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BE36" i="10"/>
  <c r="AM36" i="10"/>
  <c r="BE35" i="10"/>
  <c r="C35" i="10"/>
  <c r="C36" i="10" s="1"/>
  <c r="C34" i="10"/>
  <c r="C37"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l="1"/>
  <c r="AM35" i="10" s="1"/>
  <c r="BE34"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<sst xmlns="http://schemas.openxmlformats.org/spreadsheetml/2006/main" count="1189" uniqueCount="626">
  <si>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</si>
  <si>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</si>
  <si>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</si>
  <si>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</si>
  <si>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</si>
  <si>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</si>
  <si>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</si>
  <si>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</si>
  <si>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</si>
  <si>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</si>
  <si>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</si>
  <si>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</si>
  <si>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</si>
  <si>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</si>
  <si>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</si>
  <si>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</si>
  <si>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</si>
  <si>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</si>
  <si>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</si>
  <si>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</si>
  <si>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</si>
  <si>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</si>
  <si>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</si>
  <si>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</si>
  <si>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</si>
  <si>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</si>
  <si>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</si>
  <si>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</si>
  <si>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</si>
  <si>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</si>
  <si>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</si>
  <si>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</si>
  <si>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</si>
  <si>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</si>
  <si>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</si>
  <si>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</si>
  <si>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</si>
  <si>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</si>
  <si>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</si>
  <si>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</si>
  <si>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</si>
  <si>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</si>
  <si>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</si>
  <si>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</si>
  <si>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</si>
  <si>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</si>
  <si>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</si>
  <si>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</si>
  <si>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</si>
  <si>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</si>
  <si>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</si>
  <si>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</si>
  <si>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</si>
  <si>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</si>
  <si>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</si>
  <si>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</si>
  <si>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</si>
  <si>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</si>
  <si>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</si>
  <si>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</si>
  <si>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</si>
  <si>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</si>
  <si>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</si>
  <si>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</si>
  <si>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</si>
  <si>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</si>
  <si>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</si>
  <si>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</si>
  <si>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</si>
  <si>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</si>
  <si>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</si>
  <si>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</si>
  <si>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</si>
  <si>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</si>
  <si>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</si>
  <si>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</si>
  <si>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</si>
  <si>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</si>
  <si>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</si>
  <si>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</si>
  <si>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</si>
  <si>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</si>
  <si>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</si>
  <si>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</si>
  <si>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</si>
  <si>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</si>
  <si>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</si>
  <si>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</si>
  <si>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</si>
  <si>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</si>
  <si>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</si>
  <si>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</si>
  <si>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</si>
  <si>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</si>
  <si>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</si>
  <si>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</si>
  <si>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</si>
  <si>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</si>
  <si>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砥部町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</si>
  <si>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</si>
  <si>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</si>
  <si>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</si>
  <si>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</si>
  <si>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</si>
  <si>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</si>
  <si>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</si>
  <si>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</si>
  <si>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</si>
  <si>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</si>
  <si>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</si>
  <si>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</si>
  <si>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</si>
  <si>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</si>
  <si>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</si>
  <si>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</si>
  <si>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</si>
  <si>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</si>
  <si>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</si>
  <si>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</si>
  <si>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</si>
  <si>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</si>
  <si>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</si>
  <si>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</si>
  <si>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</si>
  <si>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</si>
  <si>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</si>
  <si>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</si>
  <si>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</si>
  <si>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</si>
  <si>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</si>
  <si>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</si>
  <si>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</si>
  <si>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</si>
  <si>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</si>
  <si>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</si>
  <si>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</si>
  <si>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</si>
  <si>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</si>
  <si>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</si>
  <si>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</si>
  <si>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</si>
  <si>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</si>
  <si>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</si>
  <si>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</si>
  <si>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</si>
  <si>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</si>
  <si>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</si>
  <si>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</si>
  <si>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</si>
  <si>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</si>
  <si>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</si>
  <si>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</si>
  <si>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</si>
  <si>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</si>
  <si>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</si>
  <si>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</si>
  <si>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</si>
  <si>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</si>
  <si>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</si>
  <si>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</si>
  <si>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</si>
  <si>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</si>
  <si>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</si>
  <si>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</si>
  <si>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</si>
  <si>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</si>
  <si>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</si>
  <si>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</si>
  <si>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</si>
  <si>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</si>
  <si>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</si>
  <si>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</si>
  <si>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</si>
  <si>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</si>
  <si>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</si>
  <si>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</si>
  <si>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</si>
  <si>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</si>
  <si>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</si>
  <si>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</si>
  <si>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</si>
  <si>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</si>
  <si>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</si>
  <si>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</si>
  <si>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</si>
  <si>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</si>
  <si>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</si>
  <si>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</si>
  <si>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</si>
  <si>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</si>
  <si>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</si>
  <si>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</si>
  <si>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</si>
  <si>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</si>
  <si>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</si>
  <si>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</si>
  <si>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</si>
  <si>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</si>
  <si>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</si>
  <si>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</si>
  <si>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</si>
  <si>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</si>
  <si>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</si>
  <si>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</si>
  <si>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</si>
  <si>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</si>
  <si>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</si>
  <si>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</si>
  <si>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</si>
  <si>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</si>
  <si>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</si>
  <si>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愛媛県砥部町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</si>
  <si>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</si>
  <si>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</si>
  <si>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</si>
  <si>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</si>
  <si>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</si>
  <si>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</si>
  <si>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</si>
  <si>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</si>
  <si>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</si>
  <si>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</si>
  <si>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</si>
  <si>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</si>
  <si>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</si>
  <si>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</si>
  <si>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</si>
  <si>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</si>
  <si>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</si>
  <si>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</si>
  <si>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</si>
  <si>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</si>
  <si>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</si>
  <si>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</si>
  <si>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</si>
  <si>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</si>
  <si>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</si>
  <si>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</si>
  <si>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</si>
  <si>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</si>
  <si>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</si>
  <si>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</si>
  <si>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</si>
  <si>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</si>
  <si>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</si>
  <si>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</si>
  <si>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</si>
  <si>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</si>
  <si>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</si>
  <si>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</si>
  <si>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</si>
  <si>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</si>
  <si>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</si>
  <si>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</si>
  <si>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</si>
  <si>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</si>
  <si>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</si>
  <si>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</si>
  <si>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</si>
  <si>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</si>
  <si>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</si>
  <si>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</si>
  <si>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</si>
  <si>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</si>
  <si>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</si>
  <si>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</si>
  <si>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</si>
  <si>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</si>
  <si>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</si>
  <si>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</si>
  <si>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</si>
  <si>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</si>
  <si>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</si>
  <si>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</si>
  <si>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</si>
  <si>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</si>
  <si>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</si>
  <si>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</si>
  <si>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</si>
  <si>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</si>
  <si>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</si>
  <si>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</si>
  <si>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</si>
  <si>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</si>
  <si>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</si>
  <si>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</si>
  <si>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</si>
  <si>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</si>
  <si>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</si>
  <si>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</si>
  <si>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</si>
  <si>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</si>
  <si>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</si>
  <si>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</si>
  <si>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</si>
  <si>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</si>
  <si>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</si>
  <si>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</si>
  <si>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</si>
  <si>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</si>
  <si>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</si>
  <si>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</si>
  <si>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</si>
  <si>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</si>
  <si>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</si>
  <si>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</si>
  <si>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</si>
  <si>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</si>
  <si>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</si>
  <si>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</si>
  <si>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</si>
  <si>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</si>
  <si>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</si>
  <si>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</si>
  <si>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</si>
  <si>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</si>
  <si>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</si>
  <si>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</si>
  <si>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</si>
  <si>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</si>
  <si>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</si>
  <si>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</si>
  <si>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</si>
  <si>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</si>
  <si>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</si>
  <si>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</si>
  <si>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</si>
  <si>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</si>
  <si>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</si>
  <si>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</si>
  <si>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</si>
  <si>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</si>
  <si>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</si>
  <si>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</si>
  <si>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</si>
  <si>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</si>
  <si>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</si>
  <si>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</si>
  <si>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</si>
  <si>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</si>
  <si>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</si>
  <si>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</si>
  <si>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</si>
  <si>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</si>
  <si>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</si>
  <si>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</si>
  <si>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</si>
  <si>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</si>
  <si>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</si>
  <si>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</si>
  <si>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</si>
  <si>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</si>
  <si>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</si>
  <si>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</si>
  <si>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</si>
  <si>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</si>
  <si>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</si>
  <si>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</si>
  <si>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</si>
  <si>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</si>
  <si>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</si>
  <si>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</si>
  <si>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愛媛県砥部町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</si>
  <si>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</si>
  <si>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</si>
  <si>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</si>
  <si>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</si>
  <si>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</si>
  <si>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</si>
  <si>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</si>
  <si>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</si>
  <si>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</si>
  <si>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</si>
  <si>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</si>
  <si>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</si>
  <si>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</si>
  <si>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</si>
  <si>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</si>
  <si>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</si>
  <si>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</si>
  <si>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</si>
  <si>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</si>
  <si>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</si>
  <si>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とべの館特別会計</t>
    <phoneticPr fontId="5"/>
  </si>
  <si>
    <t>とべ温泉特別会計</t>
    <phoneticPr fontId="5"/>
  </si>
  <si>
    <t>浄化槽特別会計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</si>
  <si>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</si>
  <si>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</si>
  <si>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</si>
  <si>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</si>
  <si>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</si>
  <si>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</si>
  <si>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</si>
  <si>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</si>
  <si>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</si>
  <si>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</si>
  <si>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</si>
  <si>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</si>
  <si>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</si>
  <si>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</si>
  <si>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</si>
  <si>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</si>
  <si>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</si>
  <si>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</si>
  <si>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</si>
  <si>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</si>
  <si>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</si>
  <si>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</si>
  <si>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</si>
  <si>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</si>
  <si>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</si>
  <si>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</si>
  <si>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</si>
  <si>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</si>
  <si>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</si>
  <si>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</si>
  <si>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</si>
  <si>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</si>
  <si>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</si>
  <si>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</si>
  <si>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</si>
  <si>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</si>
  <si>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</si>
  <si>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</si>
  <si>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</si>
  <si>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</si>
  <si>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</si>
  <si>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</si>
  <si>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</si>
  <si>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</si>
  <si>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</si>
  <si>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</si>
  <si>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</si>
  <si>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</si>
  <si>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</si>
  <si>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</si>
  <si>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</si>
  <si>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</si>
  <si>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</si>
  <si>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</si>
  <si>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</si>
  <si>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</si>
  <si>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</si>
  <si>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</si>
  <si>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</si>
  <si>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</si>
  <si>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</si>
  <si>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</si>
  <si>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</si>
  <si>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</si>
  <si>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</si>
  <si>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</si>
  <si>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</si>
  <si>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</si>
  <si>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</si>
  <si>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</si>
  <si>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</si>
  <si>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</si>
  <si>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</si>
  <si>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</si>
  <si>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</si>
  <si>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</si>
  <si>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</si>
  <si>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</si>
  <si>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</si>
  <si>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</si>
  <si>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</si>
  <si>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</si>
  <si>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</si>
  <si>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</si>
  <si>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</si>
  <si>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</si>
  <si>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</si>
  <si>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</si>
  <si>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</si>
  <si>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</si>
  <si>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</si>
  <si>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</si>
  <si>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</si>
  <si>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</si>
  <si>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</si>
  <si>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</si>
  <si>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</si>
  <si>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</si>
  <si>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</si>
  <si>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</si>
  <si>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</si>
  <si>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</si>
  <si>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</si>
  <si>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</si>
  <si>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</si>
  <si>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</si>
  <si>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</si>
  <si>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</si>
  <si>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</si>
  <si>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</si>
  <si>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</si>
  <si>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</si>
  <si>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</si>
  <si>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</si>
  <si>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</si>
  <si>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</si>
  <si>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</si>
  <si>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</si>
  <si>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</si>
  <si>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</si>
  <si>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</si>
  <si>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</si>
  <si>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</si>
  <si>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</si>
  <si>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</si>
  <si>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</si>
  <si>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</si>
  <si>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</si>
  <si>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</si>
  <si>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</si>
  <si>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</si>
  <si>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</si>
  <si>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</si>
  <si>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</si>
  <si>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</si>
  <si>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</si>
  <si>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</si>
  <si>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</si>
  <si>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</si>
  <si>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</si>
  <si>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</si>
  <si>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</si>
  <si>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</si>
  <si>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</si>
  <si>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</si>
  <si>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</si>
  <si>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</si>
  <si>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</si>
  <si>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</si>
  <si>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</si>
  <si>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</si>
  <si>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</si>
  <si>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</si>
  <si>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</si>
  <si>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</si>
  <si>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</si>
  <si>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</si>
  <si>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</si>
  <si>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</si>
  <si>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</si>
  <si>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</si>
  <si>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</si>
  <si>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</si>
  <si>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</si>
  <si>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</si>
  <si>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</si>
  <si>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</si>
  <si>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</si>
  <si>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</si>
  <si>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</si>
  <si>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</si>
  <si>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</si>
  <si>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</si>
  <si>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</si>
  <si>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</si>
  <si>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</si>
  <si>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</si>
  <si>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</si>
  <si>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</si>
  <si>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0.49</t>
  </si>
  <si>
    <t>▲ 1.76</t>
  </si>
  <si>
    <t>▲ 4.59</t>
  </si>
  <si>
    <t>▲ 8.79</t>
  </si>
  <si>
    <t>▲ 1.81</t>
  </si>
  <si>
    <t>一般会計</t>
  </si>
  <si>
    <t>水道事業会計</t>
  </si>
  <si>
    <t>公共下水道事業会計</t>
  </si>
  <si>
    <t>国民健康保険事業特別会計（事業勘定）</t>
  </si>
  <si>
    <t>介護保険事業特別会計（保険事業勘定）</t>
  </si>
  <si>
    <t>浄化槽特別会計</t>
  </si>
  <si>
    <t>とべの館特別会計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</si>
  <si>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</si>
  <si>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</si>
  <si>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</si>
  <si>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</si>
  <si>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</si>
  <si>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</si>
  <si>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</si>
  <si>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</si>
  <si>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</si>
  <si>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松山衛生事務組合（一般会計）</t>
    <rPh sb="0" eb="2">
      <t>マツヤマ</t>
    </rPh>
    <rPh sb="2" eb="4">
      <t>エイセイ</t>
    </rPh>
    <rPh sb="4" eb="6">
      <t>ジム</t>
    </rPh>
    <rPh sb="6" eb="8">
      <t>クミアイ</t>
    </rPh>
    <rPh sb="9" eb="13">
      <t>イッパンカイケイ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</si>
  <si>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</si>
  <si>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</si>
  <si>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</si>
  <si>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</si>
  <si>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</si>
  <si>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</si>
  <si>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伊予市・伊予郡養護老人ホーム組合（一般会計）</t>
    <rPh sb="0" eb="3">
      <t>イヨシ</t>
    </rPh>
    <rPh sb="4" eb="7">
      <t>イヨグン</t>
    </rPh>
    <rPh sb="7" eb="9">
      <t>ヨウゴ</t>
    </rPh>
    <rPh sb="9" eb="11">
      <t>ロウジン</t>
    </rPh>
    <rPh sb="14" eb="16">
      <t>クミアイ</t>
    </rPh>
    <rPh sb="17" eb="21">
      <t>イッパンカイケイ</t>
    </rPh>
    <phoneticPr fontId="2"/>
  </si>
  <si>
    <t>大洲・喜多衛生事務組合（一般会計）</t>
    <rPh sb="0" eb="2">
      <t>オオズ</t>
    </rPh>
    <rPh sb="3" eb="5">
      <t>キタ</t>
    </rPh>
    <rPh sb="5" eb="7">
      <t>エイセイ</t>
    </rPh>
    <rPh sb="7" eb="9">
      <t>ジム</t>
    </rPh>
    <rPh sb="9" eb="11">
      <t>クミアイ</t>
    </rPh>
    <rPh sb="12" eb="16">
      <t>イッパンカイケイ</t>
    </rPh>
    <phoneticPr fontId="2"/>
  </si>
  <si>
    <t>伊予消防等事務組合（一般会計）</t>
    <rPh sb="0" eb="2">
      <t>イヨ</t>
    </rPh>
    <rPh sb="2" eb="4">
      <t>ショウボウ</t>
    </rPh>
    <rPh sb="4" eb="5">
      <t>トウ</t>
    </rPh>
    <rPh sb="5" eb="7">
      <t>ジム</t>
    </rPh>
    <rPh sb="7" eb="9">
      <t>クミアイ</t>
    </rPh>
    <rPh sb="10" eb="14">
      <t>イッパンカイケイ</t>
    </rPh>
    <phoneticPr fontId="2"/>
  </si>
  <si>
    <t>伊予市外二町共有物組合（一般会計）</t>
    <rPh sb="0" eb="3">
      <t>イヨシ</t>
    </rPh>
    <rPh sb="3" eb="4">
      <t>ホカ</t>
    </rPh>
    <rPh sb="4" eb="6">
      <t>ニチョウ</t>
    </rPh>
    <rPh sb="6" eb="8">
      <t>キョウユウ</t>
    </rPh>
    <rPh sb="8" eb="9">
      <t>モノ</t>
    </rPh>
    <rPh sb="9" eb="11">
      <t>クミアイ</t>
    </rPh>
    <rPh sb="12" eb="16">
      <t>イッパンカイケイ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</si>
  <si>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7">
      <t>イッパンカイケイ</t>
    </rPh>
    <phoneticPr fontId="2"/>
  </si>
  <si>
    <t>愛媛地方税滞納整理機構（一般会計）</t>
  </si>
  <si>
    <t>愛媛県後期高齢者医療広域連合（一般会計）</t>
  </si>
  <si>
    <t>愛媛県後期高齢者医療広域連合（後期高齢者医療特別会計）</t>
  </si>
  <si>
    <t>公共施設更新準備基金</t>
    <rPh sb="0" eb="10">
      <t>コウキョウシセツコウシンジュンビキキン</t>
    </rPh>
    <phoneticPr fontId="2"/>
  </si>
  <si>
    <t>高齢者保健福祉基金</t>
    <rPh sb="0" eb="3">
      <t>コウレイシャ</t>
    </rPh>
    <rPh sb="3" eb="5">
      <t>ホケン</t>
    </rPh>
    <rPh sb="5" eb="7">
      <t>フクシ</t>
    </rPh>
    <rPh sb="7" eb="9">
      <t>キキン</t>
    </rPh>
    <phoneticPr fontId="2"/>
  </si>
  <si>
    <t>ふるさと創生基金</t>
    <rPh sb="4" eb="6">
      <t>ソウセイ</t>
    </rPh>
    <rPh sb="6" eb="8">
      <t>キキン</t>
    </rPh>
    <phoneticPr fontId="2"/>
  </si>
  <si>
    <t>浄化槽町有施設管理基金</t>
    <rPh sb="0" eb="3">
      <t>ジョウカソウ</t>
    </rPh>
    <rPh sb="3" eb="4">
      <t>チョウ</t>
    </rPh>
    <rPh sb="4" eb="5">
      <t>ユウ</t>
    </rPh>
    <rPh sb="5" eb="7">
      <t>シセツ</t>
    </rPh>
    <rPh sb="7" eb="9">
      <t>カンリ</t>
    </rPh>
    <rPh sb="9" eb="11">
      <t>キキン</t>
    </rPh>
    <phoneticPr fontId="2"/>
  </si>
  <si>
    <t>災害対策基金</t>
    <rPh sb="0" eb="2">
      <t>サイガイ</t>
    </rPh>
    <rPh sb="2" eb="4">
      <t>タイサク</t>
    </rPh>
    <rPh sb="4" eb="6">
      <t>キキン</t>
    </rPh>
    <phoneticPr fontId="2"/>
  </si>
  <si>
    <t>砥部町土地開発公社</t>
    <rPh sb="0" eb="3">
      <t>トベチョウ</t>
    </rPh>
    <rPh sb="3" eb="5">
      <t>トチ</t>
    </rPh>
    <rPh sb="5" eb="7">
      <t>カイハツ</t>
    </rPh>
    <rPh sb="7" eb="9">
      <t>コウシャ</t>
    </rPh>
    <phoneticPr fontId="2"/>
  </si>
  <si>
    <t>砥部町産業開発公社</t>
    <rPh sb="0" eb="3">
      <t>トベチョウ</t>
    </rPh>
    <rPh sb="3" eb="5">
      <t>サンギョウ</t>
    </rPh>
    <rPh sb="5" eb="7">
      <t>カイハツ</t>
    </rPh>
    <rPh sb="7" eb="9">
      <t>コウシャ</t>
    </rPh>
    <phoneticPr fontId="2"/>
  </si>
  <si>
    <t>㈱グリーンキーパー</t>
  </si>
  <si>
    <t>-</t>
    <phoneticPr fontId="2"/>
  </si>
  <si>
    <t>-</t>
    <phoneticPr fontId="2"/>
  </si>
  <si>
    <t>実質公債費比率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</si>
  <si>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</si>
  <si>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</si>
  <si>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</si>
  <si>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</si>
  <si>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</si>
  <si>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実質公債費比率は類似団体と比べて下回っているが、将来負担比率は上回る水準となった。　　　　　　　　　　　　　　　　　　　　　　　　　　　　　　　　　　　　　　　　　　　　　　　　　　　　　　　　　　　　　　　　　　　　　　　　　　　　　　　　　　現時点の状況からすると、公債費が増加し、将来負担比率の上昇が予測されるため、今後の起債への慎重な体制が必要となる。　　　　　　　　　　　　　　　　　　　　　　　　　　　　　　　　　　　　　　　　　　　　　　　　　　　　　　　　　　　そのためにも新たに起債する事業の必要性や効果を改めて慎重に判断し、起債に依存することを最小限に抑えるよう努める。</t>
    <rPh sb="0" eb="2">
      <t>ジッシツ</t>
    </rPh>
    <rPh sb="2" eb="5">
      <t>コウサイヒ</t>
    </rPh>
    <rPh sb="5" eb="7">
      <t>ヒリツ</t>
    </rPh>
    <rPh sb="8" eb="12">
      <t>ルイジダンタイ</t>
    </rPh>
    <rPh sb="13" eb="14">
      <t>クラ</t>
    </rPh>
    <rPh sb="16" eb="18">
      <t>シタマワ</t>
    </rPh>
    <rPh sb="24" eb="26">
      <t>ショウライ</t>
    </rPh>
    <rPh sb="26" eb="28">
      <t>フタン</t>
    </rPh>
    <rPh sb="28" eb="30">
      <t>ヒリツ</t>
    </rPh>
    <rPh sb="31" eb="33">
      <t>ウワマワ</t>
    </rPh>
    <rPh sb="34" eb="36">
      <t>スイジュン</t>
    </rPh>
    <rPh sb="123" eb="126">
      <t>ゲンジテン</t>
    </rPh>
    <rPh sb="127" eb="129">
      <t>ジョウキョウ</t>
    </rPh>
    <rPh sb="135" eb="137">
      <t>コウサイ</t>
    </rPh>
    <rPh sb="137" eb="138">
      <t>ヒ</t>
    </rPh>
    <rPh sb="139" eb="141">
      <t>ゾウカ</t>
    </rPh>
    <rPh sb="143" eb="145">
      <t>ショウライ</t>
    </rPh>
    <rPh sb="145" eb="147">
      <t>フタン</t>
    </rPh>
    <rPh sb="147" eb="149">
      <t>ヒリツ</t>
    </rPh>
    <rPh sb="150" eb="152">
      <t>ジョウショウ</t>
    </rPh>
    <rPh sb="153" eb="155">
      <t>ヨソク</t>
    </rPh>
    <rPh sb="161" eb="163">
      <t>コンゴ</t>
    </rPh>
    <rPh sb="164" eb="166">
      <t>キサイ</t>
    </rPh>
    <rPh sb="168" eb="170">
      <t>シンチョウ</t>
    </rPh>
    <rPh sb="171" eb="173">
      <t>タイセイ</t>
    </rPh>
    <rPh sb="174" eb="176">
      <t>ヒツヨウ</t>
    </rPh>
    <rPh sb="245" eb="246">
      <t>アラ</t>
    </rPh>
    <rPh sb="248" eb="250">
      <t>キサイ</t>
    </rPh>
    <rPh sb="252" eb="254">
      <t>ジギョウ</t>
    </rPh>
    <rPh sb="255" eb="258">
      <t>ヒツヨウセイ</t>
    </rPh>
    <rPh sb="259" eb="261">
      <t>コウカ</t>
    </rPh>
    <rPh sb="262" eb="263">
      <t>アラタ</t>
    </rPh>
    <rPh sb="265" eb="267">
      <t>シンチョウ</t>
    </rPh>
    <rPh sb="268" eb="270">
      <t>ハンダン</t>
    </rPh>
    <rPh sb="272" eb="274">
      <t>キサイ</t>
    </rPh>
    <rPh sb="275" eb="277">
      <t>イゾン</t>
    </rPh>
    <rPh sb="282" eb="285">
      <t>サイショウゲン</t>
    </rPh>
    <rPh sb="286" eb="287">
      <t>オサ</t>
    </rPh>
    <rPh sb="291" eb="292">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</si>
  <si>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</si>
  <si>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</si>
  <si>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</si>
  <si>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有形固定資産減価償却率は類似団体と比較すると下回っている一方、将来負担比率は上回る状態となり、今後も上昇が推測される。　　　　　　　　　　　　　　　　　　　　　　　　　　　　　　　　　　　　　　　　　　　　　　　　　　　　　　　　　　　　　　　　　　　　　　　　　　　　　　　　　　　　　　　　　　　　　　　　　　　　　　　　　　　　　　　　　　　　　　　　　　　　　　　　　　　　　　　　　　　　　　　　　　　悪化を最小限に抑えるためにも、公共施設の長寿命化に努めると共に、起債を可能な限りに抑え、基金の積立をするなどの体制をとるよう進める。</t>
    <rPh sb="0" eb="2">
      <t>ユウケイ</t>
    </rPh>
    <rPh sb="2" eb="4">
      <t>コテイ</t>
    </rPh>
    <rPh sb="4" eb="6">
      <t>シサン</t>
    </rPh>
    <rPh sb="6" eb="8">
      <t>ゲンカ</t>
    </rPh>
    <rPh sb="8" eb="10">
      <t>ショウキャク</t>
    </rPh>
    <rPh sb="10" eb="11">
      <t>リツ</t>
    </rPh>
    <rPh sb="12" eb="14">
      <t>ルイジ</t>
    </rPh>
    <rPh sb="14" eb="16">
      <t>ダンタイ</t>
    </rPh>
    <rPh sb="17" eb="19">
      <t>ヒカク</t>
    </rPh>
    <rPh sb="22" eb="24">
      <t>シタマワ</t>
    </rPh>
    <rPh sb="28" eb="30">
      <t>イッポウ</t>
    </rPh>
    <rPh sb="31" eb="33">
      <t>ショウライ</t>
    </rPh>
    <rPh sb="33" eb="35">
      <t>フタン</t>
    </rPh>
    <rPh sb="35" eb="37">
      <t>ヒリツ</t>
    </rPh>
    <rPh sb="38" eb="40">
      <t>ウワマワ</t>
    </rPh>
    <rPh sb="41" eb="43">
      <t>ジョウタイ</t>
    </rPh>
    <rPh sb="47" eb="49">
      <t>コンゴ</t>
    </rPh>
    <rPh sb="50" eb="52">
      <t>ジョウショウ</t>
    </rPh>
    <rPh sb="53" eb="55">
      <t>スイソク</t>
    </rPh>
    <rPh sb="206" eb="208">
      <t>アッカ</t>
    </rPh>
    <rPh sb="209" eb="212">
      <t>サイショウゲン</t>
    </rPh>
    <rPh sb="213" eb="214">
      <t>オサ</t>
    </rPh>
    <rPh sb="221" eb="223">
      <t>コウキョウ</t>
    </rPh>
    <rPh sb="223" eb="225">
      <t>シセツ</t>
    </rPh>
    <rPh sb="226" eb="227">
      <t>チョウ</t>
    </rPh>
    <rPh sb="227" eb="230">
      <t>ジュミョウカ</t>
    </rPh>
    <rPh sb="231" eb="232">
      <t>ツト</t>
    </rPh>
    <rPh sb="235" eb="236">
      <t>トモ</t>
    </rPh>
    <rPh sb="238" eb="240">
      <t>キサイ</t>
    </rPh>
    <rPh sb="241" eb="243">
      <t>カノウ</t>
    </rPh>
    <rPh sb="244" eb="245">
      <t>カギ</t>
    </rPh>
    <rPh sb="247" eb="248">
      <t>オサ</t>
    </rPh>
    <rPh sb="250" eb="252">
      <t>キキン</t>
    </rPh>
    <rPh sb="253" eb="255">
      <t>ツミタテ</t>
    </rPh>
    <rPh sb="261" eb="263">
      <t>タイセイ</t>
    </rPh>
    <rPh sb="268" eb="269">
      <t>スス</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</si>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</sst>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60BC-4254-8A93-126F339FB3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26196</c:v>
                </c:pt>
                <c:pt idx="1">
                  <c:v>49370</c:v>
                </c:pt>
                <c:pt idx="2">
                  <c:v>49875</c:v>
                </c:pt>
                <c:pt idx="3">
                  <c:v>85639</c:v>
                </c:pt>
                <c:pt idx="4">
                  <c:v>76681</c:v>
                </c:pt>
              </c:numCache>
            </c:numRef>
          </c:val>
          <c:smooth val="0"/>
          <c:extLst>
            <c:ext xmlns:c16="http://schemas.microsoft.com/office/drawing/2014/chart" uri="{C3380CC4-5D6E-409C-BE32-E72D297353CC}">
              <c16:uniqueId val="{00000001-60BC-4254-8A93-126F339FB359}"/>
            </c:ext>
          </c:extLst>
        </c:ser>
        <c:dLbls>
          <c:showLegendKey val="0"/>
          <c:showVal val="0"/>
          <c:showCatName val="0"/>
          <c:showSerName val="0"/>
          <c:showPercent val="0"/>
          <c:showBubbleSize val="0"/>
        </c:dLbls>
        <c:marker val="1"/>
        <c:smooth val="0"/>
        <c:axId val="193473296"/>
        <c:axId val="193473688"/>
      </c:lineChart>
      <c:catAx>
        <c:axId val="193473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473688"/>
        <c:crosses val="autoZero"/>
        <c:auto val="1"/>
        <c:lblAlgn val="ctr"/>
        <c:lblOffset val="100"/>
        <c:tickLblSkip val="1"/>
        <c:tickMarkSkip val="1"/>
        <c:noMultiLvlLbl val="0"/>
      </c:catAx>
      <c:valAx>
        <c:axId val="1934736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473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11.47</c:v>
                </c:pt>
                <c:pt idx="1">
                  <c:v>11.98</c:v>
                </c:pt>
                <c:pt idx="2">
                  <c:v>13.15</c:v>
                </c:pt>
                <c:pt idx="3">
                  <c:v>12.15</c:v>
                </c:pt>
                <c:pt idx="4">
                  <c:v>11.69</c:v>
                </c:pt>
              </c:numCache>
            </c:numRef>
          </c:val>
          <c:extLst>
            <c:ext xmlns:c16="http://schemas.microsoft.com/office/drawing/2014/chart" uri="{C3380CC4-5D6E-409C-BE32-E72D297353CC}">
              <c16:uniqueId val="{00000000-F54F-496E-823E-53CBBB057A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27.51</c:v>
                </c:pt>
                <c:pt idx="1">
                  <c:v>27.12</c:v>
                </c:pt>
                <c:pt idx="2">
                  <c:v>24.54</c:v>
                </c:pt>
                <c:pt idx="3">
                  <c:v>19.829999999999998</c:v>
                </c:pt>
                <c:pt idx="4">
                  <c:v>20.41</c:v>
                </c:pt>
              </c:numCache>
            </c:numRef>
          </c:val>
          <c:extLst>
            <c:ext xmlns:c16="http://schemas.microsoft.com/office/drawing/2014/chart" uri="{C3380CC4-5D6E-409C-BE32-E72D297353CC}">
              <c16:uniqueId val="{00000001-F54F-496E-823E-53CBBB057A18}"/>
            </c:ext>
          </c:extLst>
        </c:ser>
        <c:dLbls>
          <c:showLegendKey val="0"/>
          <c:showVal val="0"/>
          <c:showCatName val="0"/>
          <c:showSerName val="0"/>
          <c:showPercent val="0"/>
          <c:showBubbleSize val="0"/>
        </c:dLbls>
        <c:gapWidth val="250"/>
        <c:overlap val="100"/>
        <c:axId val="471540872"/>
        <c:axId val="471542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-0.49</c:v>
                </c:pt>
                <c:pt idx="1">
                  <c:v>-1.76</c:v>
                </c:pt>
                <c:pt idx="2">
                  <c:v>-4.59</c:v>
                </c:pt>
                <c:pt idx="3">
                  <c:v>-8.7899999999999991</c:v>
                </c:pt>
                <c:pt idx="4">
                  <c:v>-1.81</c:v>
                </c:pt>
              </c:numCache>
            </c:numRef>
          </c:val>
          <c:smooth val="0"/>
          <c:extLst>
            <c:ext xmlns:c16="http://schemas.microsoft.com/office/drawing/2014/chart" uri="{C3380CC4-5D6E-409C-BE32-E72D297353CC}">
              <c16:uniqueId val="{00000002-F54F-496E-823E-53CBBB057A18}"/>
            </c:ext>
          </c:extLst>
        </c:ser>
        <c:dLbls>
          <c:showLegendKey val="0"/>
          <c:showVal val="0"/>
          <c:showCatName val="0"/>
          <c:showSerName val="0"/>
          <c:showPercent val="0"/>
          <c:showBubbleSize val="0"/>
        </c:dLbls>
        <c:marker val="1"/>
        <c:smooth val="0"/>
        <c:axId val="471540872"/>
        <c:axId val="471542440"/>
      </c:lineChart>
      <c:catAx>
        <c:axId val="471540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1542440"/>
        <c:crosses val="autoZero"/>
        <c:auto val="1"/>
        <c:lblAlgn val="ctr"/>
        <c:lblOffset val="100"/>
        <c:tickLblSkip val="1"/>
        <c:tickMarkSkip val="1"/>
        <c:noMultiLvlLbl val="0"/>
      </c:catAx>
      <c:valAx>
        <c:axId val="471542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540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0.42</c:v>
                </c:pt>
                <c:pt idx="2">
                  <c:v>#N/A</c:v>
                </c:pt>
                <c:pt idx="3">
                  <c:v>0.25</c:v>
                </c:pt>
                <c:pt idx="4">
                  <c:v>#N/A</c:v>
                </c:pt>
                <c:pt idx="5">
                  <c:v>7.0000000000000007E-2</c:v>
                </c:pt>
                <c:pt idx="6">
                  <c:v>#N/A</c:v>
                </c:pt>
                <c:pt idx="7">
                  <c:v>0.16</c:v>
                </c:pt>
                <c:pt idx="8">
                  <c:v>#N/A</c:v>
                </c:pt>
                <c:pt idx="9">
                  <c:v>0.06</c:v>
                </c:pt>
              </c:numCache>
            </c:numRef>
          </c:val>
          <c:extLst>
            <c:ext xmlns:c16="http://schemas.microsoft.com/office/drawing/2014/chart" uri="{C3380CC4-5D6E-409C-BE32-E72D297353CC}">
              <c16:uniqueId val="{00000000-7B53-4782-A96D-32C875CC37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53-4782-A96D-32C875CC37E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0.22</c:v>
                </c:pt>
                <c:pt idx="2">
                  <c:v>#N/A</c:v>
                </c:pt>
                <c:pt idx="3">
                  <c:v>0.11</c:v>
                </c:pt>
                <c:pt idx="4">
                  <c:v>#N/A</c:v>
                </c:pt>
                <c:pt idx="5">
                  <c:v>0.25</c:v>
                </c:pt>
                <c:pt idx="6">
                  <c:v>#N/A</c:v>
                </c:pt>
                <c:pt idx="7">
                  <c:v>0.13</c:v>
                </c:pt>
                <c:pt idx="8">
                  <c:v>#N/A</c:v>
                </c:pt>
                <c:pt idx="9">
                  <c:v>0.13</c:v>
                </c:pt>
              </c:numCache>
            </c:numRef>
          </c:val>
          <c:extLst>
            <c:ext xmlns:c16="http://schemas.microsoft.com/office/drawing/2014/chart" uri="{C3380CC4-5D6E-409C-BE32-E72D297353CC}">
              <c16:uniqueId val="{00000002-7B53-4782-A96D-32C875CC37E1}"/>
            </c:ext>
          </c:extLst>
        </c:ser>
        <c:ser>
          <c:idx val="3"/>
          <c:order val="3"/>
          <c:tx>
            <c:strRef>
              <c:f>データシート!$A$30</c:f>
              <c:strCache>
                <c:ptCount val="1"/>
                <c:pt idx="0">
                  <c:v>とべの館特別会計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0.15</c:v>
                </c:pt>
                <c:pt idx="4">
                  <c:v>#N/A</c:v>
                </c:pt>
                <c:pt idx="5">
                  <c:v>0.15</c:v>
                </c:pt>
                <c:pt idx="6">
                  <c:v>#N/A</c:v>
                </c:pt>
                <c:pt idx="7">
                  <c:v>0.28000000000000003</c:v>
                </c:pt>
                <c:pt idx="8">
                  <c:v>#N/A</c:v>
                </c:pt>
                <c:pt idx="9">
                  <c:v>0.24</c:v>
                </c:pt>
              </c:numCache>
            </c:numRef>
          </c:val>
          <c:extLst>
            <c:ext xmlns:c16="http://schemas.microsoft.com/office/drawing/2014/chart" uri="{C3380CC4-5D6E-409C-BE32-E72D297353CC}">
              <c16:uniqueId val="{00000003-7B53-4782-A96D-32C875CC37E1}"/>
            </c:ext>
          </c:extLst>
        </c:ser>
        <c:ser>
          <c:idx val="4"/>
          <c:order val="4"/>
          <c:tx>
            <c:strRef>
              <c:f>データシート!$A$31</c:f>
              <c:strCache>
                <c:ptCount val="1"/>
                <c:pt idx="0">
                  <c:v>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0.66</c:v>
                </c:pt>
                <c:pt idx="2">
                  <c:v>#N/A</c:v>
                </c:pt>
                <c:pt idx="3">
                  <c:v>0.76</c:v>
                </c:pt>
                <c:pt idx="4">
                  <c:v>#N/A</c:v>
                </c:pt>
                <c:pt idx="5">
                  <c:v>0.56999999999999995</c:v>
                </c:pt>
                <c:pt idx="6">
                  <c:v>#N/A</c:v>
                </c:pt>
                <c:pt idx="7">
                  <c:v>0.53</c:v>
                </c:pt>
                <c:pt idx="8">
                  <c:v>#N/A</c:v>
                </c:pt>
                <c:pt idx="9">
                  <c:v>0.4</c:v>
                </c:pt>
              </c:numCache>
            </c:numRef>
          </c:val>
          <c:extLst>
            <c:ext xmlns:c16="http://schemas.microsoft.com/office/drawing/2014/chart" uri="{C3380CC4-5D6E-409C-BE32-E72D297353CC}">
              <c16:uniqueId val="{00000004-7B53-4782-A96D-32C875CC37E1}"/>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c:v>
                </c:pt>
                <c:pt idx="2">
                  <c:v>#N/A</c:v>
                </c:pt>
                <c:pt idx="3">
                  <c:v>0.72</c:v>
                </c:pt>
                <c:pt idx="4">
                  <c:v>#N/A</c:v>
                </c:pt>
                <c:pt idx="5">
                  <c:v>0.1</c:v>
                </c:pt>
                <c:pt idx="6">
                  <c:v>#N/A</c:v>
                </c:pt>
                <c:pt idx="7">
                  <c:v>1.79</c:v>
                </c:pt>
                <c:pt idx="8">
                  <c:v>#N/A</c:v>
                </c:pt>
                <c:pt idx="9">
                  <c:v>2.3199999999999998</c:v>
                </c:pt>
              </c:numCache>
            </c:numRef>
          </c:val>
          <c:extLst>
            <c:ext xmlns:c16="http://schemas.microsoft.com/office/drawing/2014/chart" uri="{C3380CC4-5D6E-409C-BE32-E72D297353CC}">
              <c16:uniqueId val="{00000005-7B53-4782-A96D-32C875CC37E1}"/>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3.93</c:v>
                </c:pt>
                <c:pt idx="2">
                  <c:v>#N/A</c:v>
                </c:pt>
                <c:pt idx="3">
                  <c:v>3.46</c:v>
                </c:pt>
                <c:pt idx="4">
                  <c:v>#N/A</c:v>
                </c:pt>
                <c:pt idx="5">
                  <c:v>4.7300000000000004</c:v>
                </c:pt>
                <c:pt idx="6">
                  <c:v>#N/A</c:v>
                </c:pt>
                <c:pt idx="7">
                  <c:v>7.28</c:v>
                </c:pt>
                <c:pt idx="8">
                  <c:v>#N/A</c:v>
                </c:pt>
                <c:pt idx="9">
                  <c:v>7.01</c:v>
                </c:pt>
              </c:numCache>
            </c:numRef>
          </c:val>
          <c:extLst>
            <c:ext xmlns:c16="http://schemas.microsoft.com/office/drawing/2014/chart" uri="{C3380CC4-5D6E-409C-BE32-E72D297353CC}">
              <c16:uniqueId val="{00000006-7B53-4782-A96D-32C875CC37E1}"/>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5.31</c:v>
                </c:pt>
                <c:pt idx="2">
                  <c:v>#N/A</c:v>
                </c:pt>
                <c:pt idx="3">
                  <c:v>6.46</c:v>
                </c:pt>
                <c:pt idx="4">
                  <c:v>#N/A</c:v>
                </c:pt>
                <c:pt idx="5">
                  <c:v>6.95</c:v>
                </c:pt>
                <c:pt idx="6">
                  <c:v>#N/A</c:v>
                </c:pt>
                <c:pt idx="7">
                  <c:v>7.75</c:v>
                </c:pt>
                <c:pt idx="8">
                  <c:v>#N/A</c:v>
                </c:pt>
                <c:pt idx="9">
                  <c:v>7.15</c:v>
                </c:pt>
              </c:numCache>
            </c:numRef>
          </c:val>
          <c:extLst>
            <c:ext xmlns:c16="http://schemas.microsoft.com/office/drawing/2014/chart" uri="{C3380CC4-5D6E-409C-BE32-E72D297353CC}">
              <c16:uniqueId val="{00000007-7B53-4782-A96D-32C875CC37E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5.42</c:v>
                </c:pt>
                <c:pt idx="2">
                  <c:v>#N/A</c:v>
                </c:pt>
                <c:pt idx="3">
                  <c:v>5.84</c:v>
                </c:pt>
                <c:pt idx="4">
                  <c:v>#N/A</c:v>
                </c:pt>
                <c:pt idx="5">
                  <c:v>6.77</c:v>
                </c:pt>
                <c:pt idx="6">
                  <c:v>#N/A</c:v>
                </c:pt>
                <c:pt idx="7">
                  <c:v>7.85</c:v>
                </c:pt>
                <c:pt idx="8">
                  <c:v>#N/A</c:v>
                </c:pt>
                <c:pt idx="9">
                  <c:v>7.52</c:v>
                </c:pt>
              </c:numCache>
            </c:numRef>
          </c:val>
          <c:extLst>
            <c:ext xmlns:c16="http://schemas.microsoft.com/office/drawing/2014/chart" uri="{C3380CC4-5D6E-409C-BE32-E72D297353CC}">
              <c16:uniqueId val="{00000008-7B53-4782-A96D-32C875CC37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10.42</c:v>
                </c:pt>
                <c:pt idx="2">
                  <c:v>#N/A</c:v>
                </c:pt>
                <c:pt idx="3">
                  <c:v>10.91</c:v>
                </c:pt>
                <c:pt idx="4">
                  <c:v>#N/A</c:v>
                </c:pt>
                <c:pt idx="5">
                  <c:v>12.42</c:v>
                </c:pt>
                <c:pt idx="6">
                  <c:v>#N/A</c:v>
                </c:pt>
                <c:pt idx="7">
                  <c:v>11.17</c:v>
                </c:pt>
                <c:pt idx="8">
                  <c:v>#N/A</c:v>
                </c:pt>
                <c:pt idx="9">
                  <c:v>10.98</c:v>
                </c:pt>
              </c:numCache>
            </c:numRef>
          </c:val>
          <c:extLst>
            <c:ext xmlns:c16="http://schemas.microsoft.com/office/drawing/2014/chart" uri="{C3380CC4-5D6E-409C-BE32-E72D297353CC}">
              <c16:uniqueId val="{00000009-7B53-4782-A96D-32C875CC37E1}"/>
            </c:ext>
          </c:extLst>
        </c:ser>
        <c:dLbls>
          <c:showLegendKey val="0"/>
          <c:showVal val="0"/>
          <c:showCatName val="0"/>
          <c:showSerName val="0"/>
          <c:showPercent val="0"/>
          <c:showBubbleSize val="0"/>
        </c:dLbls>
        <c:gapWidth val="150"/>
        <c:overlap val="100"/>
        <c:axId val="471539696"/>
        <c:axId val="471540088"/>
      </c:barChart>
      <c:catAx>
        <c:axId val="47153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540088"/>
        <c:crosses val="autoZero"/>
        <c:auto val="1"/>
        <c:lblAlgn val="ctr"/>
        <c:lblOffset val="100"/>
        <c:tickLblSkip val="1"/>
        <c:tickMarkSkip val="1"/>
        <c:noMultiLvlLbl val="0"/>
      </c:catAx>
      <c:valAx>
        <c:axId val="471540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539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794</c:v>
                </c:pt>
                <c:pt idx="5">
                  <c:v>677</c:v>
                </c:pt>
                <c:pt idx="8">
                  <c:v>626</c:v>
                </c:pt>
                <c:pt idx="11">
                  <c:v>615</c:v>
                </c:pt>
                <c:pt idx="14">
                  <c:v>635</c:v>
                </c:pt>
              </c:numCache>
            </c:numRef>
          </c:val>
          <c:extLst>
            <c:ext xmlns:c16="http://schemas.microsoft.com/office/drawing/2014/chart" uri="{C3380CC4-5D6E-409C-BE32-E72D297353CC}">
              <c16:uniqueId val="{00000000-CA28-4D30-8999-8F8623B188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28-4D30-8999-8F8623B188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0</c:v>
                </c:pt>
                <c:pt idx="6">
                  <c:v>1</c:v>
                </c:pt>
                <c:pt idx="9">
                  <c:v>1</c:v>
                </c:pt>
                <c:pt idx="12">
                  <c:v>2</c:v>
                </c:pt>
              </c:numCache>
            </c:numRef>
          </c:val>
          <c:extLst>
            <c:ext xmlns:c16="http://schemas.microsoft.com/office/drawing/2014/chart" uri="{C3380CC4-5D6E-409C-BE32-E72D297353CC}">
              <c16:uniqueId val="{00000002-CA28-4D30-8999-8F8623B188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25</c:v>
                </c:pt>
                <c:pt idx="6">
                  <c:v>34</c:v>
                </c:pt>
                <c:pt idx="9">
                  <c:v>35</c:v>
                </c:pt>
                <c:pt idx="12">
                  <c:v>34</c:v>
                </c:pt>
              </c:numCache>
            </c:numRef>
          </c:val>
          <c:extLst>
            <c:ext xmlns:c16="http://schemas.microsoft.com/office/drawing/2014/chart" uri="{C3380CC4-5D6E-409C-BE32-E72D297353CC}">
              <c16:uniqueId val="{00000003-CA28-4D30-8999-8F8623B188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90</c:v>
                </c:pt>
                <c:pt idx="3">
                  <c:v>110</c:v>
                </c:pt>
                <c:pt idx="6">
                  <c:v>123</c:v>
                </c:pt>
                <c:pt idx="9">
                  <c:v>129</c:v>
                </c:pt>
                <c:pt idx="12">
                  <c:v>118</c:v>
                </c:pt>
              </c:numCache>
            </c:numRef>
          </c:val>
          <c:extLst>
            <c:ext xmlns:c16="http://schemas.microsoft.com/office/drawing/2014/chart" uri="{C3380CC4-5D6E-409C-BE32-E72D297353CC}">
              <c16:uniqueId val="{00000004-CA28-4D30-8999-8F8623B188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28-4D30-8999-8F8623B188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28-4D30-8999-8F8623B188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758</c:v>
                </c:pt>
                <c:pt idx="3">
                  <c:v>600</c:v>
                </c:pt>
                <c:pt idx="6">
                  <c:v>526</c:v>
                </c:pt>
                <c:pt idx="9">
                  <c:v>553</c:v>
                </c:pt>
                <c:pt idx="12">
                  <c:v>558</c:v>
                </c:pt>
              </c:numCache>
            </c:numRef>
          </c:val>
          <c:extLst>
            <c:ext xmlns:c16="http://schemas.microsoft.com/office/drawing/2014/chart" uri="{C3380CC4-5D6E-409C-BE32-E72D297353CC}">
              <c16:uniqueId val="{00000007-CA28-4D30-8999-8F8623B188C9}"/>
            </c:ext>
          </c:extLst>
        </c:ser>
        <c:dLbls>
          <c:showLegendKey val="0"/>
          <c:showVal val="0"/>
          <c:showCatName val="0"/>
          <c:showSerName val="0"/>
          <c:showPercent val="0"/>
          <c:showBubbleSize val="0"/>
        </c:dLbls>
        <c:gapWidth val="100"/>
        <c:overlap val="100"/>
        <c:axId val="471541264"/>
        <c:axId val="471535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c:v>
                </c:pt>
                <c:pt idx="2">
                  <c:v>#N/A</c:v>
                </c:pt>
                <c:pt idx="3">
                  <c:v>#N/A</c:v>
                </c:pt>
                <c:pt idx="4">
                  <c:v>58</c:v>
                </c:pt>
                <c:pt idx="5">
                  <c:v>#N/A</c:v>
                </c:pt>
                <c:pt idx="6">
                  <c:v>#N/A</c:v>
                </c:pt>
                <c:pt idx="7">
                  <c:v>58</c:v>
                </c:pt>
                <c:pt idx="8">
                  <c:v>#N/A</c:v>
                </c:pt>
                <c:pt idx="9">
                  <c:v>#N/A</c:v>
                </c:pt>
                <c:pt idx="10">
                  <c:v>103</c:v>
                </c:pt>
                <c:pt idx="11">
                  <c:v>#N/A</c:v>
                </c:pt>
                <c:pt idx="12">
                  <c:v>#N/A</c:v>
                </c:pt>
                <c:pt idx="13">
                  <c:v>77</c:v>
                </c:pt>
                <c:pt idx="14">
                  <c:v>#N/A</c:v>
                </c:pt>
              </c:numCache>
            </c:numRef>
          </c:val>
          <c:smooth val="0"/>
          <c:extLst>
            <c:ext xmlns:c16="http://schemas.microsoft.com/office/drawing/2014/chart" uri="{C3380CC4-5D6E-409C-BE32-E72D297353CC}">
              <c16:uniqueId val="{00000008-CA28-4D30-8999-8F8623B188C9}"/>
            </c:ext>
          </c:extLst>
        </c:ser>
        <c:dLbls>
          <c:showLegendKey val="0"/>
          <c:showVal val="0"/>
          <c:showCatName val="0"/>
          <c:showSerName val="0"/>
          <c:showPercent val="0"/>
          <c:showBubbleSize val="0"/>
        </c:dLbls>
        <c:marker val="1"/>
        <c:smooth val="0"/>
        <c:axId val="471541264"/>
        <c:axId val="471535776"/>
      </c:lineChart>
      <c:catAx>
        <c:axId val="47154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535776"/>
        <c:crosses val="autoZero"/>
        <c:auto val="1"/>
        <c:lblAlgn val="ctr"/>
        <c:lblOffset val="100"/>
        <c:tickLblSkip val="1"/>
        <c:tickMarkSkip val="1"/>
        <c:noMultiLvlLbl val="0"/>
      </c:catAx>
      <c:valAx>
        <c:axId val="47153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54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7450</c:v>
                </c:pt>
                <c:pt idx="5">
                  <c:v>7454</c:v>
                </c:pt>
                <c:pt idx="8">
                  <c:v>7563</c:v>
                </c:pt>
                <c:pt idx="11">
                  <c:v>8116</c:v>
                </c:pt>
                <c:pt idx="14">
                  <c:v>8697</c:v>
                </c:pt>
              </c:numCache>
            </c:numRef>
          </c:val>
          <c:extLst>
            <c:ext xmlns:c16="http://schemas.microsoft.com/office/drawing/2014/chart" uri="{C3380CC4-5D6E-409C-BE32-E72D297353CC}">
              <c16:uniqueId val="{00000000-207F-4FD9-8074-8DF6B01A47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168</c:v>
                </c:pt>
                <c:pt idx="5">
                  <c:v>115</c:v>
                </c:pt>
                <c:pt idx="8">
                  <c:v>111</c:v>
                </c:pt>
                <c:pt idx="11">
                  <c:v>106</c:v>
                </c:pt>
                <c:pt idx="14">
                  <c:v>144</c:v>
                </c:pt>
              </c:numCache>
            </c:numRef>
          </c:val>
          <c:extLst>
            <c:ext xmlns:c16="http://schemas.microsoft.com/office/drawing/2014/chart" uri="{C3380CC4-5D6E-409C-BE32-E72D297353CC}">
              <c16:uniqueId val="{00000001-207F-4FD9-8074-8DF6B01A47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3710</c:v>
                </c:pt>
                <c:pt idx="5">
                  <c:v>3608</c:v>
                </c:pt>
                <c:pt idx="8">
                  <c:v>3423</c:v>
                </c:pt>
                <c:pt idx="11">
                  <c:v>2905</c:v>
                </c:pt>
                <c:pt idx="14">
                  <c:v>2633</c:v>
                </c:pt>
              </c:numCache>
            </c:numRef>
          </c:val>
          <c:extLst>
            <c:ext xmlns:c16="http://schemas.microsoft.com/office/drawing/2014/chart" uri="{C3380CC4-5D6E-409C-BE32-E72D297353CC}">
              <c16:uniqueId val="{00000002-207F-4FD9-8074-8DF6B01A47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7F-4FD9-8074-8DF6B01A47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7F-4FD9-8074-8DF6B01A47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7F-4FD9-8074-8DF6B01A47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605</c:v>
                </c:pt>
                <c:pt idx="3">
                  <c:v>564</c:v>
                </c:pt>
                <c:pt idx="6">
                  <c:v>588</c:v>
                </c:pt>
                <c:pt idx="9">
                  <c:v>519</c:v>
                </c:pt>
                <c:pt idx="12">
                  <c:v>448</c:v>
                </c:pt>
              </c:numCache>
            </c:numRef>
          </c:val>
          <c:extLst>
            <c:ext xmlns:c16="http://schemas.microsoft.com/office/drawing/2014/chart" uri="{C3380CC4-5D6E-409C-BE32-E72D297353CC}">
              <c16:uniqueId val="{00000006-207F-4FD9-8074-8DF6B01A47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372</c:v>
                </c:pt>
                <c:pt idx="3">
                  <c:v>245</c:v>
                </c:pt>
                <c:pt idx="6">
                  <c:v>215</c:v>
                </c:pt>
                <c:pt idx="9">
                  <c:v>263</c:v>
                </c:pt>
                <c:pt idx="12">
                  <c:v>309</c:v>
                </c:pt>
              </c:numCache>
            </c:numRef>
          </c:val>
          <c:extLst>
            <c:ext xmlns:c16="http://schemas.microsoft.com/office/drawing/2014/chart" uri="{C3380CC4-5D6E-409C-BE32-E72D297353CC}">
              <c16:uniqueId val="{00000007-207F-4FD9-8074-8DF6B01A47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3582</c:v>
                </c:pt>
                <c:pt idx="3">
                  <c:v>3665</c:v>
                </c:pt>
                <c:pt idx="6">
                  <c:v>3647</c:v>
                </c:pt>
                <c:pt idx="9">
                  <c:v>3562</c:v>
                </c:pt>
                <c:pt idx="12">
                  <c:v>3490</c:v>
                </c:pt>
              </c:numCache>
            </c:numRef>
          </c:val>
          <c:extLst>
            <c:ext xmlns:c16="http://schemas.microsoft.com/office/drawing/2014/chart" uri="{C3380CC4-5D6E-409C-BE32-E72D297353CC}">
              <c16:uniqueId val="{00000008-207F-4FD9-8074-8DF6B01A47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07F-4FD9-8074-8DF6B01A47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6181</c:v>
                </c:pt>
                <c:pt idx="3">
                  <c:v>6271</c:v>
                </c:pt>
                <c:pt idx="6">
                  <c:v>6591</c:v>
                </c:pt>
                <c:pt idx="9">
                  <c:v>7531</c:v>
                </c:pt>
                <c:pt idx="12">
                  <c:v>8160</c:v>
                </c:pt>
              </c:numCache>
            </c:numRef>
          </c:val>
          <c:extLst>
            <c:ext xmlns:c16="http://schemas.microsoft.com/office/drawing/2014/chart" uri="{C3380CC4-5D6E-409C-BE32-E72D297353CC}">
              <c16:uniqueId val="{0000000A-207F-4FD9-8074-8DF6B01A47C0}"/>
            </c:ext>
          </c:extLst>
        </c:ser>
        <c:dLbls>
          <c:showLegendKey val="0"/>
          <c:showVal val="0"/>
          <c:showCatName val="0"/>
          <c:showSerName val="0"/>
          <c:showPercent val="0"/>
          <c:showBubbleSize val="0"/>
        </c:dLbls>
        <c:gapWidth val="100"/>
        <c:overlap val="100"/>
        <c:axId val="471536560"/>
        <c:axId val="471536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748</c:v>
                </c:pt>
                <c:pt idx="11">
                  <c:v>#N/A</c:v>
                </c:pt>
                <c:pt idx="12">
                  <c:v>#N/A</c:v>
                </c:pt>
                <c:pt idx="13">
                  <c:v>933</c:v>
                </c:pt>
                <c:pt idx="14">
                  <c:v>#N/A</c:v>
                </c:pt>
              </c:numCache>
            </c:numRef>
          </c:val>
          <c:smooth val="0"/>
          <c:extLst>
            <c:ext xmlns:c16="http://schemas.microsoft.com/office/drawing/2014/chart" uri="{C3380CC4-5D6E-409C-BE32-E72D297353CC}">
              <c16:uniqueId val="{0000000B-207F-4FD9-8074-8DF6B01A47C0}"/>
            </c:ext>
          </c:extLst>
        </c:ser>
        <c:dLbls>
          <c:showLegendKey val="0"/>
          <c:showVal val="0"/>
          <c:showCatName val="0"/>
          <c:showSerName val="0"/>
          <c:showPercent val="0"/>
          <c:showBubbleSize val="0"/>
        </c:dLbls>
        <c:marker val="1"/>
        <c:smooth val="0"/>
        <c:axId val="471536560"/>
        <c:axId val="471536952"/>
      </c:lineChart>
      <c:catAx>
        <c:axId val="47153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536952"/>
        <c:crosses val="autoZero"/>
        <c:auto val="1"/>
        <c:lblAlgn val="ctr"/>
        <c:lblOffset val="100"/>
        <c:tickLblSkip val="1"/>
        <c:tickMarkSkip val="1"/>
        <c:noMultiLvlLbl val="0"/>
      </c:catAx>
      <c:valAx>
        <c:axId val="471536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53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1275</c:v>
                </c:pt>
                <c:pt idx="1">
                  <c:v>1025</c:v>
                </c:pt>
                <c:pt idx="2">
                  <c:v>1055</c:v>
                </c:pt>
              </c:numCache>
            </c:numRef>
          </c:val>
          <c:extLst>
            <c:ext xmlns:c16="http://schemas.microsoft.com/office/drawing/2014/chart" uri="{C3380CC4-5D6E-409C-BE32-E72D297353CC}">
              <c16:uniqueId val="{00000000-7E86-4921-863E-84A677E0A7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E86-4921-863E-84A677E0A7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2016</c:v>
                </c:pt>
                <c:pt idx="1">
                  <c:v>1778</c:v>
                </c:pt>
                <c:pt idx="2">
                  <c:v>1487</c:v>
                </c:pt>
              </c:numCache>
            </c:numRef>
          </c:val>
          <c:extLst>
            <c:ext xmlns:c16="http://schemas.microsoft.com/office/drawing/2014/chart" uri="{C3380CC4-5D6E-409C-BE32-E72D297353CC}">
              <c16:uniqueId val="{00000002-7E86-4921-863E-84A677E0A75C}"/>
            </c:ext>
          </c:extLst>
        </c:ser>
        <c:dLbls>
          <c:showLegendKey val="0"/>
          <c:showVal val="0"/>
          <c:showCatName val="0"/>
          <c:showSerName val="0"/>
          <c:showPercent val="0"/>
          <c:showBubbleSize val="0"/>
        </c:dLbls>
        <c:gapWidth val="120"/>
        <c:overlap val="100"/>
        <c:axId val="474901648"/>
        <c:axId val="474900080"/>
      </c:barChart>
      <c:catAx>
        <c:axId val="47490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4900080"/>
        <c:crosses val="autoZero"/>
        <c:auto val="1"/>
        <c:lblAlgn val="ctr"/>
        <c:lblOffset val="100"/>
        <c:tickLblSkip val="1"/>
        <c:tickMarkSkip val="1"/>
        <c:noMultiLvlLbl val="0"/>
      </c:catAx>
      <c:valAx>
        <c:axId val="474900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490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{5B0712AB-B33C-48C3-8BDF-8C91E9CC652A}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996-4D4C-9C0F-A0B785AA3C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{3E903B49-9AFE-4A71-83C3-E8BEBDEE6480}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96-4D4C-9C0F-A0B785AA3C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{27CF24D8-9412-4915-A5DA-83EDC246FF11}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96-4D4C-9C0F-A0B785AA3C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{9F3B4BBA-5545-4FEF-A3FE-8B9F1AEF43B8}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96-4D4C-9C0F-A0B785AA3C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{4D3CF33E-0077-4E05-ADAA-4125F89CE306}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96-4D4C-9C0F-A0B785AA3CB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{3219C0DE-F5A0-4280-8756-7B5D94E75A26}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996-4D4C-9C0F-A0B785AA3CB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{3957F398-0E1B-4B89-B7DF-22B24AE4F4C8}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996-4D4C-9C0F-A0B785AA3CB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{D735F9FA-69F0-4BCB-8EE5-47CAA2B3B7B4}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996-4D4C-9C0F-A0B785AA3CB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{2D8A09D7-1F2E-437C-8B4F-E50CB56A2A6E}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996-4D4C-9C0F-A0B785AA3C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45.4</c:v>
                </c:pt>
                <c:pt idx="16">
                  <c:v>47.3</c:v>
                </c:pt>
                <c:pt idx="24">
                  <c:v>47.6</c:v>
                </c:pt>
                <c:pt idx="32">
                  <c:v>51.8</c:v>
                </c:pt>
              </c:numCache>
            </c:numRef>
          </c:xVal>
          <c:yVal>
            <c:numRef>
              <c:f>公会計指標分析・財政指標組合せ分析表!$BP$51:$DC$51</c:f>
              <c:numCache>
                <c:formatCode>#,##0.0;"▲ "#,##0.0</c:formatCode>
                <c:ptCount val="40"/>
                <c:pt idx="24">
                  <c:v>16.3</c:v>
                </c:pt>
                <c:pt idx="32">
                  <c:v>20.399999999999999</c:v>
                </c:pt>
              </c:numCache>
            </c:numRef>
          </c:yVal>
          <c:smooth val="0"/>
          <c:extLst>
            <c:ext xmlns:c16="http://schemas.microsoft.com/office/drawing/2014/chart" uri="{C3380CC4-5D6E-409C-BE32-E72D297353CC}">
              <c16:uniqueId val="{00000009-8996-4D4C-9C0F-A0B785AA3C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{976C3AE0-8AFA-40F4-A2B3-4E68B56F541D}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996-4D4C-9C0F-A0B785AA3C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{56A03AAD-347C-409A-884D-A6C77F6D9C39}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96-4D4C-9C0F-A0B785AA3C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{636EEC6F-6679-47CB-B77D-94D659E4DDE2}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96-4D4C-9C0F-A0B785AA3C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{BE4134A2-5351-4072-A625-57582450F478}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96-4D4C-9C0F-A0B785AA3C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{1588E2DC-FFC9-4620-B43D-51597D20B09D}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96-4D4C-9C0F-A0B785AA3CBD}"/>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{F078FEA8-AE5F-4E8C-BE51-54A09561C0B2}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996-4D4C-9C0F-A0B785AA3CBD}"/>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{3CD97E4B-8BE9-42AA-AC4C-610051E061AF}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996-4D4C-9C0F-A0B785AA3CBD}"/>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{5D61EB69-9DB1-453C-BEF8-4ECB421C24A8}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996-4D4C-9C0F-A0B785AA3CBD}"/>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{93B98B30-E637-4E18-9456-7FB42018680D}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996-4D4C-9C0F-A0B785AA3C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8996-4D4C-9C0F-A0B785AA3CBD}"/>
            </c:ext>
          </c:extLst>
        </c:ser>
        <c:dLbls>
          <c:showLegendKey val="0"/>
          <c:showVal val="1"/>
          <c:showCatName val="0"/>
          <c:showSerName val="0"/>
          <c:showPercent val="0"/>
          <c:showBubbleSize val="0"/>
        </c:dLbls>
        <c:axId val="312176832"/>
        <c:axId val="312178432"/>
      </c:scatterChart>
      <c:valAx>
        <c:axId val="312176832"/>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178432"/>
        <c:crosses val="autoZero"/>
        <c:crossBetween val="midCat"/>
      </c:valAx>
      <c:valAx>
        <c:axId val="312178432"/>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176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{022C0A2A-F451-46B5-BBCC-57E50A4E57A0}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1C9-4503-AEC0-F9C8AC291A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{8A0AA291-141E-4BAB-937B-F9A922433D56}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C9-4503-AEC0-F9C8AC291A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{43DE7122-C216-4D57-BEDB-289F5C57C775}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C9-4503-AEC0-F9C8AC291A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{0D0F0717-BCE1-4CF5-A6D2-E2F79E97D9E3}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C9-4503-AEC0-F9C8AC291A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{F6586D53-69D6-407B-9BD8-C52A70EA7F9E}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C9-4503-AEC0-F9C8AC291AD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{0092F220-AE5B-4E44-A2EA-FFBB0792E415}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1C9-4503-AEC0-F9C8AC291AD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{B7DCE461-E147-4A04-AECB-6EA41C1801FE}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1C9-4503-AEC0-F9C8AC291AD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{73482575-99BE-46B6-89CD-9DCFCD35C17D}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1C9-4503-AEC0-F9C8AC291AD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{E2DC1A64-47A7-4FBD-A9FA-4F39B75CC5C7}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1C9-4503-AEC0-F9C8AC291A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2.2999999999999998</c:v>
                </c:pt>
                <c:pt idx="16">
                  <c:v>1.4</c:v>
                </c:pt>
                <c:pt idx="24">
                  <c:v>1.5</c:v>
                </c:pt>
                <c:pt idx="32">
                  <c:v>1.7</c:v>
                </c:pt>
              </c:numCache>
            </c:numRef>
          </c:xVal>
          <c:yVal>
            <c:numRef>
              <c:f>公会計指標分析・財政指標組合せ分析表!$BP$73:$DC$73</c:f>
              <c:numCache>
                <c:formatCode>#,##0.0;"▲ "#,##0.0</c:formatCode>
                <c:ptCount val="40"/>
                <c:pt idx="24">
                  <c:v>16.3</c:v>
                </c:pt>
                <c:pt idx="32">
                  <c:v>20.399999999999999</c:v>
                </c:pt>
              </c:numCache>
            </c:numRef>
          </c:yVal>
          <c:smooth val="0"/>
          <c:extLst>
            <c:ext xmlns:c16="http://schemas.microsoft.com/office/drawing/2014/chart" uri="{C3380CC4-5D6E-409C-BE32-E72D297353CC}">
              <c16:uniqueId val="{00000009-E1C9-4503-AEC0-F9C8AC291A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{025E9D83-323C-4705-B550-29F04149C2D5}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1C9-4503-AEC0-F9C8AC291A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{5AC5E74A-5C36-434E-B473-894A35C32CFA}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C9-4503-AEC0-F9C8AC291A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{FC175F78-C0C4-4571-8739-A0CF70FF41ED}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C9-4503-AEC0-F9C8AC291A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{76493A23-6280-495F-907E-3029A35F202E}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C9-4503-AEC0-F9C8AC291A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{13CB3AD6-7FCA-4DAB-9EDB-3BC32F51318D}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C9-4503-AEC0-F9C8AC291AD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{1EED000F-4D1D-46C1-9E6F-CAAF6C7754D0}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1C9-4503-AEC0-F9C8AC291AD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{52E9599B-4E60-425F-99F9-E83C7AC7A62F}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1C9-4503-AEC0-F9C8AC291AD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{C2E91F44-8657-4F43-AC2F-A3D2B1EDFDFF}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1C9-4503-AEC0-F9C8AC291AD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{23167FEF-C79B-44E3-88BB-64744D591DC9}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1C9-4503-AEC0-F9C8AC291A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E1C9-4503-AEC0-F9C8AC291ADE}"/>
            </c:ext>
          </c:extLst>
        </c:ser>
        <c:dLbls>
          <c:showLegendKey val="0"/>
          <c:showVal val="1"/>
          <c:showCatName val="0"/>
          <c:showSerName val="0"/>
          <c:showPercent val="0"/>
          <c:showBubbleSize val="0"/>
        </c:dLbls>
        <c:axId val="313331104"/>
        <c:axId val="313331488"/>
      </c:scatterChart>
      <c:valAx>
        <c:axId val="313331104"/>
        <c:scaling>
          <c:orientation val="minMax"/>
          <c:max val="8.2999999999999989"/>
          <c:min val="1.10000000000000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3331488"/>
        <c:crosses val="autoZero"/>
        <c:crossBetween val="midCat"/>
      </c:valAx>
      <c:valAx>
        <c:axId val="31333148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3331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年度においては、前年度決算と比較して公債費支出が</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百万円減少している。これは、一般会計において、平成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年度より据置期間を採用したことにより元金の支払を遅らせたこと、上水道第</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次拡張事業が完了したことにより水道事業会計への繰入金が減少したためである。また、普通交付税算入公債費が増加したため、実質公債費比率は減少した。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しかし、既に平成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年度代の大型事業の償還が始まっており、今後も大型事業の実施を控えていることから、元利償還金は増加すると見込まれる。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今後も、起債の発行と償還スケジュールの調整など起債のマネジメントを重視していく。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年度までは公債費が順調に減少し、さらに流動資産をある程度確保する取り組みも並行して行ったため、将来負担比率ゼロの状態となっていた。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しかし、学校給食センター改築事業、総合福祉センターはらまち建設事業、麻生保育所改築事業等の大型事業に伴う借入の増加により、地方債の現在高が増加し、基金が減少した。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また、今後も中央公民館耐震・大規模改修事業等の大型事業を控えているため、令和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年度までは地方債残高が増加し、基金は減少していくと見込まれる。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今後も、事業の必要性や事業効果を考慮し、起債に大きく依存することのない財政運営に努めていく。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愛媛県砥部町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億円積立てた一方、歳入不足の補てんのため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億円円を取り崩したこと、公共施設更新準備基金から総合福祉センターはらまち建設事業、麻生保育所改築事業、砥部小学校校舎棟大規模改修事業、中央公民館耐震・大規模改修事業などに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今後も大型事業が続くことから、基金残高の減少が見込まれる。しかし、財政調整基金は標準財政規模の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割程度、公共施設更新準備基金は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億円程度の残高を保持できるよう運用する。その他特定期目的基金についても、目的に沿った適切な運用を行う。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公共施設更新準備基金：公共施設の整備に要する経費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高齢者保健福祉基金：高齢者及びその家族の保健福祉の増進を図るための事業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ふるさと創生基金：個性と魅力あるふるさとづくりを推進するための事業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浄化槽町有施設管理基金：町有地域集中合併浄化槽施設の維持管理の経費、解体に要する経費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災害対策基金：災害予防、災害応急対策、災害復旧、被災地への支援活動等の災害対策にかかる経費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公共施設更新準備基金：総合福祉センターはらまち建設事業、麻生保育所改築事業、砥部小学校校舎棟大規模改修事業、中央公民館耐震・大規模改修事業などに充てるために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ふるさと創生基金：天神区の集会所整備事業費補助金、砥部町映画実行委員会交付金、六次産業化支援事業費などに充てるために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とべの館運営基金：砥部焼伝統産業会館駐車場購入地ととべ温泉特別会計の繰入金に充てるため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公共施設更新準備基金：麻生保育所改築事業、中央公民館耐震・大規模改修事業等に充当するため取り崩す予定。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億円積立てた一方、歳入不足の補てんのため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21,156
101.59
9,414,324
8,696,535
604,360
5,171,225
8,159,952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類似団体と比較すると良好ではあるが、徐々に上昇傾向にある。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公共施設等の老朽化が年々進行により、更なる上昇が懸念されるため、主に公共施設等総合管理計画や個別施設計画を基に、各施設の修繕や官民連携及び統廃合を図る。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1" name="直線コネクタ 70"/>
        <xdr:cNvCxnSpPr/>
      </xdr:nvCxnSpPr>
      <xdr:spPr>
        <a:xfrm flipV="1">
          <a:off x="4760595" y="4634865"/>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2" name="有形固定資産減価償却率最小値テキスト"/>
        <xdr:cNvSpPr txBox="1"/>
      </xdr:nvSpPr>
      <xdr:spPr>
        <a:xfrm>
          <a:off x="4813300" y="606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3" name="直線コネクタ 72"/>
        <xdr:cNvCxnSpPr/>
      </xdr:nvCxnSpPr>
      <xdr:spPr>
        <a:xfrm>
          <a:off x="4673600" y="606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4" name="有形固定資産減価償却率最大値テキスト"/>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5" name="直線コネクタ 74"/>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6" name="有形固定資産減価償却率平均値テキスト"/>
        <xdr:cNvSpPr txBox="1"/>
      </xdr:nvSpPr>
      <xdr:spPr>
        <a:xfrm>
          <a:off x="4813300" y="5243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7" name="フローチャート: 判断 76"/>
        <xdr:cNvSpPr/>
      </xdr:nvSpPr>
      <xdr:spPr>
        <a:xfrm>
          <a:off x="4711700" y="539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8" name="フローチャート: 判断 77"/>
        <xdr:cNvSpPr/>
      </xdr:nvSpPr>
      <xdr:spPr>
        <a:xfrm>
          <a:off x="4000500" y="542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9" name="フローチャート: 判断 78"/>
        <xdr:cNvSpPr/>
      </xdr:nvSpPr>
      <xdr:spPr>
        <a:xfrm>
          <a:off x="3238500" y="54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0" name="フローチャート: 判断 79"/>
        <xdr:cNvSpPr/>
      </xdr:nvSpPr>
      <xdr:spPr>
        <a:xfrm>
          <a:off x="2476500" y="5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130901</xdr:rowOff>
    </xdr:from>
    <xdr:to>
      <xdr:col>23</xdr:col>
      <xdr:colOff>136525</xdr:colOff>
      <xdr:row>33</xdr:row>
      <xdr:rowOff>61051</xdr:rowOff>
    </xdr:to>
    <xdr:sp macro="" textlink="">
      <xdr:nvSpPr>
        <xdr:cNvPr id="86" name="楕円 85"/>
        <xdr:cNvSpPr/>
      </xdr:nvSpPr>
      <xdr:spPr>
        <a:xfrm>
          <a:off x="4711700" y="56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109328</xdr:rowOff>
    </xdr:from>
    <xdr:ext cx="405111" cy="259045"/>
    <xdr:sp macro="" textlink="">
      <xdr:nvSpPr>
        <xdr:cNvPr id="87" name="有形固定資産減価償却率該当値テキスト"/>
        <xdr:cNvSpPr txBox="1"/>
      </xdr:nvSpPr>
      <xdr:spPr>
        <a:xfrm>
          <a:off x="4813300" y="5595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88991</xdr:rowOff>
    </xdr:from>
    <xdr:to>
      <xdr:col>19</xdr:col>
      <xdr:colOff>187325</xdr:colOff>
      <xdr:row>34</xdr:row>
      <xdr:rowOff>19141</xdr:rowOff>
    </xdr:to>
    <xdr:sp macro="" textlink="">
      <xdr:nvSpPr>
        <xdr:cNvPr id="88" name="楕円 87"/>
        <xdr:cNvSpPr/>
      </xdr:nvSpPr>
      <xdr:spPr>
        <a:xfrm>
          <a:off x="4000500" y="57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10251</xdr:rowOff>
    </xdr:from>
    <xdr:to>
      <xdr:col>23</xdr:col>
      <xdr:colOff>85725</xdr:colOff>
      <xdr:row>33</xdr:row>
      <xdr:rowOff>139791</xdr:rowOff>
    </xdr:to>
    <xdr:cxnSp macro="">
      <xdr:nvCxnSpPr>
        <xdr:cNvPr id="89" name="直線コネクタ 88"/>
        <xdr:cNvCxnSpPr/>
      </xdr:nvCxnSpPr>
      <xdr:spPr>
        <a:xfrm flipV="1">
          <a:off x="4051300" y="5668101"/>
          <a:ext cx="711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98244</xdr:rowOff>
    </xdr:from>
    <xdr:to>
      <xdr:col>15</xdr:col>
      <xdr:colOff>187325</xdr:colOff>
      <xdr:row>34</xdr:row>
      <xdr:rowOff>28394</xdr:rowOff>
    </xdr:to>
    <xdr:sp macro="" textlink="">
      <xdr:nvSpPr>
        <xdr:cNvPr id="90" name="楕円 89"/>
        <xdr:cNvSpPr/>
      </xdr:nvSpPr>
      <xdr:spPr>
        <a:xfrm>
          <a:off x="3238500" y="57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139791</xdr:rowOff>
    </xdr:from>
    <xdr:to>
      <xdr:col>19</xdr:col>
      <xdr:colOff>136525</xdr:colOff>
      <xdr:row>33</xdr:row>
      <xdr:rowOff>149044</xdr:rowOff>
    </xdr:to>
    <xdr:cxnSp macro="">
      <xdr:nvCxnSpPr>
        <xdr:cNvPr id="91" name="直線コネクタ 90"/>
        <xdr:cNvCxnSpPr/>
      </xdr:nvCxnSpPr>
      <xdr:spPr>
        <a:xfrm flipV="1">
          <a:off x="3289300" y="579764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156845</xdr:rowOff>
    </xdr:from>
    <xdr:to>
      <xdr:col>11</xdr:col>
      <xdr:colOff>187325</xdr:colOff>
      <xdr:row>34</xdr:row>
      <xdr:rowOff>86995</xdr:rowOff>
    </xdr:to>
    <xdr:sp macro="" textlink="">
      <xdr:nvSpPr>
        <xdr:cNvPr id="92" name="楕円 91"/>
        <xdr:cNvSpPr/>
      </xdr:nvSpPr>
      <xdr:spPr>
        <a:xfrm>
          <a:off x="2476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149044</xdr:rowOff>
    </xdr:from>
    <xdr:to>
      <xdr:col>15</xdr:col>
      <xdr:colOff>136525</xdr:colOff>
      <xdr:row>34</xdr:row>
      <xdr:rowOff>36195</xdr:rowOff>
    </xdr:to>
    <xdr:cxnSp macro="">
      <xdr:nvCxnSpPr>
        <xdr:cNvPr id="93" name="直線コネクタ 92"/>
        <xdr:cNvCxnSpPr/>
      </xdr:nvCxnSpPr>
      <xdr:spPr>
        <a:xfrm flipV="1">
          <a:off x="2527300" y="5806894"/>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4" name="n_1aveValue有形固定資産減価償却率"/>
        <xdr:cNvSpPr txBox="1"/>
      </xdr:nvSpPr>
      <xdr:spPr>
        <a:xfrm>
          <a:off x="3836044" y="5198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5" name="n_2aveValue有形固定資産減価償却率"/>
        <xdr:cNvSpPr txBox="1"/>
      </xdr:nvSpPr>
      <xdr:spPr>
        <a:xfrm>
          <a:off x="3086744" y="52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6" name="n_3aveValue有形固定資産減価償却率"/>
        <xdr:cNvSpPr txBox="1"/>
      </xdr:nvSpPr>
      <xdr:spPr>
        <a:xfrm>
          <a:off x="2324744" y="534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10268</xdr:rowOff>
    </xdr:from>
    <xdr:ext cx="405111" cy="259045"/>
    <xdr:sp macro="" textlink="">
      <xdr:nvSpPr>
        <xdr:cNvPr id="97" name="n_1mainValue有形固定資産減価償却率"/>
        <xdr:cNvSpPr txBox="1"/>
      </xdr:nvSpPr>
      <xdr:spPr>
        <a:xfrm>
          <a:off x="3836044" y="5839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19521</xdr:rowOff>
    </xdr:from>
    <xdr:ext cx="405111" cy="259045"/>
    <xdr:sp macro="" textlink="">
      <xdr:nvSpPr>
        <xdr:cNvPr id="98" name="n_2mainValue有形固定資産減価償却率"/>
        <xdr:cNvSpPr txBox="1"/>
      </xdr:nvSpPr>
      <xdr:spPr>
        <a:xfrm>
          <a:off x="3086744" y="5848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78122</xdr:rowOff>
    </xdr:from>
    <xdr:ext cx="405111" cy="259045"/>
    <xdr:sp macro="" textlink="">
      <xdr:nvSpPr>
        <xdr:cNvPr id="99" name="n_3mainValue有形固定資産減価償却率"/>
        <xdr:cNvSpPr txBox="1"/>
      </xdr:nvSpPr>
      <xdr:spPr>
        <a:xfrm>
          <a:off x="2324744" y="590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類似団体より高い水準にあるが、今後の大型事業のための起債によって、下回ることが予想される。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その進行を抑えるためにも起債する際には、事業の必要・不必要を今まで以上に入念に考察し、取捨選択していく必要がある。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6" name="テキスト ボックス 115"/>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0" name="テキスト ボックス 119"/>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2" name="テキスト ボックス 121"/>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6" name="直線コネクタ 125"/>
        <xdr:cNvCxnSpPr/>
      </xdr:nvCxnSpPr>
      <xdr:spPr>
        <a:xfrm flipV="1">
          <a:off x="14793595" y="4599025"/>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7" name="債務償還比率最小値テキスト"/>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8" name="直線コネクタ 127"/>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9" name="債務償還比率最大値テキスト"/>
        <xdr:cNvSpPr txBox="1"/>
      </xdr:nvSpPr>
      <xdr:spPr>
        <a:xfrm>
          <a:off x="14846300" y="43742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0" name="直線コネクタ 129"/>
        <xdr:cNvCxnSpPr/>
      </xdr:nvCxnSpPr>
      <xdr:spPr>
        <a:xfrm>
          <a:off x="14706600" y="459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31" name="債務償還比率平均値テキスト"/>
        <xdr:cNvSpPr txBox="1"/>
      </xdr:nvSpPr>
      <xdr:spPr>
        <a:xfrm>
          <a:off x="14846300" y="532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2" name="フローチャート: 判断 131"/>
        <xdr:cNvSpPr/>
      </xdr:nvSpPr>
      <xdr:spPr>
        <a:xfrm>
          <a:off x="147447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3" name="フローチャート: 判断 132"/>
        <xdr:cNvSpPr/>
      </xdr:nvSpPr>
      <xdr:spPr>
        <a:xfrm>
          <a:off x="140335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122291</xdr:rowOff>
    </xdr:from>
    <xdr:to>
      <xdr:col>76</xdr:col>
      <xdr:colOff>73025</xdr:colOff>
      <xdr:row>31</xdr:row>
      <xdr:rowOff>52441</xdr:rowOff>
    </xdr:to>
    <xdr:sp macro="" textlink="">
      <xdr:nvSpPr>
        <xdr:cNvPr id="139" name="楕円 138"/>
        <xdr:cNvSpPr/>
      </xdr:nvSpPr>
      <xdr:spPr>
        <a:xfrm>
          <a:off x="14744700" y="52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145168</xdr:rowOff>
    </xdr:from>
    <xdr:ext cx="469744" cy="259045"/>
    <xdr:sp macro="" textlink="">
      <xdr:nvSpPr>
        <xdr:cNvPr id="140" name="債務償還比率該当値テキスト"/>
        <xdr:cNvSpPr txBox="1"/>
      </xdr:nvSpPr>
      <xdr:spPr>
        <a:xfrm>
          <a:off x="14846300" y="511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114864</xdr:rowOff>
    </xdr:from>
    <xdr:to>
      <xdr:col>72</xdr:col>
      <xdr:colOff>123825</xdr:colOff>
      <xdr:row>31</xdr:row>
      <xdr:rowOff>45014</xdr:rowOff>
    </xdr:to>
    <xdr:sp macro="" textlink="">
      <xdr:nvSpPr>
        <xdr:cNvPr id="141" name="楕円 140"/>
        <xdr:cNvSpPr/>
      </xdr:nvSpPr>
      <xdr:spPr>
        <a:xfrm>
          <a:off x="14033500" y="525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165664</xdr:rowOff>
    </xdr:from>
    <xdr:to>
      <xdr:col>76</xdr:col>
      <xdr:colOff>22225</xdr:colOff>
      <xdr:row>31</xdr:row>
      <xdr:rowOff>1641</xdr:rowOff>
    </xdr:to>
    <xdr:cxnSp macro="">
      <xdr:nvCxnSpPr>
        <xdr:cNvPr id="142" name="直線コネクタ 141"/>
        <xdr:cNvCxnSpPr/>
      </xdr:nvCxnSpPr>
      <xdr:spPr>
        <a:xfrm>
          <a:off x="14084300" y="5309164"/>
          <a:ext cx="711200" cy="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43" name="n_1aveValue債務償還比率"/>
        <xdr:cNvSpPr txBox="1"/>
      </xdr:nvSpPr>
      <xdr:spPr>
        <a:xfrm>
          <a:off x="13836727" y="543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61541</xdr:rowOff>
    </xdr:from>
    <xdr:ext cx="469744" cy="259045"/>
    <xdr:sp macro="" textlink="">
      <xdr:nvSpPr>
        <xdr:cNvPr id="144" name="n_1mainValue債務償還比率"/>
        <xdr:cNvSpPr txBox="1"/>
      </xdr:nvSpPr>
      <xdr:spPr>
        <a:xfrm>
          <a:off x="13836727" y="50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21,156
101.59
9,414,324
8,696,535
604,360
5,171,225
8,159,952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50165</xdr:rowOff>
    </xdr:from>
    <xdr:to>
      <xdr:col>24</xdr:col>
      <xdr:colOff>114300</xdr:colOff>
      <xdr:row>39</xdr:row>
      <xdr:rowOff>151765</xdr:rowOff>
    </xdr:to>
    <xdr:sp macro="" textlink="">
      <xdr:nvSpPr>
        <xdr:cNvPr id="71" name="楕円 70"/>
        <xdr:cNvSpPr/>
      </xdr:nvSpPr>
      <xdr:spPr>
        <a:xfrm>
          <a:off x="4584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28592</xdr:rowOff>
    </xdr:from>
    <xdr:ext cx="405111" cy="259045"/>
    <xdr:sp macro="" textlink="">
      <xdr:nvSpPr>
        <xdr:cNvPr id="72" name="【道路】&#10;有形固定資産減価償却率該当値テキスト"/>
        <xdr:cNvSpPr txBox="1"/>
      </xdr:nvSpPr>
      <xdr:spPr>
        <a:xfrm>
          <a:off x="46736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80645</xdr:rowOff>
    </xdr:from>
    <xdr:to>
      <xdr:col>20</xdr:col>
      <xdr:colOff>38100</xdr:colOff>
      <xdr:row>40</xdr:row>
      <xdr:rowOff>10795</xdr:rowOff>
    </xdr:to>
    <xdr:sp macro="" textlink="">
      <xdr:nvSpPr>
        <xdr:cNvPr id="73" name="楕円 72"/>
        <xdr:cNvSpPr/>
      </xdr:nvSpPr>
      <xdr:spPr>
        <a:xfrm>
          <a:off x="3746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100965</xdr:rowOff>
    </xdr:from>
    <xdr:to>
      <xdr:col>24</xdr:col>
      <xdr:colOff>63500</xdr:colOff>
      <xdr:row>39</xdr:row>
      <xdr:rowOff>131445</xdr:rowOff>
    </xdr:to>
    <xdr:cxnSp macro="">
      <xdr:nvCxnSpPr>
        <xdr:cNvPr id="74" name="直線コネクタ 73"/>
        <xdr:cNvCxnSpPr/>
      </xdr:nvCxnSpPr>
      <xdr:spPr>
        <a:xfrm flipV="1">
          <a:off x="3797300" y="67875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103505</xdr:rowOff>
    </xdr:from>
    <xdr:to>
      <xdr:col>15</xdr:col>
      <xdr:colOff>101600</xdr:colOff>
      <xdr:row>40</xdr:row>
      <xdr:rowOff>33655</xdr:rowOff>
    </xdr:to>
    <xdr:sp macro="" textlink="">
      <xdr:nvSpPr>
        <xdr:cNvPr id="75" name="楕円 74"/>
        <xdr:cNvSpPr/>
      </xdr:nvSpPr>
      <xdr:spPr>
        <a:xfrm>
          <a:off x="2857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131445</xdr:rowOff>
    </xdr:from>
    <xdr:to>
      <xdr:col>19</xdr:col>
      <xdr:colOff>177800</xdr:colOff>
      <xdr:row>39</xdr:row>
      <xdr:rowOff>154305</xdr:rowOff>
    </xdr:to>
    <xdr:cxnSp macro="">
      <xdr:nvCxnSpPr>
        <xdr:cNvPr id="76" name="直線コネクタ 75"/>
        <xdr:cNvCxnSpPr/>
      </xdr:nvCxnSpPr>
      <xdr:spPr>
        <a:xfrm flipV="1">
          <a:off x="2908300" y="6817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116840</xdr:rowOff>
    </xdr:from>
    <xdr:to>
      <xdr:col>10</xdr:col>
      <xdr:colOff>165100</xdr:colOff>
      <xdr:row>40</xdr:row>
      <xdr:rowOff>46990</xdr:rowOff>
    </xdr:to>
    <xdr:sp macro="" textlink="">
      <xdr:nvSpPr>
        <xdr:cNvPr id="77" name="楕円 76"/>
        <xdr:cNvSpPr/>
      </xdr:nvSpPr>
      <xdr:spPr>
        <a:xfrm>
          <a:off x="196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154305</xdr:rowOff>
    </xdr:from>
    <xdr:to>
      <xdr:col>15</xdr:col>
      <xdr:colOff>50800</xdr:colOff>
      <xdr:row>39</xdr:row>
      <xdr:rowOff>167640</xdr:rowOff>
    </xdr:to>
    <xdr:cxnSp macro="">
      <xdr:nvCxnSpPr>
        <xdr:cNvPr id="78" name="直線コネクタ 77"/>
        <xdr:cNvCxnSpPr/>
      </xdr:nvCxnSpPr>
      <xdr:spPr>
        <a:xfrm flipV="1">
          <a:off x="2019300" y="68408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1922</xdr:rowOff>
    </xdr:from>
    <xdr:ext cx="405111" cy="259045"/>
    <xdr:sp macro="" textlink="">
      <xdr:nvSpPr>
        <xdr:cNvPr id="82" name="n_1mainValue【道路】&#10;有形固定資産減価償却率"/>
        <xdr:cNvSpPr txBox="1"/>
      </xdr:nvSpPr>
      <xdr:spPr>
        <a:xfrm>
          <a:off x="3582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24782</xdr:rowOff>
    </xdr:from>
    <xdr:ext cx="405111" cy="259045"/>
    <xdr:sp macro="" textlink="">
      <xdr:nvSpPr>
        <xdr:cNvPr id="83" name="n_2mainValue【道路】&#10;有形固定資産減価償却率"/>
        <xdr:cNvSpPr txBox="1"/>
      </xdr:nvSpPr>
      <xdr:spPr>
        <a:xfrm>
          <a:off x="2705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38117</xdr:rowOff>
    </xdr:from>
    <xdr:ext cx="405111" cy="259045"/>
    <xdr:sp macro="" textlink="">
      <xdr:nvSpPr>
        <xdr:cNvPr id="84" name="n_3mainValue【道路】&#10;有形固定資産減価償却率"/>
        <xdr:cNvSpPr txBox="1"/>
      </xdr:nvSpPr>
      <xdr:spPr>
        <a:xfrm>
          <a:off x="1816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20371</xdr:rowOff>
    </xdr:from>
    <xdr:to>
      <xdr:col>55</xdr:col>
      <xdr:colOff>50800</xdr:colOff>
      <xdr:row>38</xdr:row>
      <xdr:rowOff>121971</xdr:rowOff>
    </xdr:to>
    <xdr:sp macro="" textlink="">
      <xdr:nvSpPr>
        <xdr:cNvPr id="121" name="楕円 120"/>
        <xdr:cNvSpPr/>
      </xdr:nvSpPr>
      <xdr:spPr>
        <a:xfrm>
          <a:off x="10426700" y="65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43248</xdr:rowOff>
    </xdr:from>
    <xdr:ext cx="534377" cy="259045"/>
    <xdr:sp macro="" textlink="">
      <xdr:nvSpPr>
        <xdr:cNvPr id="122" name="【道路】&#10;一人当たり延長該当値テキスト"/>
        <xdr:cNvSpPr txBox="1"/>
      </xdr:nvSpPr>
      <xdr:spPr>
        <a:xfrm>
          <a:off x="10515600" y="638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28052</xdr:rowOff>
    </xdr:from>
    <xdr:to>
      <xdr:col>50</xdr:col>
      <xdr:colOff>165100</xdr:colOff>
      <xdr:row>38</xdr:row>
      <xdr:rowOff>129652</xdr:rowOff>
    </xdr:to>
    <xdr:sp macro="" textlink="">
      <xdr:nvSpPr>
        <xdr:cNvPr id="123" name="楕円 122"/>
        <xdr:cNvSpPr/>
      </xdr:nvSpPr>
      <xdr:spPr>
        <a:xfrm>
          <a:off x="9588500" y="65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71171</xdr:rowOff>
    </xdr:from>
    <xdr:to>
      <xdr:col>55</xdr:col>
      <xdr:colOff>0</xdr:colOff>
      <xdr:row>38</xdr:row>
      <xdr:rowOff>78852</xdr:rowOff>
    </xdr:to>
    <xdr:cxnSp macro="">
      <xdr:nvCxnSpPr>
        <xdr:cNvPr id="124" name="直線コネクタ 123"/>
        <xdr:cNvCxnSpPr/>
      </xdr:nvCxnSpPr>
      <xdr:spPr>
        <a:xfrm flipV="1">
          <a:off x="9639300" y="6586271"/>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33858</xdr:rowOff>
    </xdr:from>
    <xdr:to>
      <xdr:col>46</xdr:col>
      <xdr:colOff>38100</xdr:colOff>
      <xdr:row>38</xdr:row>
      <xdr:rowOff>135458</xdr:rowOff>
    </xdr:to>
    <xdr:sp macro="" textlink="">
      <xdr:nvSpPr>
        <xdr:cNvPr id="125" name="楕円 124"/>
        <xdr:cNvSpPr/>
      </xdr:nvSpPr>
      <xdr:spPr>
        <a:xfrm>
          <a:off x="8699500" y="65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78852</xdr:rowOff>
    </xdr:from>
    <xdr:to>
      <xdr:col>50</xdr:col>
      <xdr:colOff>114300</xdr:colOff>
      <xdr:row>38</xdr:row>
      <xdr:rowOff>84658</xdr:rowOff>
    </xdr:to>
    <xdr:cxnSp macro="">
      <xdr:nvCxnSpPr>
        <xdr:cNvPr id="126" name="直線コネクタ 125"/>
        <xdr:cNvCxnSpPr/>
      </xdr:nvCxnSpPr>
      <xdr:spPr>
        <a:xfrm flipV="1">
          <a:off x="8750300" y="6593952"/>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46797</xdr:rowOff>
    </xdr:from>
    <xdr:to>
      <xdr:col>41</xdr:col>
      <xdr:colOff>101600</xdr:colOff>
      <xdr:row>38</xdr:row>
      <xdr:rowOff>148397</xdr:rowOff>
    </xdr:to>
    <xdr:sp macro="" textlink="">
      <xdr:nvSpPr>
        <xdr:cNvPr id="127" name="楕円 126"/>
        <xdr:cNvSpPr/>
      </xdr:nvSpPr>
      <xdr:spPr>
        <a:xfrm>
          <a:off x="7810500" y="65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84658</xdr:rowOff>
    </xdr:from>
    <xdr:to>
      <xdr:col>45</xdr:col>
      <xdr:colOff>177800</xdr:colOff>
      <xdr:row>38</xdr:row>
      <xdr:rowOff>97597</xdr:rowOff>
    </xdr:to>
    <xdr:cxnSp macro="">
      <xdr:nvCxnSpPr>
        <xdr:cNvPr id="128" name="直線コネクタ 127"/>
        <xdr:cNvCxnSpPr/>
      </xdr:nvCxnSpPr>
      <xdr:spPr>
        <a:xfrm flipV="1">
          <a:off x="7861300" y="6599758"/>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146179</xdr:rowOff>
    </xdr:from>
    <xdr:ext cx="534377" cy="259045"/>
    <xdr:sp macro="" textlink="">
      <xdr:nvSpPr>
        <xdr:cNvPr id="132" name="n_1mainValue【道路】&#10;一人当たり延長"/>
        <xdr:cNvSpPr txBox="1"/>
      </xdr:nvSpPr>
      <xdr:spPr>
        <a:xfrm>
          <a:off x="9359411" y="63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151985</xdr:rowOff>
    </xdr:from>
    <xdr:ext cx="534377" cy="259045"/>
    <xdr:sp macro="" textlink="">
      <xdr:nvSpPr>
        <xdr:cNvPr id="133" name="n_2mainValue【道路】&#10;一人当たり延長"/>
        <xdr:cNvSpPr txBox="1"/>
      </xdr:nvSpPr>
      <xdr:spPr>
        <a:xfrm>
          <a:off x="8483111" y="63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164924</xdr:rowOff>
    </xdr:from>
    <xdr:ext cx="534377" cy="259045"/>
    <xdr:sp macro="" textlink="">
      <xdr:nvSpPr>
        <xdr:cNvPr id="134" name="n_3mainValue【道路】&#10;一人当たり延長"/>
        <xdr:cNvSpPr txBox="1"/>
      </xdr:nvSpPr>
      <xdr:spPr>
        <a:xfrm>
          <a:off x="7594111" y="633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0" name="正方形/長方形 14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6" name="直線コネクタ 17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7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78" name="直線コネクタ 17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181"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182" name="フローチャート: 判断 18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183" name="フローチャート: 判断 18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184" name="フローチャート: 判断 18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185" name="フローチャート: 判断 18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129358</xdr:rowOff>
    </xdr:from>
    <xdr:to>
      <xdr:col>24</xdr:col>
      <xdr:colOff>114300</xdr:colOff>
      <xdr:row>82</xdr:row>
      <xdr:rowOff>59508</xdr:rowOff>
    </xdr:to>
    <xdr:sp macro="" textlink="">
      <xdr:nvSpPr>
        <xdr:cNvPr id="191" name="楕円 190"/>
        <xdr:cNvSpPr/>
      </xdr:nvSpPr>
      <xdr:spPr>
        <a:xfrm>
          <a:off x="4584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107785</xdr:rowOff>
    </xdr:from>
    <xdr:ext cx="405111" cy="259045"/>
    <xdr:sp macro="" textlink="">
      <xdr:nvSpPr>
        <xdr:cNvPr id="192" name="【公営住宅】&#10;有形固定資産減価償却率該当値テキスト"/>
        <xdr:cNvSpPr txBox="1"/>
      </xdr:nvSpPr>
      <xdr:spPr>
        <a:xfrm>
          <a:off x="4673600"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162016</xdr:rowOff>
    </xdr:from>
    <xdr:to>
      <xdr:col>20</xdr:col>
      <xdr:colOff>38100</xdr:colOff>
      <xdr:row>82</xdr:row>
      <xdr:rowOff>92166</xdr:rowOff>
    </xdr:to>
    <xdr:sp macro="" textlink="">
      <xdr:nvSpPr>
        <xdr:cNvPr id="193" name="楕円 192"/>
        <xdr:cNvSpPr/>
      </xdr:nvSpPr>
      <xdr:spPr>
        <a:xfrm>
          <a:off x="3746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41366</xdr:rowOff>
    </xdr:to>
    <xdr:cxnSp macro="">
      <xdr:nvCxnSpPr>
        <xdr:cNvPr id="194" name="直線コネクタ 193"/>
        <xdr:cNvCxnSpPr/>
      </xdr:nvCxnSpPr>
      <xdr:spPr>
        <a:xfrm flipV="1">
          <a:off x="3797300" y="140676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11793</xdr:rowOff>
    </xdr:from>
    <xdr:to>
      <xdr:col>15</xdr:col>
      <xdr:colOff>101600</xdr:colOff>
      <xdr:row>82</xdr:row>
      <xdr:rowOff>113393</xdr:rowOff>
    </xdr:to>
    <xdr:sp macro="" textlink="">
      <xdr:nvSpPr>
        <xdr:cNvPr id="195" name="楕円 194"/>
        <xdr:cNvSpPr/>
      </xdr:nvSpPr>
      <xdr:spPr>
        <a:xfrm>
          <a:off x="2857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41366</xdr:rowOff>
    </xdr:from>
    <xdr:to>
      <xdr:col>19</xdr:col>
      <xdr:colOff>177800</xdr:colOff>
      <xdr:row>82</xdr:row>
      <xdr:rowOff>62593</xdr:rowOff>
    </xdr:to>
    <xdr:cxnSp macro="">
      <xdr:nvCxnSpPr>
        <xdr:cNvPr id="196" name="直線コネクタ 195"/>
        <xdr:cNvCxnSpPr/>
      </xdr:nvCxnSpPr>
      <xdr:spPr>
        <a:xfrm flipV="1">
          <a:off x="2908300" y="141002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150586</xdr:rowOff>
    </xdr:from>
    <xdr:to>
      <xdr:col>10</xdr:col>
      <xdr:colOff>165100</xdr:colOff>
      <xdr:row>82</xdr:row>
      <xdr:rowOff>80736</xdr:rowOff>
    </xdr:to>
    <xdr:sp macro="" textlink="">
      <xdr:nvSpPr>
        <xdr:cNvPr id="197" name="楕円 196"/>
        <xdr:cNvSpPr/>
      </xdr:nvSpPr>
      <xdr:spPr>
        <a:xfrm>
          <a:off x="1968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29936</xdr:rowOff>
    </xdr:from>
    <xdr:to>
      <xdr:col>15</xdr:col>
      <xdr:colOff>50800</xdr:colOff>
      <xdr:row>82</xdr:row>
      <xdr:rowOff>62593</xdr:rowOff>
    </xdr:to>
    <xdr:cxnSp macro="">
      <xdr:nvCxnSpPr>
        <xdr:cNvPr id="198" name="直線コネクタ 197"/>
        <xdr:cNvCxnSpPr/>
      </xdr:nvCxnSpPr>
      <xdr:spPr>
        <a:xfrm>
          <a:off x="2019300" y="140888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199"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00"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01"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83293</xdr:rowOff>
    </xdr:from>
    <xdr:ext cx="405111" cy="259045"/>
    <xdr:sp macro="" textlink="">
      <xdr:nvSpPr>
        <xdr:cNvPr id="202" name="n_1mainValue【公営住宅】&#10;有形固定資産減価償却率"/>
        <xdr:cNvSpPr txBox="1"/>
      </xdr:nvSpPr>
      <xdr:spPr>
        <a:xfrm>
          <a:off x="35820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104520</xdr:rowOff>
    </xdr:from>
    <xdr:ext cx="405111" cy="259045"/>
    <xdr:sp macro="" textlink="">
      <xdr:nvSpPr>
        <xdr:cNvPr id="203" name="n_2mainValue【公営住宅】&#10;有形固定資産減価償却率"/>
        <xdr:cNvSpPr txBox="1"/>
      </xdr:nvSpPr>
      <xdr:spPr>
        <a:xfrm>
          <a:off x="2705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71863</xdr:rowOff>
    </xdr:from>
    <xdr:ext cx="405111" cy="259045"/>
    <xdr:sp macro="" textlink="">
      <xdr:nvSpPr>
        <xdr:cNvPr id="204" name="n_3mainValue【公営住宅】&#10;有形固定資産減価償却率"/>
        <xdr:cNvSpPr txBox="1"/>
      </xdr:nvSpPr>
      <xdr:spPr>
        <a:xfrm>
          <a:off x="1816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26" name="テキスト ボックス 22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28" name="テキスト ボックス 2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230" name="直線コネクタ 229"/>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231"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232" name="直線コネクタ 231"/>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233"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234" name="直線コネクタ 233"/>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235"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236" name="フローチャート: 判断 235"/>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237" name="フローチャート: 判断 236"/>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238" name="フローチャート: 判断 237"/>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239" name="フローチャート: 判断 238"/>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47552</xdr:rowOff>
    </xdr:from>
    <xdr:to>
      <xdr:col>55</xdr:col>
      <xdr:colOff>50800</xdr:colOff>
      <xdr:row>86</xdr:row>
      <xdr:rowOff>149152</xdr:rowOff>
    </xdr:to>
    <xdr:sp macro="" textlink="">
      <xdr:nvSpPr>
        <xdr:cNvPr id="245" name="楕円 244"/>
        <xdr:cNvSpPr/>
      </xdr:nvSpPr>
      <xdr:spPr>
        <a:xfrm>
          <a:off x="10426700" y="147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162812</xdr:rowOff>
    </xdr:from>
    <xdr:ext cx="469744" cy="259045"/>
    <xdr:sp macro="" textlink="">
      <xdr:nvSpPr>
        <xdr:cNvPr id="246" name="【公営住宅】&#10;一人当たり面積該当値テキスト"/>
        <xdr:cNvSpPr txBox="1"/>
      </xdr:nvSpPr>
      <xdr:spPr>
        <a:xfrm>
          <a:off x="10515600" y="1473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48042</xdr:rowOff>
    </xdr:from>
    <xdr:to>
      <xdr:col>50</xdr:col>
      <xdr:colOff>165100</xdr:colOff>
      <xdr:row>86</xdr:row>
      <xdr:rowOff>149642</xdr:rowOff>
    </xdr:to>
    <xdr:sp macro="" textlink="">
      <xdr:nvSpPr>
        <xdr:cNvPr id="247" name="楕円 246"/>
        <xdr:cNvSpPr/>
      </xdr:nvSpPr>
      <xdr:spPr>
        <a:xfrm>
          <a:off x="9588500" y="147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98352</xdr:rowOff>
    </xdr:from>
    <xdr:to>
      <xdr:col>55</xdr:col>
      <xdr:colOff>0</xdr:colOff>
      <xdr:row>86</xdr:row>
      <xdr:rowOff>98842</xdr:rowOff>
    </xdr:to>
    <xdr:cxnSp macro="">
      <xdr:nvCxnSpPr>
        <xdr:cNvPr id="248" name="直線コネクタ 247"/>
        <xdr:cNvCxnSpPr/>
      </xdr:nvCxnSpPr>
      <xdr:spPr>
        <a:xfrm flipV="1">
          <a:off x="9639300" y="14843052"/>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48695</xdr:rowOff>
    </xdr:from>
    <xdr:to>
      <xdr:col>46</xdr:col>
      <xdr:colOff>38100</xdr:colOff>
      <xdr:row>86</xdr:row>
      <xdr:rowOff>150295</xdr:rowOff>
    </xdr:to>
    <xdr:sp macro="" textlink="">
      <xdr:nvSpPr>
        <xdr:cNvPr id="249" name="楕円 248"/>
        <xdr:cNvSpPr/>
      </xdr:nvSpPr>
      <xdr:spPr>
        <a:xfrm>
          <a:off x="8699500" y="147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98842</xdr:rowOff>
    </xdr:from>
    <xdr:to>
      <xdr:col>50</xdr:col>
      <xdr:colOff>114300</xdr:colOff>
      <xdr:row>86</xdr:row>
      <xdr:rowOff>99495</xdr:rowOff>
    </xdr:to>
    <xdr:cxnSp macro="">
      <xdr:nvCxnSpPr>
        <xdr:cNvPr id="250" name="直線コネクタ 249"/>
        <xdr:cNvCxnSpPr/>
      </xdr:nvCxnSpPr>
      <xdr:spPr>
        <a:xfrm flipV="1">
          <a:off x="8750300" y="1484354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48695</xdr:rowOff>
    </xdr:from>
    <xdr:to>
      <xdr:col>41</xdr:col>
      <xdr:colOff>101600</xdr:colOff>
      <xdr:row>86</xdr:row>
      <xdr:rowOff>150295</xdr:rowOff>
    </xdr:to>
    <xdr:sp macro="" textlink="">
      <xdr:nvSpPr>
        <xdr:cNvPr id="251" name="楕円 250"/>
        <xdr:cNvSpPr/>
      </xdr:nvSpPr>
      <xdr:spPr>
        <a:xfrm>
          <a:off x="7810500" y="147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99495</xdr:rowOff>
    </xdr:from>
    <xdr:to>
      <xdr:col>45</xdr:col>
      <xdr:colOff>177800</xdr:colOff>
      <xdr:row>86</xdr:row>
      <xdr:rowOff>99495</xdr:rowOff>
    </xdr:to>
    <xdr:cxnSp macro="">
      <xdr:nvCxnSpPr>
        <xdr:cNvPr id="252" name="直線コネクタ 251"/>
        <xdr:cNvCxnSpPr/>
      </xdr:nvCxnSpPr>
      <xdr:spPr>
        <a:xfrm>
          <a:off x="7861300" y="1484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253"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254"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255"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140769</xdr:rowOff>
    </xdr:from>
    <xdr:ext cx="469744" cy="259045"/>
    <xdr:sp macro="" textlink="">
      <xdr:nvSpPr>
        <xdr:cNvPr id="256" name="n_1mainValue【公営住宅】&#10;一人当たり面積"/>
        <xdr:cNvSpPr txBox="1"/>
      </xdr:nvSpPr>
      <xdr:spPr>
        <a:xfrm>
          <a:off x="9391727" y="148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141422</xdr:rowOff>
    </xdr:from>
    <xdr:ext cx="469744" cy="259045"/>
    <xdr:sp macro="" textlink="">
      <xdr:nvSpPr>
        <xdr:cNvPr id="257" name="n_2mainValue【公営住宅】&#10;一人当たり面積"/>
        <xdr:cNvSpPr txBox="1"/>
      </xdr:nvSpPr>
      <xdr:spPr>
        <a:xfrm>
          <a:off x="8515427" y="148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141422</xdr:rowOff>
    </xdr:from>
    <xdr:ext cx="469744" cy="259045"/>
    <xdr:sp macro="" textlink="">
      <xdr:nvSpPr>
        <xdr:cNvPr id="258" name="n_3mainValue【公営住宅】&#10;一人当たり面積"/>
        <xdr:cNvSpPr txBox="1"/>
      </xdr:nvSpPr>
      <xdr:spPr>
        <a:xfrm>
          <a:off x="7626427" y="148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00" name="直線コネクタ 299"/>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01"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02" name="直線コネクタ 301"/>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05"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06" name="フローチャート: 判断 305"/>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07" name="フローチャート: 判断 30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08" name="フローチャート: 判断 307"/>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09" name="フローチャート: 判断 30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92347</xdr:rowOff>
    </xdr:from>
    <xdr:to>
      <xdr:col>85</xdr:col>
      <xdr:colOff>177800</xdr:colOff>
      <xdr:row>35</xdr:row>
      <xdr:rowOff>22497</xdr:rowOff>
    </xdr:to>
    <xdr:sp macro="" textlink="">
      <xdr:nvSpPr>
        <xdr:cNvPr id="315" name="楕円 314"/>
        <xdr:cNvSpPr/>
      </xdr:nvSpPr>
      <xdr:spPr>
        <a:xfrm>
          <a:off x="162687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115224</xdr:rowOff>
    </xdr:from>
    <xdr:ext cx="405111" cy="259045"/>
    <xdr:sp macro="" textlink="">
      <xdr:nvSpPr>
        <xdr:cNvPr id="316" name="【認定こども園・幼稚園・保育所】&#10;有形固定資産減価償却率該当値テキスト"/>
        <xdr:cNvSpPr txBox="1"/>
      </xdr:nvSpPr>
      <xdr:spPr>
        <a:xfrm>
          <a:off x="16357600" y="577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142966</xdr:rowOff>
    </xdr:from>
    <xdr:to>
      <xdr:col>81</xdr:col>
      <xdr:colOff>101600</xdr:colOff>
      <xdr:row>35</xdr:row>
      <xdr:rowOff>73116</xdr:rowOff>
    </xdr:to>
    <xdr:sp macro="" textlink="">
      <xdr:nvSpPr>
        <xdr:cNvPr id="317" name="楕円 316"/>
        <xdr:cNvSpPr/>
      </xdr:nvSpPr>
      <xdr:spPr>
        <a:xfrm>
          <a:off x="15430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143147</xdr:rowOff>
    </xdr:from>
    <xdr:to>
      <xdr:col>85</xdr:col>
      <xdr:colOff>127000</xdr:colOff>
      <xdr:row>35</xdr:row>
      <xdr:rowOff>22316</xdr:rowOff>
    </xdr:to>
    <xdr:cxnSp macro="">
      <xdr:nvCxnSpPr>
        <xdr:cNvPr id="318" name="直線コネクタ 317"/>
        <xdr:cNvCxnSpPr/>
      </xdr:nvCxnSpPr>
      <xdr:spPr>
        <a:xfrm flipV="1">
          <a:off x="15481300" y="597244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35197</xdr:rowOff>
    </xdr:from>
    <xdr:to>
      <xdr:col>76</xdr:col>
      <xdr:colOff>165100</xdr:colOff>
      <xdr:row>35</xdr:row>
      <xdr:rowOff>136797</xdr:rowOff>
    </xdr:to>
    <xdr:sp macro="" textlink="">
      <xdr:nvSpPr>
        <xdr:cNvPr id="319" name="楕円 318"/>
        <xdr:cNvSpPr/>
      </xdr:nvSpPr>
      <xdr:spPr>
        <a:xfrm>
          <a:off x="14541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22316</xdr:rowOff>
    </xdr:from>
    <xdr:to>
      <xdr:col>81</xdr:col>
      <xdr:colOff>50800</xdr:colOff>
      <xdr:row>35</xdr:row>
      <xdr:rowOff>85997</xdr:rowOff>
    </xdr:to>
    <xdr:cxnSp macro="">
      <xdr:nvCxnSpPr>
        <xdr:cNvPr id="320" name="直線コネクタ 319"/>
        <xdr:cNvCxnSpPr/>
      </xdr:nvCxnSpPr>
      <xdr:spPr>
        <a:xfrm flipV="1">
          <a:off x="14592300" y="602306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61323</xdr:rowOff>
    </xdr:from>
    <xdr:to>
      <xdr:col>72</xdr:col>
      <xdr:colOff>38100</xdr:colOff>
      <xdr:row>35</xdr:row>
      <xdr:rowOff>162923</xdr:rowOff>
    </xdr:to>
    <xdr:sp macro="" textlink="">
      <xdr:nvSpPr>
        <xdr:cNvPr id="321" name="楕円 320"/>
        <xdr:cNvSpPr/>
      </xdr:nvSpPr>
      <xdr:spPr>
        <a:xfrm>
          <a:off x="13652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85997</xdr:rowOff>
    </xdr:from>
    <xdr:to>
      <xdr:col>76</xdr:col>
      <xdr:colOff>114300</xdr:colOff>
      <xdr:row>35</xdr:row>
      <xdr:rowOff>112123</xdr:rowOff>
    </xdr:to>
    <xdr:cxnSp macro="">
      <xdr:nvCxnSpPr>
        <xdr:cNvPr id="322" name="直線コネクタ 321"/>
        <xdr:cNvCxnSpPr/>
      </xdr:nvCxnSpPr>
      <xdr:spPr>
        <a:xfrm flipV="1">
          <a:off x="13703300" y="60867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23"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24"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25"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89643</xdr:rowOff>
    </xdr:from>
    <xdr:ext cx="405111" cy="259045"/>
    <xdr:sp macro="" textlink="">
      <xdr:nvSpPr>
        <xdr:cNvPr id="326" name="n_1mainValue【認定こども園・幼稚園・保育所】&#10;有形固定資産減価償却率"/>
        <xdr:cNvSpPr txBox="1"/>
      </xdr:nvSpPr>
      <xdr:spPr>
        <a:xfrm>
          <a:off x="152660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153324</xdr:rowOff>
    </xdr:from>
    <xdr:ext cx="405111" cy="259045"/>
    <xdr:sp macro="" textlink="">
      <xdr:nvSpPr>
        <xdr:cNvPr id="327" name="n_2mainValue【認定こども園・幼稚園・保育所】&#10;有形固定資産減価償却率"/>
        <xdr:cNvSpPr txBox="1"/>
      </xdr:nvSpPr>
      <xdr:spPr>
        <a:xfrm>
          <a:off x="14389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8000</xdr:rowOff>
    </xdr:from>
    <xdr:ext cx="405111" cy="259045"/>
    <xdr:sp macro="" textlink="">
      <xdr:nvSpPr>
        <xdr:cNvPr id="328" name="n_3mainValue【認定こども園・幼稚園・保育所】&#10;有形固定資産減価償却率"/>
        <xdr:cNvSpPr txBox="1"/>
      </xdr:nvSpPr>
      <xdr:spPr>
        <a:xfrm>
          <a:off x="13500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0" name="テキスト ボックス 3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2" name="テキスト ボックス 3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4" name="テキスト ボックス 3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6" name="テキスト ボックス 3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8" name="テキスト ボックス 3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52" name="直線コネクタ 351"/>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4" name="直線コネクタ 35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55"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56" name="直線コネクタ 355"/>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357"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58" name="フローチャート: 判断 357"/>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59" name="フローチャート: 判断 358"/>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60" name="フローチャート: 判断 359"/>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61" name="フローチャート: 判断 360"/>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367" name="楕円 366"/>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368" name="【認定こども園・幼稚園・保育所】&#10;一人当たり面積該当値テキスト"/>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166370</xdr:rowOff>
    </xdr:from>
    <xdr:to>
      <xdr:col>112</xdr:col>
      <xdr:colOff>38100</xdr:colOff>
      <xdr:row>37</xdr:row>
      <xdr:rowOff>96520</xdr:rowOff>
    </xdr:to>
    <xdr:sp macro="" textlink="">
      <xdr:nvSpPr>
        <xdr:cNvPr id="369" name="楕円 368"/>
        <xdr:cNvSpPr/>
      </xdr:nvSpPr>
      <xdr:spPr>
        <a:xfrm>
          <a:off x="21272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45720</xdr:rowOff>
    </xdr:from>
    <xdr:to>
      <xdr:col>116</xdr:col>
      <xdr:colOff>63500</xdr:colOff>
      <xdr:row>37</xdr:row>
      <xdr:rowOff>156210</xdr:rowOff>
    </xdr:to>
    <xdr:cxnSp macro="">
      <xdr:nvCxnSpPr>
        <xdr:cNvPr id="370" name="直線コネクタ 369"/>
        <xdr:cNvCxnSpPr/>
      </xdr:nvCxnSpPr>
      <xdr:spPr>
        <a:xfrm>
          <a:off x="21323300" y="638937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143510</xdr:rowOff>
    </xdr:from>
    <xdr:to>
      <xdr:col>107</xdr:col>
      <xdr:colOff>101600</xdr:colOff>
      <xdr:row>38</xdr:row>
      <xdr:rowOff>73660</xdr:rowOff>
    </xdr:to>
    <xdr:sp macro="" textlink="">
      <xdr:nvSpPr>
        <xdr:cNvPr id="371" name="楕円 370"/>
        <xdr:cNvSpPr/>
      </xdr:nvSpPr>
      <xdr:spPr>
        <a:xfrm>
          <a:off x="2038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45720</xdr:rowOff>
    </xdr:from>
    <xdr:to>
      <xdr:col>111</xdr:col>
      <xdr:colOff>177800</xdr:colOff>
      <xdr:row>38</xdr:row>
      <xdr:rowOff>22860</xdr:rowOff>
    </xdr:to>
    <xdr:cxnSp macro="">
      <xdr:nvCxnSpPr>
        <xdr:cNvPr id="372" name="直線コネクタ 371"/>
        <xdr:cNvCxnSpPr/>
      </xdr:nvCxnSpPr>
      <xdr:spPr>
        <a:xfrm flipV="1">
          <a:off x="20434300" y="638937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373" name="楕円 372"/>
        <xdr:cNvSpPr/>
      </xdr:nvSpPr>
      <xdr:spPr>
        <a:xfrm>
          <a:off x="19494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22860</xdr:rowOff>
    </xdr:to>
    <xdr:cxnSp macro="">
      <xdr:nvCxnSpPr>
        <xdr:cNvPr id="374" name="直線コネクタ 373"/>
        <xdr:cNvCxnSpPr/>
      </xdr:nvCxnSpPr>
      <xdr:spPr>
        <a:xfrm>
          <a:off x="19545300" y="6530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375"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376"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377"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113047</xdr:rowOff>
    </xdr:from>
    <xdr:ext cx="469744" cy="259045"/>
    <xdr:sp macro="" textlink="">
      <xdr:nvSpPr>
        <xdr:cNvPr id="378" name="n_1mainValue【認定こども園・幼稚園・保育所】&#10;一人当たり面積"/>
        <xdr:cNvSpPr txBox="1"/>
      </xdr:nvSpPr>
      <xdr:spPr>
        <a:xfrm>
          <a:off x="21075727"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90187</xdr:rowOff>
    </xdr:from>
    <xdr:ext cx="469744" cy="259045"/>
    <xdr:sp macro="" textlink="">
      <xdr:nvSpPr>
        <xdr:cNvPr id="379" name="n_2mainValue【認定こども園・幼稚園・保育所】&#10;一人当たり面積"/>
        <xdr:cNvSpPr txBox="1"/>
      </xdr:nvSpPr>
      <xdr:spPr>
        <a:xfrm>
          <a:off x="20199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380" name="n_3main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05" name="直線コネクタ 40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0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07" name="直線コネクタ 40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9" name="直線コネクタ 40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410"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11" name="フローチャート: 判断 41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12" name="フローチャート: 判断 41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13" name="フローチャート: 判断 41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14" name="フローチャート: 判断 413"/>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420" name="楕円 419"/>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55262</xdr:rowOff>
    </xdr:from>
    <xdr:ext cx="405111" cy="259045"/>
    <xdr:sp macro="" textlink="">
      <xdr:nvSpPr>
        <xdr:cNvPr id="421" name="【学校施設】&#10;有形固定資産減価償却率該当値テキスト"/>
        <xdr:cNvSpPr txBox="1"/>
      </xdr:nvSpPr>
      <xdr:spPr>
        <a:xfrm>
          <a:off x="16357600"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422" name="楕円 421"/>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59</xdr:row>
      <xdr:rowOff>156210</xdr:rowOff>
    </xdr:to>
    <xdr:cxnSp macro="">
      <xdr:nvCxnSpPr>
        <xdr:cNvPr id="423" name="直線コネクタ 422"/>
        <xdr:cNvCxnSpPr/>
      </xdr:nvCxnSpPr>
      <xdr:spPr>
        <a:xfrm flipV="1">
          <a:off x="15481300" y="102431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24" name="楕円 423"/>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156210</xdr:rowOff>
    </xdr:from>
    <xdr:to>
      <xdr:col>81</xdr:col>
      <xdr:colOff>50800</xdr:colOff>
      <xdr:row>60</xdr:row>
      <xdr:rowOff>11430</xdr:rowOff>
    </xdr:to>
    <xdr:cxnSp macro="">
      <xdr:nvCxnSpPr>
        <xdr:cNvPr id="425" name="直線コネクタ 424"/>
        <xdr:cNvCxnSpPr/>
      </xdr:nvCxnSpPr>
      <xdr:spPr>
        <a:xfrm flipV="1">
          <a:off x="14592300" y="102717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114935</xdr:rowOff>
    </xdr:from>
    <xdr:to>
      <xdr:col>72</xdr:col>
      <xdr:colOff>38100</xdr:colOff>
      <xdr:row>61</xdr:row>
      <xdr:rowOff>45085</xdr:rowOff>
    </xdr:to>
    <xdr:sp macro="" textlink="">
      <xdr:nvSpPr>
        <xdr:cNvPr id="426" name="楕円 425"/>
        <xdr:cNvSpPr/>
      </xdr:nvSpPr>
      <xdr:spPr>
        <a:xfrm>
          <a:off x="13652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165735</xdr:rowOff>
    </xdr:to>
    <xdr:cxnSp macro="">
      <xdr:nvCxnSpPr>
        <xdr:cNvPr id="427" name="直線コネクタ 426"/>
        <xdr:cNvCxnSpPr/>
      </xdr:nvCxnSpPr>
      <xdr:spPr>
        <a:xfrm flipV="1">
          <a:off x="13703300" y="1029843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28"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29"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30"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26687</xdr:rowOff>
    </xdr:from>
    <xdr:ext cx="405111" cy="259045"/>
    <xdr:sp macro="" textlink="">
      <xdr:nvSpPr>
        <xdr:cNvPr id="431" name="n_1main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32" name="n_2main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36212</xdr:rowOff>
    </xdr:from>
    <xdr:ext cx="405111" cy="259045"/>
    <xdr:sp macro="" textlink="">
      <xdr:nvSpPr>
        <xdr:cNvPr id="433" name="n_3mainValue【学校施設】&#10;有形固定資産減価償却率"/>
        <xdr:cNvSpPr txBox="1"/>
      </xdr:nvSpPr>
      <xdr:spPr>
        <a:xfrm>
          <a:off x="13500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4" name="テキスト ボックス 4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56" name="直線コネクタ 455"/>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57"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58" name="直線コネクタ 457"/>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59"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60" name="直線コネクタ 459"/>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461"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62" name="フローチャート: 判断 461"/>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63" name="フローチャート: 判断 462"/>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64" name="フローチャート: 判断 463"/>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65" name="フローチャート: 判断 464"/>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106476</xdr:rowOff>
    </xdr:from>
    <xdr:to>
      <xdr:col>116</xdr:col>
      <xdr:colOff>114300</xdr:colOff>
      <xdr:row>62</xdr:row>
      <xdr:rowOff>36626</xdr:rowOff>
    </xdr:to>
    <xdr:sp macro="" textlink="">
      <xdr:nvSpPr>
        <xdr:cNvPr id="471" name="楕円 470"/>
        <xdr:cNvSpPr/>
      </xdr:nvSpPr>
      <xdr:spPr>
        <a:xfrm>
          <a:off x="22110700" y="105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129353</xdr:rowOff>
    </xdr:from>
    <xdr:ext cx="469744" cy="259045"/>
    <xdr:sp macro="" textlink="">
      <xdr:nvSpPr>
        <xdr:cNvPr id="472" name="【学校施設】&#10;一人当たり面積該当値テキスト"/>
        <xdr:cNvSpPr txBox="1"/>
      </xdr:nvSpPr>
      <xdr:spPr>
        <a:xfrm>
          <a:off x="22199600" y="1041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90475</xdr:rowOff>
    </xdr:from>
    <xdr:to>
      <xdr:col>112</xdr:col>
      <xdr:colOff>38100</xdr:colOff>
      <xdr:row>62</xdr:row>
      <xdr:rowOff>20625</xdr:rowOff>
    </xdr:to>
    <xdr:sp macro="" textlink="">
      <xdr:nvSpPr>
        <xdr:cNvPr id="473" name="楕円 472"/>
        <xdr:cNvSpPr/>
      </xdr:nvSpPr>
      <xdr:spPr>
        <a:xfrm>
          <a:off x="21272500" y="105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141275</xdr:rowOff>
    </xdr:from>
    <xdr:to>
      <xdr:col>116</xdr:col>
      <xdr:colOff>63500</xdr:colOff>
      <xdr:row>61</xdr:row>
      <xdr:rowOff>157276</xdr:rowOff>
    </xdr:to>
    <xdr:cxnSp macro="">
      <xdr:nvCxnSpPr>
        <xdr:cNvPr id="474" name="直線コネクタ 473"/>
        <xdr:cNvCxnSpPr/>
      </xdr:nvCxnSpPr>
      <xdr:spPr>
        <a:xfrm>
          <a:off x="21323300" y="10599725"/>
          <a:ext cx="8382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73558</xdr:rowOff>
    </xdr:from>
    <xdr:to>
      <xdr:col>107</xdr:col>
      <xdr:colOff>101600</xdr:colOff>
      <xdr:row>62</xdr:row>
      <xdr:rowOff>3708</xdr:rowOff>
    </xdr:to>
    <xdr:sp macro="" textlink="">
      <xdr:nvSpPr>
        <xdr:cNvPr id="475" name="楕円 474"/>
        <xdr:cNvSpPr/>
      </xdr:nvSpPr>
      <xdr:spPr>
        <a:xfrm>
          <a:off x="20383500" y="105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124358</xdr:rowOff>
    </xdr:from>
    <xdr:to>
      <xdr:col>111</xdr:col>
      <xdr:colOff>177800</xdr:colOff>
      <xdr:row>61</xdr:row>
      <xdr:rowOff>141275</xdr:rowOff>
    </xdr:to>
    <xdr:cxnSp macro="">
      <xdr:nvCxnSpPr>
        <xdr:cNvPr id="476" name="直線コネクタ 475"/>
        <xdr:cNvCxnSpPr/>
      </xdr:nvCxnSpPr>
      <xdr:spPr>
        <a:xfrm>
          <a:off x="20434300" y="1058280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74016</xdr:rowOff>
    </xdr:from>
    <xdr:to>
      <xdr:col>102</xdr:col>
      <xdr:colOff>165100</xdr:colOff>
      <xdr:row>62</xdr:row>
      <xdr:rowOff>4166</xdr:rowOff>
    </xdr:to>
    <xdr:sp macro="" textlink="">
      <xdr:nvSpPr>
        <xdr:cNvPr id="477" name="楕円 476"/>
        <xdr:cNvSpPr/>
      </xdr:nvSpPr>
      <xdr:spPr>
        <a:xfrm>
          <a:off x="19494500" y="105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124358</xdr:rowOff>
    </xdr:from>
    <xdr:to>
      <xdr:col>107</xdr:col>
      <xdr:colOff>50800</xdr:colOff>
      <xdr:row>61</xdr:row>
      <xdr:rowOff>124816</xdr:rowOff>
    </xdr:to>
    <xdr:cxnSp macro="">
      <xdr:nvCxnSpPr>
        <xdr:cNvPr id="478" name="直線コネクタ 477"/>
        <xdr:cNvCxnSpPr/>
      </xdr:nvCxnSpPr>
      <xdr:spPr>
        <a:xfrm flipV="1">
          <a:off x="19545300" y="105828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479"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480"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481"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37152</xdr:rowOff>
    </xdr:from>
    <xdr:ext cx="469744" cy="259045"/>
    <xdr:sp macro="" textlink="">
      <xdr:nvSpPr>
        <xdr:cNvPr id="482" name="n_1mainValue【学校施設】&#10;一人当たり面積"/>
        <xdr:cNvSpPr txBox="1"/>
      </xdr:nvSpPr>
      <xdr:spPr>
        <a:xfrm>
          <a:off x="21075727" y="103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20235</xdr:rowOff>
    </xdr:from>
    <xdr:ext cx="469744" cy="259045"/>
    <xdr:sp macro="" textlink="">
      <xdr:nvSpPr>
        <xdr:cNvPr id="483" name="n_2mainValue【学校施設】&#10;一人当たり面積"/>
        <xdr:cNvSpPr txBox="1"/>
      </xdr:nvSpPr>
      <xdr:spPr>
        <a:xfrm>
          <a:off x="20199427" y="103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20693</xdr:rowOff>
    </xdr:from>
    <xdr:ext cx="469744" cy="259045"/>
    <xdr:sp macro="" textlink="">
      <xdr:nvSpPr>
        <xdr:cNvPr id="484" name="n_3mainValue【学校施設】&#10;一人当たり面積"/>
        <xdr:cNvSpPr txBox="1"/>
      </xdr:nvSpPr>
      <xdr:spPr>
        <a:xfrm>
          <a:off x="19310427" y="103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10" name="直線コネクタ 509"/>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11"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12" name="直線コネクタ 511"/>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4" name="直線コネクタ 51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515" name="【児童館】&#10;有形固定資産減価償却率平均値テキスト"/>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16" name="フローチャート: 判断 515"/>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17" name="フローチャート: 判断 516"/>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18" name="フローチャート: 判断 517"/>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19" name="フローチャート: 判断 518"/>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114663</xdr:rowOff>
    </xdr:from>
    <xdr:to>
      <xdr:col>85</xdr:col>
      <xdr:colOff>177800</xdr:colOff>
      <xdr:row>87</xdr:row>
      <xdr:rowOff>44813</xdr:rowOff>
    </xdr:to>
    <xdr:sp macro="" textlink="">
      <xdr:nvSpPr>
        <xdr:cNvPr id="525" name="楕円 524"/>
        <xdr:cNvSpPr/>
      </xdr:nvSpPr>
      <xdr:spPr>
        <a:xfrm>
          <a:off x="162687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29590</xdr:rowOff>
    </xdr:from>
    <xdr:ext cx="340478" cy="259045"/>
    <xdr:sp macro="" textlink="">
      <xdr:nvSpPr>
        <xdr:cNvPr id="526" name="【児童館】&#10;有形固定資産減価償却率該当値テキスト"/>
        <xdr:cNvSpPr txBox="1"/>
      </xdr:nvSpPr>
      <xdr:spPr>
        <a:xfrm>
          <a:off x="16357600" y="147742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164209</xdr:rowOff>
    </xdr:from>
    <xdr:ext cx="405111" cy="259045"/>
    <xdr:sp macro="" textlink="">
      <xdr:nvSpPr>
        <xdr:cNvPr id="527"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28"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29"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1" name="テキスト ボックス 5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3" name="テキスト ボックス 5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5" name="テキスト ボックス 5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7" name="テキスト ボックス 5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9" name="テキスト ボックス 5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53" name="直線コネクタ 552"/>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54"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55" name="直線コネクタ 554"/>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56"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57" name="直線コネクタ 556"/>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58"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59" name="フローチャート: 判断 558"/>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60" name="フローチャート: 判断 559"/>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61" name="フローチャート: 判断 560"/>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62" name="フローチャート: 判断 561"/>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109220</xdr:rowOff>
    </xdr:from>
    <xdr:to>
      <xdr:col>116</xdr:col>
      <xdr:colOff>114300</xdr:colOff>
      <xdr:row>86</xdr:row>
      <xdr:rowOff>39370</xdr:rowOff>
    </xdr:to>
    <xdr:sp macro="" textlink="">
      <xdr:nvSpPr>
        <xdr:cNvPr id="568" name="楕円 567"/>
        <xdr:cNvSpPr/>
      </xdr:nvSpPr>
      <xdr:spPr>
        <a:xfrm>
          <a:off x="22110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569"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59707</xdr:rowOff>
    </xdr:from>
    <xdr:ext cx="469744" cy="259045"/>
    <xdr:sp macro="" textlink="">
      <xdr:nvSpPr>
        <xdr:cNvPr id="570" name="n_1aveValue【児童館】&#10;一人当たり面積"/>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71"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572"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3" name="直線コネクタ 5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4" name="テキスト ボックス 5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5" name="直線コネクタ 5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6" name="テキスト ボックス 5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7" name="直線コネクタ 5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8" name="テキスト ボックス 5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9" name="直線コネクタ 5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0" name="テキスト ボックス 5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1" name="直線コネクタ 5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2" name="テキスト ボックス 5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3" name="直線コネクタ 5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4" name="テキスト ボックス 5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98" name="直線コネクタ 59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9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00" name="直線コネクタ 59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2" name="直線コネクタ 60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0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04" name="フローチャート: 判断 60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05" name="フローチャート: 判断 60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06" name="フローチャート: 判断 60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07" name="フローチャート: 判断 60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151130</xdr:rowOff>
    </xdr:from>
    <xdr:to>
      <xdr:col>85</xdr:col>
      <xdr:colOff>177800</xdr:colOff>
      <xdr:row>102</xdr:row>
      <xdr:rowOff>81280</xdr:rowOff>
    </xdr:to>
    <xdr:sp macro="" textlink="">
      <xdr:nvSpPr>
        <xdr:cNvPr id="613" name="楕円 612"/>
        <xdr:cNvSpPr/>
      </xdr:nvSpPr>
      <xdr:spPr>
        <a:xfrm>
          <a:off x="16268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2557</xdr:rowOff>
    </xdr:from>
    <xdr:ext cx="405111" cy="259045"/>
    <xdr:sp macro="" textlink="">
      <xdr:nvSpPr>
        <xdr:cNvPr id="614" name="【公民館】&#10;有形固定資産減価償却率該当値テキスト"/>
        <xdr:cNvSpPr txBox="1"/>
      </xdr:nvSpPr>
      <xdr:spPr>
        <a:xfrm>
          <a:off x="1635760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17236</xdr:rowOff>
    </xdr:from>
    <xdr:to>
      <xdr:col>81</xdr:col>
      <xdr:colOff>101600</xdr:colOff>
      <xdr:row>102</xdr:row>
      <xdr:rowOff>118836</xdr:rowOff>
    </xdr:to>
    <xdr:sp macro="" textlink="">
      <xdr:nvSpPr>
        <xdr:cNvPr id="615" name="楕円 614"/>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30480</xdr:rowOff>
    </xdr:from>
    <xdr:to>
      <xdr:col>85</xdr:col>
      <xdr:colOff>127000</xdr:colOff>
      <xdr:row>102</xdr:row>
      <xdr:rowOff>68036</xdr:rowOff>
    </xdr:to>
    <xdr:cxnSp macro="">
      <xdr:nvCxnSpPr>
        <xdr:cNvPr id="616" name="直線コネクタ 615"/>
        <xdr:cNvCxnSpPr/>
      </xdr:nvCxnSpPr>
      <xdr:spPr>
        <a:xfrm flipV="1">
          <a:off x="15481300" y="1751838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53158</xdr:rowOff>
    </xdr:from>
    <xdr:to>
      <xdr:col>76</xdr:col>
      <xdr:colOff>165100</xdr:colOff>
      <xdr:row>102</xdr:row>
      <xdr:rowOff>154758</xdr:rowOff>
    </xdr:to>
    <xdr:sp macro="" textlink="">
      <xdr:nvSpPr>
        <xdr:cNvPr id="617" name="楕円 616"/>
        <xdr:cNvSpPr/>
      </xdr:nvSpPr>
      <xdr:spPr>
        <a:xfrm>
          <a:off x="14541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68036</xdr:rowOff>
    </xdr:from>
    <xdr:to>
      <xdr:col>81</xdr:col>
      <xdr:colOff>50800</xdr:colOff>
      <xdr:row>102</xdr:row>
      <xdr:rowOff>103958</xdr:rowOff>
    </xdr:to>
    <xdr:cxnSp macro="">
      <xdr:nvCxnSpPr>
        <xdr:cNvPr id="618" name="直線コネクタ 617"/>
        <xdr:cNvCxnSpPr/>
      </xdr:nvCxnSpPr>
      <xdr:spPr>
        <a:xfrm flipV="1">
          <a:off x="14592300" y="175559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56424</xdr:rowOff>
    </xdr:from>
    <xdr:to>
      <xdr:col>72</xdr:col>
      <xdr:colOff>38100</xdr:colOff>
      <xdr:row>102</xdr:row>
      <xdr:rowOff>158024</xdr:rowOff>
    </xdr:to>
    <xdr:sp macro="" textlink="">
      <xdr:nvSpPr>
        <xdr:cNvPr id="619" name="楕円 618"/>
        <xdr:cNvSpPr/>
      </xdr:nvSpPr>
      <xdr:spPr>
        <a:xfrm>
          <a:off x="13652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103958</xdr:rowOff>
    </xdr:from>
    <xdr:to>
      <xdr:col>76</xdr:col>
      <xdr:colOff>114300</xdr:colOff>
      <xdr:row>102</xdr:row>
      <xdr:rowOff>107224</xdr:rowOff>
    </xdr:to>
    <xdr:cxnSp macro="">
      <xdr:nvCxnSpPr>
        <xdr:cNvPr id="620" name="直線コネクタ 619"/>
        <xdr:cNvCxnSpPr/>
      </xdr:nvCxnSpPr>
      <xdr:spPr>
        <a:xfrm flipV="1">
          <a:off x="13703300" y="175918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21"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22"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23"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135363</xdr:rowOff>
    </xdr:from>
    <xdr:ext cx="405111" cy="259045"/>
    <xdr:sp macro="" textlink="">
      <xdr:nvSpPr>
        <xdr:cNvPr id="624" name="n_1mainValue【公民館】&#10;有形固定資産減価償却率"/>
        <xdr:cNvSpPr txBox="1"/>
      </xdr:nvSpPr>
      <xdr:spPr>
        <a:xfrm>
          <a:off x="15266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171285</xdr:rowOff>
    </xdr:from>
    <xdr:ext cx="405111" cy="259045"/>
    <xdr:sp macro="" textlink="">
      <xdr:nvSpPr>
        <xdr:cNvPr id="625" name="n_2mainValue【公民館】&#10;有形固定資産減価償却率"/>
        <xdr:cNvSpPr txBox="1"/>
      </xdr:nvSpPr>
      <xdr:spPr>
        <a:xfrm>
          <a:off x="143897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3101</xdr:rowOff>
    </xdr:from>
    <xdr:ext cx="405111" cy="259045"/>
    <xdr:sp macro="" textlink="">
      <xdr:nvSpPr>
        <xdr:cNvPr id="626" name="n_3mainValue【公民館】&#10;有形固定資産減価償却率"/>
        <xdr:cNvSpPr txBox="1"/>
      </xdr:nvSpPr>
      <xdr:spPr>
        <a:xfrm>
          <a:off x="135007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7" name="直線コネクタ 6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8" name="テキスト ボックス 6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9" name="直線コネクタ 6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0" name="テキスト ボックス 6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1" name="直線コネクタ 6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2" name="テキスト ボックス 6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3" name="直線コネクタ 6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4" name="テキスト ボックス 6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5" name="直線コネクタ 6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6" name="テキスト ボックス 6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7" name="直線コネクタ 6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8" name="テキスト ボックス 6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52" name="直線コネクタ 651"/>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53"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54" name="直線コネクタ 65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55"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56" name="直線コネクタ 65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57"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58" name="フローチャート: 判断 657"/>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59" name="フローチャート: 判断 658"/>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60" name="フローチャート: 判断 659"/>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61" name="フローチャート: 判断 660"/>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167458</xdr:rowOff>
    </xdr:from>
    <xdr:to>
      <xdr:col>116</xdr:col>
      <xdr:colOff>114300</xdr:colOff>
      <xdr:row>104</xdr:row>
      <xdr:rowOff>97608</xdr:rowOff>
    </xdr:to>
    <xdr:sp macro="" textlink="">
      <xdr:nvSpPr>
        <xdr:cNvPr id="667" name="楕円 666"/>
        <xdr:cNvSpPr/>
      </xdr:nvSpPr>
      <xdr:spPr>
        <a:xfrm>
          <a:off x="22110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18885</xdr:rowOff>
    </xdr:from>
    <xdr:ext cx="469744" cy="259045"/>
    <xdr:sp macro="" textlink="">
      <xdr:nvSpPr>
        <xdr:cNvPr id="668" name="【公民館】&#10;一人当たり面積該当値テキスト"/>
        <xdr:cNvSpPr txBox="1"/>
      </xdr:nvSpPr>
      <xdr:spPr>
        <a:xfrm>
          <a:off x="22199600" y="176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170724</xdr:rowOff>
    </xdr:from>
    <xdr:to>
      <xdr:col>112</xdr:col>
      <xdr:colOff>38100</xdr:colOff>
      <xdr:row>104</xdr:row>
      <xdr:rowOff>100874</xdr:rowOff>
    </xdr:to>
    <xdr:sp macro="" textlink="">
      <xdr:nvSpPr>
        <xdr:cNvPr id="669" name="楕円 668"/>
        <xdr:cNvSpPr/>
      </xdr:nvSpPr>
      <xdr:spPr>
        <a:xfrm>
          <a:off x="21272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46808</xdr:rowOff>
    </xdr:from>
    <xdr:to>
      <xdr:col>116</xdr:col>
      <xdr:colOff>63500</xdr:colOff>
      <xdr:row>104</xdr:row>
      <xdr:rowOff>50074</xdr:rowOff>
    </xdr:to>
    <xdr:cxnSp macro="">
      <xdr:nvCxnSpPr>
        <xdr:cNvPr id="670" name="直線コネクタ 669"/>
        <xdr:cNvCxnSpPr/>
      </xdr:nvCxnSpPr>
      <xdr:spPr>
        <a:xfrm flipV="1">
          <a:off x="21323300" y="178776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9071</xdr:rowOff>
    </xdr:from>
    <xdr:to>
      <xdr:col>107</xdr:col>
      <xdr:colOff>101600</xdr:colOff>
      <xdr:row>104</xdr:row>
      <xdr:rowOff>110671</xdr:rowOff>
    </xdr:to>
    <xdr:sp macro="" textlink="">
      <xdr:nvSpPr>
        <xdr:cNvPr id="671" name="楕円 670"/>
        <xdr:cNvSpPr/>
      </xdr:nvSpPr>
      <xdr:spPr>
        <a:xfrm>
          <a:off x="20383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50074</xdr:rowOff>
    </xdr:from>
    <xdr:to>
      <xdr:col>111</xdr:col>
      <xdr:colOff>177800</xdr:colOff>
      <xdr:row>104</xdr:row>
      <xdr:rowOff>59871</xdr:rowOff>
    </xdr:to>
    <xdr:cxnSp macro="">
      <xdr:nvCxnSpPr>
        <xdr:cNvPr id="672" name="直線コネクタ 671"/>
        <xdr:cNvCxnSpPr/>
      </xdr:nvCxnSpPr>
      <xdr:spPr>
        <a:xfrm flipV="1">
          <a:off x="20434300" y="178808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9071</xdr:rowOff>
    </xdr:from>
    <xdr:to>
      <xdr:col>102</xdr:col>
      <xdr:colOff>165100</xdr:colOff>
      <xdr:row>104</xdr:row>
      <xdr:rowOff>110671</xdr:rowOff>
    </xdr:to>
    <xdr:sp macro="" textlink="">
      <xdr:nvSpPr>
        <xdr:cNvPr id="673" name="楕円 672"/>
        <xdr:cNvSpPr/>
      </xdr:nvSpPr>
      <xdr:spPr>
        <a:xfrm>
          <a:off x="19494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59871</xdr:rowOff>
    </xdr:from>
    <xdr:to>
      <xdr:col>107</xdr:col>
      <xdr:colOff>50800</xdr:colOff>
      <xdr:row>104</xdr:row>
      <xdr:rowOff>59871</xdr:rowOff>
    </xdr:to>
    <xdr:cxnSp macro="">
      <xdr:nvCxnSpPr>
        <xdr:cNvPr id="674" name="直線コネクタ 673"/>
        <xdr:cNvCxnSpPr/>
      </xdr:nvCxnSpPr>
      <xdr:spPr>
        <a:xfrm>
          <a:off x="19545300" y="17890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75"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76"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677" name="n_3aveValue【公民館】&#10;一人当たり面積"/>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117401</xdr:rowOff>
    </xdr:from>
    <xdr:ext cx="469744" cy="259045"/>
    <xdr:sp macro="" textlink="">
      <xdr:nvSpPr>
        <xdr:cNvPr id="678" name="n_1mainValue【公民館】&#10;一人当たり面積"/>
        <xdr:cNvSpPr txBox="1"/>
      </xdr:nvSpPr>
      <xdr:spPr>
        <a:xfrm>
          <a:off x="2107572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127198</xdr:rowOff>
    </xdr:from>
    <xdr:ext cx="469744" cy="259045"/>
    <xdr:sp macro="" textlink="">
      <xdr:nvSpPr>
        <xdr:cNvPr id="679" name="n_2mainValue【公民館】&#10;一人当たり面積"/>
        <xdr:cNvSpPr txBox="1"/>
      </xdr:nvSpPr>
      <xdr:spPr>
        <a:xfrm>
          <a:off x="201994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127198</xdr:rowOff>
    </xdr:from>
    <xdr:ext cx="469744" cy="259045"/>
    <xdr:sp macro="" textlink="">
      <xdr:nvSpPr>
        <xdr:cNvPr id="680" name="n_3mainValue【公民館】&#10;一人当たり面積"/>
        <xdr:cNvSpPr txBox="1"/>
      </xdr:nvSpPr>
      <xdr:spPr>
        <a:xfrm>
          <a:off x="193104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当町は東西９キロメートル、南北２１キロメートルの細長い地形で、面積は</a:t>
          </a:r>
          <a:r>
            <a:rPr kumimoji="1" lang="en-US" altLang="ja-JP" sz="1300">
              <a:latin typeface="ＭＳ Ｐゴシック" panose="020B0600070205080204" pitchFamily="50" charset="-128"/>
              <a:ea typeface="ＭＳ Ｐゴシック" panose="020B0600070205080204" pitchFamily="50" charset="-128"/>
            </a:rPr>
            <a:t>101.59</a:t>
          </a:r>
          <a:r>
            <a:rPr kumimoji="1" lang="ja-JP" altLang="en-US" sz="1300">
              <a:latin typeface="ＭＳ Ｐゴシック" panose="020B0600070205080204" pitchFamily="50" charset="-128"/>
              <a:ea typeface="ＭＳ Ｐゴシック" panose="020B0600070205080204" pitchFamily="50" charset="-128"/>
            </a:rPr>
            <a:t>平方キロメートルに及ぶ広範な区域に集落が点在しているため、一人当たりの道路延長が多く、類似団体を上回っている。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認定こども園・幼稚園・保育所については、施設の老朽化が進んでいるため有形固定資産減価償却率が高く、類似団体を大きく上回っている。麻生保育所の改築事業を平成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年にかけて行っているため、今後の有形固定資産減価償却率は減少すると予測する。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学校施設については、近年の社会情勢の変化や過疎化・少子化が進展する中、一人当たりの面積が多く、類似団体を大きく上回っている。平成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日に広田地区の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校が統合して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校となり、他の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年に廃校となったため、一人当たりの面積は減少した。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施設の老朽化が進行しているため有形固定資産減価償却率が高く、類似団体を上回っている。令和元年度に中央公民館の耐震・大改修を実施しているため、有形固定資産減価償却率は減少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今後も公共施設等総合管理計画に基づき、公共施設の老朽化の進行に適切な施設運営が行えるよう努めていく。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21,156
101.59
9,414,324
8,696,535
604,360
5,171,225
8,159,952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2" name="楕円 71"/>
        <xdr:cNvSpPr/>
      </xdr:nvSpPr>
      <xdr:spPr>
        <a:xfrm>
          <a:off x="4584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144253</xdr:rowOff>
    </xdr:from>
    <xdr:ext cx="405111" cy="259045"/>
    <xdr:sp macro="" textlink="">
      <xdr:nvSpPr>
        <xdr:cNvPr id="73" name="【図書館】&#10;有形固定資産減価償却率該当値テキスト"/>
        <xdr:cNvSpPr txBox="1"/>
      </xdr:nvSpPr>
      <xdr:spPr>
        <a:xfrm>
          <a:off x="4673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4" name="楕円 73"/>
        <xdr:cNvSpPr/>
      </xdr:nvSpPr>
      <xdr:spPr>
        <a:xfrm>
          <a:off x="3746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81099</xdr:rowOff>
    </xdr:to>
    <xdr:cxnSp macro="">
      <xdr:nvCxnSpPr>
        <xdr:cNvPr id="75" name="直線コネクタ 74"/>
        <xdr:cNvCxnSpPr/>
      </xdr:nvCxnSpPr>
      <xdr:spPr>
        <a:xfrm flipV="1">
          <a:off x="3797300" y="67317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64588</xdr:rowOff>
    </xdr:from>
    <xdr:to>
      <xdr:col>15</xdr:col>
      <xdr:colOff>101600</xdr:colOff>
      <xdr:row>39</xdr:row>
      <xdr:rowOff>166188</xdr:rowOff>
    </xdr:to>
    <xdr:sp macro="" textlink="">
      <xdr:nvSpPr>
        <xdr:cNvPr id="76" name="楕円 75"/>
        <xdr:cNvSpPr/>
      </xdr:nvSpPr>
      <xdr:spPr>
        <a:xfrm>
          <a:off x="2857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81099</xdr:rowOff>
    </xdr:from>
    <xdr:to>
      <xdr:col>19</xdr:col>
      <xdr:colOff>177800</xdr:colOff>
      <xdr:row>39</xdr:row>
      <xdr:rowOff>115388</xdr:rowOff>
    </xdr:to>
    <xdr:cxnSp macro="">
      <xdr:nvCxnSpPr>
        <xdr:cNvPr id="77" name="直線コネクタ 76"/>
        <xdr:cNvCxnSpPr/>
      </xdr:nvCxnSpPr>
      <xdr:spPr>
        <a:xfrm flipV="1">
          <a:off x="2908300" y="67676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100512</xdr:rowOff>
    </xdr:from>
    <xdr:to>
      <xdr:col>10</xdr:col>
      <xdr:colOff>165100</xdr:colOff>
      <xdr:row>40</xdr:row>
      <xdr:rowOff>30662</xdr:rowOff>
    </xdr:to>
    <xdr:sp macro="" textlink="">
      <xdr:nvSpPr>
        <xdr:cNvPr id="78" name="楕円 77"/>
        <xdr:cNvSpPr/>
      </xdr:nvSpPr>
      <xdr:spPr>
        <a:xfrm>
          <a:off x="1968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115388</xdr:rowOff>
    </xdr:from>
    <xdr:to>
      <xdr:col>15</xdr:col>
      <xdr:colOff>50800</xdr:colOff>
      <xdr:row>39</xdr:row>
      <xdr:rowOff>151312</xdr:rowOff>
    </xdr:to>
    <xdr:cxnSp macro="">
      <xdr:nvCxnSpPr>
        <xdr:cNvPr id="79" name="直線コネクタ 78"/>
        <xdr:cNvCxnSpPr/>
      </xdr:nvCxnSpPr>
      <xdr:spPr>
        <a:xfrm flipV="1">
          <a:off x="2019300" y="68019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83" name="n_1mainValue【図書館】&#10;有形固定資産減価償却率"/>
        <xdr:cNvSpPr txBox="1"/>
      </xdr:nvSpPr>
      <xdr:spPr>
        <a:xfrm>
          <a:off x="3582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157315</xdr:rowOff>
    </xdr:from>
    <xdr:ext cx="405111" cy="259045"/>
    <xdr:sp macro="" textlink="">
      <xdr:nvSpPr>
        <xdr:cNvPr id="84" name="n_2mainValue【図書館】&#10;有形固定資産減価償却率"/>
        <xdr:cNvSpPr txBox="1"/>
      </xdr:nvSpPr>
      <xdr:spPr>
        <a:xfrm>
          <a:off x="2705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21789</xdr:rowOff>
    </xdr:from>
    <xdr:ext cx="405111" cy="259045"/>
    <xdr:sp macro="" textlink="">
      <xdr:nvSpPr>
        <xdr:cNvPr id="85" name="n_3mainValue【図書館】&#10;有形固定資産減価償却率"/>
        <xdr:cNvSpPr txBox="1"/>
      </xdr:nvSpPr>
      <xdr:spPr>
        <a:xfrm>
          <a:off x="18167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0" name="楕円 119"/>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1" name="【図書館】&#10;一人当たり面積該当値テキスト"/>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2" name="楕円 121"/>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161925</xdr:rowOff>
    </xdr:to>
    <xdr:cxnSp macro="">
      <xdr:nvCxnSpPr>
        <xdr:cNvPr id="123" name="直線コネクタ 122"/>
        <xdr:cNvCxnSpPr/>
      </xdr:nvCxnSpPr>
      <xdr:spPr>
        <a:xfrm>
          <a:off x="9639300" y="6848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4" name="楕円 123"/>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40</xdr:row>
      <xdr:rowOff>7620</xdr:rowOff>
    </xdr:to>
    <xdr:cxnSp macro="">
      <xdr:nvCxnSpPr>
        <xdr:cNvPr id="125" name="直線コネクタ 124"/>
        <xdr:cNvCxnSpPr/>
      </xdr:nvCxnSpPr>
      <xdr:spPr>
        <a:xfrm flipV="1">
          <a:off x="8750300" y="68484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26" name="楕円 125"/>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27" name="直線コネクタ 126"/>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31" name="n_1mainValue【図書館】&#10;一人当たり面積"/>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32"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33" name="n_3mainValue【図書館】&#10;一人当たり面積"/>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63" name="【体育館・プール】&#10;有形固定資産減価償却率平均値テキスト"/>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128270</xdr:rowOff>
    </xdr:from>
    <xdr:to>
      <xdr:col>24</xdr:col>
      <xdr:colOff>114300</xdr:colOff>
      <xdr:row>61</xdr:row>
      <xdr:rowOff>58420</xdr:rowOff>
    </xdr:to>
    <xdr:sp macro="" textlink="">
      <xdr:nvSpPr>
        <xdr:cNvPr id="173" name="楕円 172"/>
        <xdr:cNvSpPr/>
      </xdr:nvSpPr>
      <xdr:spPr>
        <a:xfrm>
          <a:off x="4584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106697</xdr:rowOff>
    </xdr:from>
    <xdr:ext cx="405111" cy="259045"/>
    <xdr:sp macro="" textlink="">
      <xdr:nvSpPr>
        <xdr:cNvPr id="174" name="【体育館・プール】&#10;有形固定資産減価償却率該当値テキスト"/>
        <xdr:cNvSpPr txBox="1"/>
      </xdr:nvSpPr>
      <xdr:spPr>
        <a:xfrm>
          <a:off x="4673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170180</xdr:rowOff>
    </xdr:from>
    <xdr:to>
      <xdr:col>20</xdr:col>
      <xdr:colOff>38100</xdr:colOff>
      <xdr:row>61</xdr:row>
      <xdr:rowOff>100330</xdr:rowOff>
    </xdr:to>
    <xdr:sp macro="" textlink="">
      <xdr:nvSpPr>
        <xdr:cNvPr id="175" name="楕円 174"/>
        <xdr:cNvSpPr/>
      </xdr:nvSpPr>
      <xdr:spPr>
        <a:xfrm>
          <a:off x="3746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xdr:rowOff>
    </xdr:from>
    <xdr:to>
      <xdr:col>24</xdr:col>
      <xdr:colOff>63500</xdr:colOff>
      <xdr:row>61</xdr:row>
      <xdr:rowOff>49530</xdr:rowOff>
    </xdr:to>
    <xdr:cxnSp macro="">
      <xdr:nvCxnSpPr>
        <xdr:cNvPr id="176" name="直線コネクタ 175"/>
        <xdr:cNvCxnSpPr/>
      </xdr:nvCxnSpPr>
      <xdr:spPr>
        <a:xfrm flipV="1">
          <a:off x="3797300" y="10466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177" name="楕円 176"/>
        <xdr:cNvSpPr/>
      </xdr:nvSpPr>
      <xdr:spPr>
        <a:xfrm>
          <a:off x="2857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49530</xdr:rowOff>
    </xdr:from>
    <xdr:to>
      <xdr:col>19</xdr:col>
      <xdr:colOff>177800</xdr:colOff>
      <xdr:row>61</xdr:row>
      <xdr:rowOff>152400</xdr:rowOff>
    </xdr:to>
    <xdr:cxnSp macro="">
      <xdr:nvCxnSpPr>
        <xdr:cNvPr id="178" name="直線コネクタ 177"/>
        <xdr:cNvCxnSpPr/>
      </xdr:nvCxnSpPr>
      <xdr:spPr>
        <a:xfrm flipV="1">
          <a:off x="2908300" y="105079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141605</xdr:rowOff>
    </xdr:from>
    <xdr:to>
      <xdr:col>10</xdr:col>
      <xdr:colOff>165100</xdr:colOff>
      <xdr:row>62</xdr:row>
      <xdr:rowOff>71755</xdr:rowOff>
    </xdr:to>
    <xdr:sp macro="" textlink="">
      <xdr:nvSpPr>
        <xdr:cNvPr id="179" name="楕円 178"/>
        <xdr:cNvSpPr/>
      </xdr:nvSpPr>
      <xdr:spPr>
        <a:xfrm>
          <a:off x="196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62</xdr:row>
      <xdr:rowOff>20955</xdr:rowOff>
    </xdr:to>
    <xdr:cxnSp macro="">
      <xdr:nvCxnSpPr>
        <xdr:cNvPr id="180" name="直線コネクタ 179"/>
        <xdr:cNvCxnSpPr/>
      </xdr:nvCxnSpPr>
      <xdr:spPr>
        <a:xfrm flipV="1">
          <a:off x="2019300" y="10610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1"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2"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91457</xdr:rowOff>
    </xdr:from>
    <xdr:ext cx="405111" cy="259045"/>
    <xdr:sp macro="" textlink="">
      <xdr:nvSpPr>
        <xdr:cNvPr id="184" name="n_1mainValue【体育館・プール】&#10;有形固定資産減価償却率"/>
        <xdr:cNvSpPr txBox="1"/>
      </xdr:nvSpPr>
      <xdr:spPr>
        <a:xfrm>
          <a:off x="3582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185" name="n_2mainValue【体育館・プール】&#10;有形固定資産減価償却率"/>
        <xdr:cNvSpPr txBox="1"/>
      </xdr:nvSpPr>
      <xdr:spPr>
        <a:xfrm>
          <a:off x="2705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62882</xdr:rowOff>
    </xdr:from>
    <xdr:ext cx="405111" cy="259045"/>
    <xdr:sp macro="" textlink="">
      <xdr:nvSpPr>
        <xdr:cNvPr id="186" name="n_3mainValue【体育館・プール】&#10;有形固定資産減価償却率"/>
        <xdr:cNvSpPr txBox="1"/>
      </xdr:nvSpPr>
      <xdr:spPr>
        <a:xfrm>
          <a:off x="1816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71120</xdr:rowOff>
    </xdr:from>
    <xdr:to>
      <xdr:col>55</xdr:col>
      <xdr:colOff>50800</xdr:colOff>
      <xdr:row>61</xdr:row>
      <xdr:rowOff>1270</xdr:rowOff>
    </xdr:to>
    <xdr:sp macro="" textlink="">
      <xdr:nvSpPr>
        <xdr:cNvPr id="225" name="楕円 224"/>
        <xdr:cNvSpPr/>
      </xdr:nvSpPr>
      <xdr:spPr>
        <a:xfrm>
          <a:off x="10426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93997</xdr:rowOff>
    </xdr:from>
    <xdr:ext cx="469744" cy="259045"/>
    <xdr:sp macro="" textlink="">
      <xdr:nvSpPr>
        <xdr:cNvPr id="226" name="【体育館・プール】&#10;一人当たり面積該当値テキスト"/>
        <xdr:cNvSpPr txBox="1"/>
      </xdr:nvSpPr>
      <xdr:spPr>
        <a:xfrm>
          <a:off x="10515600"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76835</xdr:rowOff>
    </xdr:from>
    <xdr:to>
      <xdr:col>50</xdr:col>
      <xdr:colOff>165100</xdr:colOff>
      <xdr:row>61</xdr:row>
      <xdr:rowOff>6985</xdr:rowOff>
    </xdr:to>
    <xdr:sp macro="" textlink="">
      <xdr:nvSpPr>
        <xdr:cNvPr id="227" name="楕円 226"/>
        <xdr:cNvSpPr/>
      </xdr:nvSpPr>
      <xdr:spPr>
        <a:xfrm>
          <a:off x="9588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121920</xdr:rowOff>
    </xdr:from>
    <xdr:to>
      <xdr:col>55</xdr:col>
      <xdr:colOff>0</xdr:colOff>
      <xdr:row>60</xdr:row>
      <xdr:rowOff>127635</xdr:rowOff>
    </xdr:to>
    <xdr:cxnSp macro="">
      <xdr:nvCxnSpPr>
        <xdr:cNvPr id="228" name="直線コネクタ 227"/>
        <xdr:cNvCxnSpPr/>
      </xdr:nvCxnSpPr>
      <xdr:spPr>
        <a:xfrm flipV="1">
          <a:off x="9639300" y="104089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29" name="楕円 228"/>
        <xdr:cNvSpPr/>
      </xdr:nvSpPr>
      <xdr:spPr>
        <a:xfrm>
          <a:off x="869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127635</xdr:rowOff>
    </xdr:from>
    <xdr:to>
      <xdr:col>50</xdr:col>
      <xdr:colOff>114300</xdr:colOff>
      <xdr:row>61</xdr:row>
      <xdr:rowOff>68580</xdr:rowOff>
    </xdr:to>
    <xdr:cxnSp macro="">
      <xdr:nvCxnSpPr>
        <xdr:cNvPr id="230" name="直線コネクタ 229"/>
        <xdr:cNvCxnSpPr/>
      </xdr:nvCxnSpPr>
      <xdr:spPr>
        <a:xfrm flipV="1">
          <a:off x="8750300" y="1041463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143510</xdr:rowOff>
    </xdr:from>
    <xdr:to>
      <xdr:col>41</xdr:col>
      <xdr:colOff>101600</xdr:colOff>
      <xdr:row>61</xdr:row>
      <xdr:rowOff>73660</xdr:rowOff>
    </xdr:to>
    <xdr:sp macro="" textlink="">
      <xdr:nvSpPr>
        <xdr:cNvPr id="231" name="楕円 230"/>
        <xdr:cNvSpPr/>
      </xdr:nvSpPr>
      <xdr:spPr>
        <a:xfrm>
          <a:off x="781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68580</xdr:rowOff>
    </xdr:to>
    <xdr:cxnSp macro="">
      <xdr:nvCxnSpPr>
        <xdr:cNvPr id="232" name="直線コネクタ 231"/>
        <xdr:cNvCxnSpPr/>
      </xdr:nvCxnSpPr>
      <xdr:spPr>
        <a:xfrm>
          <a:off x="7861300" y="10481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23512</xdr:rowOff>
    </xdr:from>
    <xdr:ext cx="469744" cy="259045"/>
    <xdr:sp macro="" textlink="">
      <xdr:nvSpPr>
        <xdr:cNvPr id="236" name="n_1mainValue【体育館・プール】&#10;一人当たり面積"/>
        <xdr:cNvSpPr txBox="1"/>
      </xdr:nvSpPr>
      <xdr:spPr>
        <a:xfrm>
          <a:off x="9391727" y="101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37" name="n_2main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90187</xdr:rowOff>
    </xdr:from>
    <xdr:ext cx="469744" cy="259045"/>
    <xdr:sp macro="" textlink="">
      <xdr:nvSpPr>
        <xdr:cNvPr id="238" name="n_3mainValue【体育館・プール】&#10;一人当たり面積"/>
        <xdr:cNvSpPr txBox="1"/>
      </xdr:nvSpPr>
      <xdr:spPr>
        <a:xfrm>
          <a:off x="7626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68" name="【福祉施設】&#10;有形固定資産減価償却率平均値テキスト"/>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78" name="楕円 277"/>
        <xdr:cNvSpPr/>
      </xdr:nvSpPr>
      <xdr:spPr>
        <a:xfrm>
          <a:off x="4584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66691</xdr:rowOff>
    </xdr:from>
    <xdr:ext cx="405111" cy="259045"/>
    <xdr:sp macro="" textlink="">
      <xdr:nvSpPr>
        <xdr:cNvPr id="279" name="【福祉施設】&#10;有形固定資産減価償却率該当値テキスト"/>
        <xdr:cNvSpPr txBox="1"/>
      </xdr:nvSpPr>
      <xdr:spPr>
        <a:xfrm>
          <a:off x="4673600"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80" name="楕円 279"/>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139064</xdr:rowOff>
    </xdr:to>
    <xdr:cxnSp macro="">
      <xdr:nvCxnSpPr>
        <xdr:cNvPr id="281" name="直線コネクタ 280"/>
        <xdr:cNvCxnSpPr/>
      </xdr:nvCxnSpPr>
      <xdr:spPr>
        <a:xfrm>
          <a:off x="3797300" y="14051280"/>
          <a:ext cx="8382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137795</xdr:rowOff>
    </xdr:from>
    <xdr:to>
      <xdr:col>15</xdr:col>
      <xdr:colOff>101600</xdr:colOff>
      <xdr:row>82</xdr:row>
      <xdr:rowOff>67945</xdr:rowOff>
    </xdr:to>
    <xdr:sp macro="" textlink="">
      <xdr:nvSpPr>
        <xdr:cNvPr id="282" name="楕円 281"/>
        <xdr:cNvSpPr/>
      </xdr:nvSpPr>
      <xdr:spPr>
        <a:xfrm>
          <a:off x="2857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17145</xdr:rowOff>
    </xdr:to>
    <xdr:cxnSp macro="">
      <xdr:nvCxnSpPr>
        <xdr:cNvPr id="283" name="直線コネクタ 282"/>
        <xdr:cNvCxnSpPr/>
      </xdr:nvCxnSpPr>
      <xdr:spPr>
        <a:xfrm flipV="1">
          <a:off x="2908300" y="140512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84" name="楕円 283"/>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17145</xdr:rowOff>
    </xdr:from>
    <xdr:to>
      <xdr:col>15</xdr:col>
      <xdr:colOff>50800</xdr:colOff>
      <xdr:row>82</xdr:row>
      <xdr:rowOff>41911</xdr:rowOff>
    </xdr:to>
    <xdr:cxnSp macro="">
      <xdr:nvCxnSpPr>
        <xdr:cNvPr id="285" name="直線コネクタ 284"/>
        <xdr:cNvCxnSpPr/>
      </xdr:nvCxnSpPr>
      <xdr:spPr>
        <a:xfrm flipV="1">
          <a:off x="2019300" y="140760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289" name="n_1main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90" name="n_2mainValue【福祉施設】&#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91" name="n_3mainValue【福祉施設】&#10;有形固定資産減価償却率"/>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22" name="【福祉施設】&#10;一人当たり面積平均値テキスト"/>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152219</xdr:rowOff>
    </xdr:from>
    <xdr:to>
      <xdr:col>55</xdr:col>
      <xdr:colOff>50800</xdr:colOff>
      <xdr:row>84</xdr:row>
      <xdr:rowOff>82369</xdr:rowOff>
    </xdr:to>
    <xdr:sp macro="" textlink="">
      <xdr:nvSpPr>
        <xdr:cNvPr id="332" name="楕円 331"/>
        <xdr:cNvSpPr/>
      </xdr:nvSpPr>
      <xdr:spPr>
        <a:xfrm>
          <a:off x="104267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3646</xdr:rowOff>
    </xdr:from>
    <xdr:ext cx="469744" cy="259045"/>
    <xdr:sp macro="" textlink="">
      <xdr:nvSpPr>
        <xdr:cNvPr id="333" name="【福祉施設】&#10;一人当たり面積該当値テキスト"/>
        <xdr:cNvSpPr txBox="1"/>
      </xdr:nvSpPr>
      <xdr:spPr>
        <a:xfrm>
          <a:off x="10515600" y="1423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34" name="楕円 333"/>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31569</xdr:rowOff>
    </xdr:from>
    <xdr:to>
      <xdr:col>55</xdr:col>
      <xdr:colOff>0</xdr:colOff>
      <xdr:row>84</xdr:row>
      <xdr:rowOff>83820</xdr:rowOff>
    </xdr:to>
    <xdr:cxnSp macro="">
      <xdr:nvCxnSpPr>
        <xdr:cNvPr id="335" name="直線コネクタ 334"/>
        <xdr:cNvCxnSpPr/>
      </xdr:nvCxnSpPr>
      <xdr:spPr>
        <a:xfrm flipV="1">
          <a:off x="9639300" y="144333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36" name="楕円 335"/>
        <xdr:cNvSpPr/>
      </xdr:nvSpPr>
      <xdr:spPr>
        <a:xfrm>
          <a:off x="8699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87086</xdr:rowOff>
    </xdr:to>
    <xdr:cxnSp macro="">
      <xdr:nvCxnSpPr>
        <xdr:cNvPr id="337" name="直線コネクタ 336"/>
        <xdr:cNvCxnSpPr/>
      </xdr:nvCxnSpPr>
      <xdr:spPr>
        <a:xfrm flipV="1">
          <a:off x="8750300" y="1448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36286</xdr:rowOff>
    </xdr:from>
    <xdr:to>
      <xdr:col>41</xdr:col>
      <xdr:colOff>101600</xdr:colOff>
      <xdr:row>84</xdr:row>
      <xdr:rowOff>137886</xdr:rowOff>
    </xdr:to>
    <xdr:sp macro="" textlink="">
      <xdr:nvSpPr>
        <xdr:cNvPr id="338" name="楕円 337"/>
        <xdr:cNvSpPr/>
      </xdr:nvSpPr>
      <xdr:spPr>
        <a:xfrm>
          <a:off x="7810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87086</xdr:rowOff>
    </xdr:from>
    <xdr:to>
      <xdr:col>45</xdr:col>
      <xdr:colOff>177800</xdr:colOff>
      <xdr:row>84</xdr:row>
      <xdr:rowOff>87086</xdr:rowOff>
    </xdr:to>
    <xdr:cxnSp macro="">
      <xdr:nvCxnSpPr>
        <xdr:cNvPr id="339" name="直線コネクタ 338"/>
        <xdr:cNvCxnSpPr/>
      </xdr:nvCxnSpPr>
      <xdr:spPr>
        <a:xfrm>
          <a:off x="7861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40" name="n_1ave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1" name="n_2ave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42" name="n_3aveValue【福祉施設】&#10;一人当たり面積"/>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151147</xdr:rowOff>
    </xdr:from>
    <xdr:ext cx="469744" cy="259045"/>
    <xdr:sp macro="" textlink="">
      <xdr:nvSpPr>
        <xdr:cNvPr id="343" name="n_1main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154413</xdr:rowOff>
    </xdr:from>
    <xdr:ext cx="469744" cy="259045"/>
    <xdr:sp macro="" textlink="">
      <xdr:nvSpPr>
        <xdr:cNvPr id="344" name="n_2mainValue【福祉施設】&#10;一人当たり面積"/>
        <xdr:cNvSpPr txBox="1"/>
      </xdr:nvSpPr>
      <xdr:spPr>
        <a:xfrm>
          <a:off x="8515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154413</xdr:rowOff>
    </xdr:from>
    <xdr:ext cx="469744" cy="259045"/>
    <xdr:sp macro="" textlink="">
      <xdr:nvSpPr>
        <xdr:cNvPr id="345" name="n_3mainValue【福祉施設】&#10;一人当たり面積"/>
        <xdr:cNvSpPr txBox="1"/>
      </xdr:nvSpPr>
      <xdr:spPr>
        <a:xfrm>
          <a:off x="7626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76"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108676</xdr:rowOff>
    </xdr:from>
    <xdr:to>
      <xdr:col>24</xdr:col>
      <xdr:colOff>114300</xdr:colOff>
      <xdr:row>106</xdr:row>
      <xdr:rowOff>38826</xdr:rowOff>
    </xdr:to>
    <xdr:sp macro="" textlink="">
      <xdr:nvSpPr>
        <xdr:cNvPr id="386" name="楕円 385"/>
        <xdr:cNvSpPr/>
      </xdr:nvSpPr>
      <xdr:spPr>
        <a:xfrm>
          <a:off x="4584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87103</xdr:rowOff>
    </xdr:from>
    <xdr:ext cx="405111" cy="259045"/>
    <xdr:sp macro="" textlink="">
      <xdr:nvSpPr>
        <xdr:cNvPr id="387" name="【市民会館】&#10;有形固定資産減価償却率該当値テキスト"/>
        <xdr:cNvSpPr txBox="1"/>
      </xdr:nvSpPr>
      <xdr:spPr>
        <a:xfrm>
          <a:off x="4673600"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144599</xdr:rowOff>
    </xdr:from>
    <xdr:to>
      <xdr:col>20</xdr:col>
      <xdr:colOff>38100</xdr:colOff>
      <xdr:row>106</xdr:row>
      <xdr:rowOff>74749</xdr:rowOff>
    </xdr:to>
    <xdr:sp macro="" textlink="">
      <xdr:nvSpPr>
        <xdr:cNvPr id="388" name="楕円 387"/>
        <xdr:cNvSpPr/>
      </xdr:nvSpPr>
      <xdr:spPr>
        <a:xfrm>
          <a:off x="3746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159476</xdr:rowOff>
    </xdr:from>
    <xdr:to>
      <xdr:col>24</xdr:col>
      <xdr:colOff>63500</xdr:colOff>
      <xdr:row>106</xdr:row>
      <xdr:rowOff>23949</xdr:rowOff>
    </xdr:to>
    <xdr:cxnSp macro="">
      <xdr:nvCxnSpPr>
        <xdr:cNvPr id="389" name="直線コネクタ 388"/>
        <xdr:cNvCxnSpPr/>
      </xdr:nvCxnSpPr>
      <xdr:spPr>
        <a:xfrm flipV="1">
          <a:off x="3797300" y="181617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xdr:rowOff>
    </xdr:from>
    <xdr:to>
      <xdr:col>15</xdr:col>
      <xdr:colOff>101600</xdr:colOff>
      <xdr:row>106</xdr:row>
      <xdr:rowOff>109038</xdr:rowOff>
    </xdr:to>
    <xdr:sp macro="" textlink="">
      <xdr:nvSpPr>
        <xdr:cNvPr id="390" name="楕円 389"/>
        <xdr:cNvSpPr/>
      </xdr:nvSpPr>
      <xdr:spPr>
        <a:xfrm>
          <a:off x="2857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23949</xdr:rowOff>
    </xdr:from>
    <xdr:to>
      <xdr:col>19</xdr:col>
      <xdr:colOff>177800</xdr:colOff>
      <xdr:row>106</xdr:row>
      <xdr:rowOff>58238</xdr:rowOff>
    </xdr:to>
    <xdr:cxnSp macro="">
      <xdr:nvCxnSpPr>
        <xdr:cNvPr id="391" name="直線コネクタ 390"/>
        <xdr:cNvCxnSpPr/>
      </xdr:nvCxnSpPr>
      <xdr:spPr>
        <a:xfrm flipV="1">
          <a:off x="2908300" y="181976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43362</xdr:rowOff>
    </xdr:from>
    <xdr:to>
      <xdr:col>10</xdr:col>
      <xdr:colOff>165100</xdr:colOff>
      <xdr:row>106</xdr:row>
      <xdr:rowOff>144962</xdr:rowOff>
    </xdr:to>
    <xdr:sp macro="" textlink="">
      <xdr:nvSpPr>
        <xdr:cNvPr id="392" name="楕円 391"/>
        <xdr:cNvSpPr/>
      </xdr:nvSpPr>
      <xdr:spPr>
        <a:xfrm>
          <a:off x="1968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58238</xdr:rowOff>
    </xdr:from>
    <xdr:to>
      <xdr:col>15</xdr:col>
      <xdr:colOff>50800</xdr:colOff>
      <xdr:row>106</xdr:row>
      <xdr:rowOff>94162</xdr:rowOff>
    </xdr:to>
    <xdr:cxnSp macro="">
      <xdr:nvCxnSpPr>
        <xdr:cNvPr id="393" name="直線コネクタ 392"/>
        <xdr:cNvCxnSpPr/>
      </xdr:nvCxnSpPr>
      <xdr:spPr>
        <a:xfrm flipV="1">
          <a:off x="2019300" y="182319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94"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95"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6"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65876</xdr:rowOff>
    </xdr:from>
    <xdr:ext cx="405111" cy="259045"/>
    <xdr:sp macro="" textlink="">
      <xdr:nvSpPr>
        <xdr:cNvPr id="397" name="n_1mainValue【市民会館】&#10;有形固定資産減価償却率"/>
        <xdr:cNvSpPr txBox="1"/>
      </xdr:nvSpPr>
      <xdr:spPr>
        <a:xfrm>
          <a:off x="3582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100165</xdr:rowOff>
    </xdr:from>
    <xdr:ext cx="405111" cy="259045"/>
    <xdr:sp macro="" textlink="">
      <xdr:nvSpPr>
        <xdr:cNvPr id="398" name="n_2mainValue【市民会館】&#10;有形固定資産減価償却率"/>
        <xdr:cNvSpPr txBox="1"/>
      </xdr:nvSpPr>
      <xdr:spPr>
        <a:xfrm>
          <a:off x="2705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136089</xdr:rowOff>
    </xdr:from>
    <xdr:ext cx="405111" cy="259045"/>
    <xdr:sp macro="" textlink="">
      <xdr:nvSpPr>
        <xdr:cNvPr id="399" name="n_3mainValue【市民会館】&#10;有形固定資産減価償却率"/>
        <xdr:cNvSpPr txBox="1"/>
      </xdr:nvSpPr>
      <xdr:spPr>
        <a:xfrm>
          <a:off x="1816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426"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41402</xdr:rowOff>
    </xdr:from>
    <xdr:to>
      <xdr:col>55</xdr:col>
      <xdr:colOff>50800</xdr:colOff>
      <xdr:row>105</xdr:row>
      <xdr:rowOff>143002</xdr:rowOff>
    </xdr:to>
    <xdr:sp macro="" textlink="">
      <xdr:nvSpPr>
        <xdr:cNvPr id="436" name="楕円 435"/>
        <xdr:cNvSpPr/>
      </xdr:nvSpPr>
      <xdr:spPr>
        <a:xfrm>
          <a:off x="104267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64279</xdr:rowOff>
    </xdr:from>
    <xdr:ext cx="469744" cy="259045"/>
    <xdr:sp macro="" textlink="">
      <xdr:nvSpPr>
        <xdr:cNvPr id="437" name="【市民会館】&#10;一人当たり面積該当値テキスト"/>
        <xdr:cNvSpPr txBox="1"/>
      </xdr:nvSpPr>
      <xdr:spPr>
        <a:xfrm>
          <a:off x="10515600" y="178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38" name="楕円 437"/>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105</xdr:row>
      <xdr:rowOff>92202</xdr:rowOff>
    </xdr:to>
    <xdr:cxnSp macro="">
      <xdr:nvCxnSpPr>
        <xdr:cNvPr id="439" name="直線コネクタ 438"/>
        <xdr:cNvCxnSpPr/>
      </xdr:nvCxnSpPr>
      <xdr:spPr>
        <a:xfrm>
          <a:off x="9639300" y="18089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40" name="楕円 439"/>
        <xdr:cNvSpPr/>
      </xdr:nvSpPr>
      <xdr:spPr>
        <a:xfrm>
          <a:off x="8699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92202</xdr:rowOff>
    </xdr:to>
    <xdr:cxnSp macro="">
      <xdr:nvCxnSpPr>
        <xdr:cNvPr id="441" name="直線コネクタ 440"/>
        <xdr:cNvCxnSpPr/>
      </xdr:nvCxnSpPr>
      <xdr:spPr>
        <a:xfrm flipV="1">
          <a:off x="8750300" y="1808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43687</xdr:rowOff>
    </xdr:from>
    <xdr:to>
      <xdr:col>41</xdr:col>
      <xdr:colOff>101600</xdr:colOff>
      <xdr:row>105</xdr:row>
      <xdr:rowOff>145287</xdr:rowOff>
    </xdr:to>
    <xdr:sp macro="" textlink="">
      <xdr:nvSpPr>
        <xdr:cNvPr id="442" name="楕円 441"/>
        <xdr:cNvSpPr/>
      </xdr:nvSpPr>
      <xdr:spPr>
        <a:xfrm>
          <a:off x="7810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92202</xdr:rowOff>
    </xdr:from>
    <xdr:to>
      <xdr:col>45</xdr:col>
      <xdr:colOff>177800</xdr:colOff>
      <xdr:row>105</xdr:row>
      <xdr:rowOff>94487</xdr:rowOff>
    </xdr:to>
    <xdr:cxnSp macro="">
      <xdr:nvCxnSpPr>
        <xdr:cNvPr id="443" name="直線コネクタ 442"/>
        <xdr:cNvCxnSpPr/>
      </xdr:nvCxnSpPr>
      <xdr:spPr>
        <a:xfrm flipV="1">
          <a:off x="7861300" y="180944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444" name="n_1ave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445" name="n_2aveValue【市民会館】&#10;一人当たり面積"/>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46"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154957</xdr:rowOff>
    </xdr:from>
    <xdr:ext cx="469744" cy="259045"/>
    <xdr:sp macro="" textlink="">
      <xdr:nvSpPr>
        <xdr:cNvPr id="447" name="n_1main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48" name="n_2main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161814</xdr:rowOff>
    </xdr:from>
    <xdr:ext cx="469744" cy="259045"/>
    <xdr:sp macro="" textlink="">
      <xdr:nvSpPr>
        <xdr:cNvPr id="449" name="n_3mainValue【市民会館】&#10;一人当たり面積"/>
        <xdr:cNvSpPr txBox="1"/>
      </xdr:nvSpPr>
      <xdr:spPr>
        <a:xfrm>
          <a:off x="7626427" y="17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80"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84183</xdr:rowOff>
    </xdr:from>
    <xdr:to>
      <xdr:col>85</xdr:col>
      <xdr:colOff>177800</xdr:colOff>
      <xdr:row>35</xdr:row>
      <xdr:rowOff>14333</xdr:rowOff>
    </xdr:to>
    <xdr:sp macro="" textlink="">
      <xdr:nvSpPr>
        <xdr:cNvPr id="490" name="楕円 489"/>
        <xdr:cNvSpPr/>
      </xdr:nvSpPr>
      <xdr:spPr>
        <a:xfrm>
          <a:off x="162687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107060</xdr:rowOff>
    </xdr:from>
    <xdr:ext cx="405111" cy="259045"/>
    <xdr:sp macro="" textlink="">
      <xdr:nvSpPr>
        <xdr:cNvPr id="491" name="【一般廃棄物処理施設】&#10;有形固定資産減価償却率該当値テキスト"/>
        <xdr:cNvSpPr txBox="1"/>
      </xdr:nvSpPr>
      <xdr:spPr>
        <a:xfrm>
          <a:off x="16357600" y="576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51526</xdr:rowOff>
    </xdr:from>
    <xdr:to>
      <xdr:col>81</xdr:col>
      <xdr:colOff>101600</xdr:colOff>
      <xdr:row>38</xdr:row>
      <xdr:rowOff>153126</xdr:rowOff>
    </xdr:to>
    <xdr:sp macro="" textlink="">
      <xdr:nvSpPr>
        <xdr:cNvPr id="492" name="楕円 491"/>
        <xdr:cNvSpPr/>
      </xdr:nvSpPr>
      <xdr:spPr>
        <a:xfrm>
          <a:off x="15430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134983</xdr:rowOff>
    </xdr:from>
    <xdr:to>
      <xdr:col>85</xdr:col>
      <xdr:colOff>127000</xdr:colOff>
      <xdr:row>38</xdr:row>
      <xdr:rowOff>102326</xdr:rowOff>
    </xdr:to>
    <xdr:cxnSp macro="">
      <xdr:nvCxnSpPr>
        <xdr:cNvPr id="493" name="直線コネクタ 492"/>
        <xdr:cNvCxnSpPr/>
      </xdr:nvCxnSpPr>
      <xdr:spPr>
        <a:xfrm flipV="1">
          <a:off x="15481300" y="5964283"/>
          <a:ext cx="8382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92347</xdr:rowOff>
    </xdr:from>
    <xdr:to>
      <xdr:col>76</xdr:col>
      <xdr:colOff>165100</xdr:colOff>
      <xdr:row>39</xdr:row>
      <xdr:rowOff>22497</xdr:rowOff>
    </xdr:to>
    <xdr:sp macro="" textlink="">
      <xdr:nvSpPr>
        <xdr:cNvPr id="494" name="楕円 493"/>
        <xdr:cNvSpPr/>
      </xdr:nvSpPr>
      <xdr:spPr>
        <a:xfrm>
          <a:off x="14541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102326</xdr:rowOff>
    </xdr:from>
    <xdr:to>
      <xdr:col>81</xdr:col>
      <xdr:colOff>50800</xdr:colOff>
      <xdr:row>38</xdr:row>
      <xdr:rowOff>143147</xdr:rowOff>
    </xdr:to>
    <xdr:cxnSp macro="">
      <xdr:nvCxnSpPr>
        <xdr:cNvPr id="495" name="直線コネクタ 494"/>
        <xdr:cNvCxnSpPr/>
      </xdr:nvCxnSpPr>
      <xdr:spPr>
        <a:xfrm flipV="1">
          <a:off x="14592300" y="661742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134801</xdr:rowOff>
    </xdr:from>
    <xdr:to>
      <xdr:col>72</xdr:col>
      <xdr:colOff>38100</xdr:colOff>
      <xdr:row>39</xdr:row>
      <xdr:rowOff>64951</xdr:rowOff>
    </xdr:to>
    <xdr:sp macro="" textlink="">
      <xdr:nvSpPr>
        <xdr:cNvPr id="496" name="楕円 495"/>
        <xdr:cNvSpPr/>
      </xdr:nvSpPr>
      <xdr:spPr>
        <a:xfrm>
          <a:off x="13652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143147</xdr:rowOff>
    </xdr:from>
    <xdr:to>
      <xdr:col>76</xdr:col>
      <xdr:colOff>114300</xdr:colOff>
      <xdr:row>39</xdr:row>
      <xdr:rowOff>14151</xdr:rowOff>
    </xdr:to>
    <xdr:cxnSp macro="">
      <xdr:nvCxnSpPr>
        <xdr:cNvPr id="497" name="直線コネクタ 496"/>
        <xdr:cNvCxnSpPr/>
      </xdr:nvCxnSpPr>
      <xdr:spPr>
        <a:xfrm flipV="1">
          <a:off x="13703300" y="665824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98"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99"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00"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144253</xdr:rowOff>
    </xdr:from>
    <xdr:ext cx="405111" cy="259045"/>
    <xdr:sp macro="" textlink="">
      <xdr:nvSpPr>
        <xdr:cNvPr id="501" name="n_1mainValue【一般廃棄物処理施設】&#10;有形固定資産減価償却率"/>
        <xdr:cNvSpPr txBox="1"/>
      </xdr:nvSpPr>
      <xdr:spPr>
        <a:xfrm>
          <a:off x="15266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13624</xdr:rowOff>
    </xdr:from>
    <xdr:ext cx="405111" cy="259045"/>
    <xdr:sp macro="" textlink="">
      <xdr:nvSpPr>
        <xdr:cNvPr id="502" name="n_2mainValue【一般廃棄物処理施設】&#10;有形固定資産減価償却率"/>
        <xdr:cNvSpPr txBox="1"/>
      </xdr:nvSpPr>
      <xdr:spPr>
        <a:xfrm>
          <a:off x="14389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56078</xdr:rowOff>
    </xdr:from>
    <xdr:ext cx="405111" cy="259045"/>
    <xdr:sp macro="" textlink="">
      <xdr:nvSpPr>
        <xdr:cNvPr id="503" name="n_3mainValue【一般廃棄物処理施設】&#10;有形固定資産減価償却率"/>
        <xdr:cNvSpPr txBox="1"/>
      </xdr:nvSpPr>
      <xdr:spPr>
        <a:xfrm>
          <a:off x="13500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23" name="直線コネクタ 522"/>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5" name="直線コネクタ 52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6"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7" name="直線コネクタ 526"/>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28"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9" name="フローチャート: 判断 528"/>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30" name="フローチャート: 判断 529"/>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31" name="フローチャート: 判断 530"/>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32" name="フローチャート: 判断 531"/>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129310</xdr:rowOff>
    </xdr:from>
    <xdr:to>
      <xdr:col>116</xdr:col>
      <xdr:colOff>114300</xdr:colOff>
      <xdr:row>36</xdr:row>
      <xdr:rowOff>59460</xdr:rowOff>
    </xdr:to>
    <xdr:sp macro="" textlink="">
      <xdr:nvSpPr>
        <xdr:cNvPr id="538" name="楕円 537"/>
        <xdr:cNvSpPr/>
      </xdr:nvSpPr>
      <xdr:spPr>
        <a:xfrm>
          <a:off x="22110700" y="61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152187</xdr:rowOff>
    </xdr:from>
    <xdr:ext cx="599010" cy="259045"/>
    <xdr:sp macro="" textlink="">
      <xdr:nvSpPr>
        <xdr:cNvPr id="539" name="【一般廃棄物処理施設】&#10;一人当たり有形固定資産（償却資産）額該当値テキスト"/>
        <xdr:cNvSpPr txBox="1"/>
      </xdr:nvSpPr>
      <xdr:spPr>
        <a:xfrm>
          <a:off x="22199600" y="598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135237</xdr:rowOff>
    </xdr:from>
    <xdr:to>
      <xdr:col>112</xdr:col>
      <xdr:colOff>38100</xdr:colOff>
      <xdr:row>36</xdr:row>
      <xdr:rowOff>65387</xdr:rowOff>
    </xdr:to>
    <xdr:sp macro="" textlink="">
      <xdr:nvSpPr>
        <xdr:cNvPr id="540" name="楕円 539"/>
        <xdr:cNvSpPr/>
      </xdr:nvSpPr>
      <xdr:spPr>
        <a:xfrm>
          <a:off x="21272500" y="61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8660</xdr:rowOff>
    </xdr:from>
    <xdr:to>
      <xdr:col>116</xdr:col>
      <xdr:colOff>63500</xdr:colOff>
      <xdr:row>36</xdr:row>
      <xdr:rowOff>14587</xdr:rowOff>
    </xdr:to>
    <xdr:cxnSp macro="">
      <xdr:nvCxnSpPr>
        <xdr:cNvPr id="541" name="直線コネクタ 540"/>
        <xdr:cNvCxnSpPr/>
      </xdr:nvCxnSpPr>
      <xdr:spPr>
        <a:xfrm flipV="1">
          <a:off x="21323300" y="6180860"/>
          <a:ext cx="8382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144015</xdr:rowOff>
    </xdr:from>
    <xdr:to>
      <xdr:col>107</xdr:col>
      <xdr:colOff>101600</xdr:colOff>
      <xdr:row>36</xdr:row>
      <xdr:rowOff>74165</xdr:rowOff>
    </xdr:to>
    <xdr:sp macro="" textlink="">
      <xdr:nvSpPr>
        <xdr:cNvPr id="542" name="楕円 541"/>
        <xdr:cNvSpPr/>
      </xdr:nvSpPr>
      <xdr:spPr>
        <a:xfrm>
          <a:off x="20383500" y="61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14587</xdr:rowOff>
    </xdr:from>
    <xdr:to>
      <xdr:col>111</xdr:col>
      <xdr:colOff>177800</xdr:colOff>
      <xdr:row>36</xdr:row>
      <xdr:rowOff>23365</xdr:rowOff>
    </xdr:to>
    <xdr:cxnSp macro="">
      <xdr:nvCxnSpPr>
        <xdr:cNvPr id="543" name="直線コネクタ 542"/>
        <xdr:cNvCxnSpPr/>
      </xdr:nvCxnSpPr>
      <xdr:spPr>
        <a:xfrm flipV="1">
          <a:off x="20434300" y="6186787"/>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144626</xdr:rowOff>
    </xdr:from>
    <xdr:to>
      <xdr:col>102</xdr:col>
      <xdr:colOff>165100</xdr:colOff>
      <xdr:row>36</xdr:row>
      <xdr:rowOff>74776</xdr:rowOff>
    </xdr:to>
    <xdr:sp macro="" textlink="">
      <xdr:nvSpPr>
        <xdr:cNvPr id="544" name="楕円 543"/>
        <xdr:cNvSpPr/>
      </xdr:nvSpPr>
      <xdr:spPr>
        <a:xfrm>
          <a:off x="19494500" y="61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23365</xdr:rowOff>
    </xdr:from>
    <xdr:to>
      <xdr:col>107</xdr:col>
      <xdr:colOff>50800</xdr:colOff>
      <xdr:row>36</xdr:row>
      <xdr:rowOff>23976</xdr:rowOff>
    </xdr:to>
    <xdr:cxnSp macro="">
      <xdr:nvCxnSpPr>
        <xdr:cNvPr id="545" name="直線コネクタ 544"/>
        <xdr:cNvCxnSpPr/>
      </xdr:nvCxnSpPr>
      <xdr:spPr>
        <a:xfrm flipV="1">
          <a:off x="19545300" y="6195565"/>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46"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547"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548" name="n_3aveValue【一般廃棄物処理施設】&#10;一人当たり有形固定資産（償却資産）額"/>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81914</xdr:rowOff>
    </xdr:from>
    <xdr:ext cx="599010" cy="259045"/>
    <xdr:sp macro="" textlink="">
      <xdr:nvSpPr>
        <xdr:cNvPr id="549" name="n_1mainValue【一般廃棄物処理施設】&#10;一人当たり有形固定資産（償却資産）額"/>
        <xdr:cNvSpPr txBox="1"/>
      </xdr:nvSpPr>
      <xdr:spPr>
        <a:xfrm>
          <a:off x="21011095" y="59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90692</xdr:rowOff>
    </xdr:from>
    <xdr:ext cx="599010" cy="259045"/>
    <xdr:sp macro="" textlink="">
      <xdr:nvSpPr>
        <xdr:cNvPr id="550" name="n_2mainValue【一般廃棄物処理施設】&#10;一人当たり有形固定資産（償却資産）額"/>
        <xdr:cNvSpPr txBox="1"/>
      </xdr:nvSpPr>
      <xdr:spPr>
        <a:xfrm>
          <a:off x="20134795" y="591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91303</xdr:rowOff>
    </xdr:from>
    <xdr:ext cx="599010" cy="259045"/>
    <xdr:sp macro="" textlink="">
      <xdr:nvSpPr>
        <xdr:cNvPr id="551" name="n_3mainValue【一般廃棄物処理施設】&#10;一人当たり有形固定資産（償却資産）額"/>
        <xdr:cNvSpPr txBox="1"/>
      </xdr:nvSpPr>
      <xdr:spPr>
        <a:xfrm>
          <a:off x="19245795" y="592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77" name="直線コネクタ 576"/>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78"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79" name="直線コネクタ 57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80"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81" name="直線コネクタ 580"/>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82"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83" name="フローチャート: 判断 582"/>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84" name="フローチャート: 判断 583"/>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86" name="フローチャート: 判断 585"/>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592" name="楕円 591"/>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593" name="【保健センター・保健所】&#10;有形固定資産減価償却率該当値テキスト"/>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94" name="楕円 593"/>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73478</xdr:rowOff>
    </xdr:to>
    <xdr:cxnSp macro="">
      <xdr:nvCxnSpPr>
        <xdr:cNvPr id="595" name="直線コネクタ 594"/>
        <xdr:cNvCxnSpPr/>
      </xdr:nvCxnSpPr>
      <xdr:spPr>
        <a:xfrm flipV="1">
          <a:off x="15481300" y="1015963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96" name="楕円 595"/>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597" name="直線コネクタ 596"/>
        <xdr:cNvCxnSpPr/>
      </xdr:nvCxnSpPr>
      <xdr:spPr>
        <a:xfrm flipV="1">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89626</xdr:rowOff>
    </xdr:from>
    <xdr:to>
      <xdr:col>72</xdr:col>
      <xdr:colOff>38100</xdr:colOff>
      <xdr:row>60</xdr:row>
      <xdr:rowOff>19776</xdr:rowOff>
    </xdr:to>
    <xdr:sp macro="" textlink="">
      <xdr:nvSpPr>
        <xdr:cNvPr id="598" name="楕円 597"/>
        <xdr:cNvSpPr/>
      </xdr:nvSpPr>
      <xdr:spPr>
        <a:xfrm>
          <a:off x="13652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140426</xdr:rowOff>
    </xdr:to>
    <xdr:cxnSp macro="">
      <xdr:nvCxnSpPr>
        <xdr:cNvPr id="599" name="直線コネクタ 598"/>
        <xdr:cNvCxnSpPr/>
      </xdr:nvCxnSpPr>
      <xdr:spPr>
        <a:xfrm flipV="1">
          <a:off x="13703300" y="102216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600"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602"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603"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04"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36303</xdr:rowOff>
    </xdr:from>
    <xdr:ext cx="405111" cy="259045"/>
    <xdr:sp macro="" textlink="">
      <xdr:nvSpPr>
        <xdr:cNvPr id="605" name="n_3mainValue【保健センター・保健所】&#10;有形固定資産減価償却率"/>
        <xdr:cNvSpPr txBox="1"/>
      </xdr:nvSpPr>
      <xdr:spPr>
        <a:xfrm>
          <a:off x="13500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31" name="直線コネクタ 630"/>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3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33" name="直線コネクタ 63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34"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35" name="直線コネクタ 634"/>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36"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37" name="フローチャート: 判断 63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38" name="フローチャート: 判断 637"/>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39" name="フローチャート: 判断 638"/>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40" name="フローチャート: 判断 639"/>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150041</xdr:rowOff>
    </xdr:from>
    <xdr:to>
      <xdr:col>116</xdr:col>
      <xdr:colOff>114300</xdr:colOff>
      <xdr:row>64</xdr:row>
      <xdr:rowOff>80191</xdr:rowOff>
    </xdr:to>
    <xdr:sp macro="" textlink="">
      <xdr:nvSpPr>
        <xdr:cNvPr id="646" name="楕円 645"/>
        <xdr:cNvSpPr/>
      </xdr:nvSpPr>
      <xdr:spPr>
        <a:xfrm>
          <a:off x="221107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64968</xdr:rowOff>
    </xdr:from>
    <xdr:ext cx="469744" cy="259045"/>
    <xdr:sp macro="" textlink="">
      <xdr:nvSpPr>
        <xdr:cNvPr id="647" name="【保健センター・保健所】&#10;一人当たり面積該当値テキスト"/>
        <xdr:cNvSpPr txBox="1"/>
      </xdr:nvSpPr>
      <xdr:spPr>
        <a:xfrm>
          <a:off x="22199600" y="1086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648" name="楕円 647"/>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29391</xdr:rowOff>
    </xdr:from>
    <xdr:to>
      <xdr:col>116</xdr:col>
      <xdr:colOff>63500</xdr:colOff>
      <xdr:row>64</xdr:row>
      <xdr:rowOff>32657</xdr:rowOff>
    </xdr:to>
    <xdr:cxnSp macro="">
      <xdr:nvCxnSpPr>
        <xdr:cNvPr id="649" name="直線コネクタ 648"/>
        <xdr:cNvCxnSpPr/>
      </xdr:nvCxnSpPr>
      <xdr:spPr>
        <a:xfrm flipV="1">
          <a:off x="21323300" y="110021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650" name="楕円 649"/>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32657</xdr:rowOff>
    </xdr:to>
    <xdr:cxnSp macro="">
      <xdr:nvCxnSpPr>
        <xdr:cNvPr id="651" name="直線コネクタ 650"/>
        <xdr:cNvCxnSpPr/>
      </xdr:nvCxnSpPr>
      <xdr:spPr>
        <a:xfrm>
          <a:off x="20434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153307</xdr:rowOff>
    </xdr:from>
    <xdr:to>
      <xdr:col>102</xdr:col>
      <xdr:colOff>165100</xdr:colOff>
      <xdr:row>64</xdr:row>
      <xdr:rowOff>83457</xdr:rowOff>
    </xdr:to>
    <xdr:sp macro="" textlink="">
      <xdr:nvSpPr>
        <xdr:cNvPr id="652" name="楕円 651"/>
        <xdr:cNvSpPr/>
      </xdr:nvSpPr>
      <xdr:spPr>
        <a:xfrm>
          <a:off x="19494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32657</xdr:rowOff>
    </xdr:from>
    <xdr:to>
      <xdr:col>107</xdr:col>
      <xdr:colOff>50800</xdr:colOff>
      <xdr:row>64</xdr:row>
      <xdr:rowOff>32657</xdr:rowOff>
    </xdr:to>
    <xdr:cxnSp macro="">
      <xdr:nvCxnSpPr>
        <xdr:cNvPr id="653" name="直線コネクタ 652"/>
        <xdr:cNvCxnSpPr/>
      </xdr:nvCxnSpPr>
      <xdr:spPr>
        <a:xfrm>
          <a:off x="19545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654"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55"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56"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657" name="n_1mainValue【保健センター・保健所】&#10;一人当たり面積"/>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658"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74584</xdr:rowOff>
    </xdr:from>
    <xdr:ext cx="469744" cy="259045"/>
    <xdr:sp macro="" textlink="">
      <xdr:nvSpPr>
        <xdr:cNvPr id="659" name="n_3mainValue【保健センター・保健所】&#10;一人当たり面積"/>
        <xdr:cNvSpPr txBox="1"/>
      </xdr:nvSpPr>
      <xdr:spPr>
        <a:xfrm>
          <a:off x="19310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85" name="直線コネクタ 684"/>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6"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7" name="直線コネクタ 686"/>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90"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91" name="フローチャート: 判断 690"/>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92" name="フローチャート: 判断 691"/>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93" name="フローチャート: 判断 692"/>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94" name="フローチャート: 判断 693"/>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98334</xdr:rowOff>
    </xdr:from>
    <xdr:to>
      <xdr:col>76</xdr:col>
      <xdr:colOff>165100</xdr:colOff>
      <xdr:row>81</xdr:row>
      <xdr:rowOff>28484</xdr:rowOff>
    </xdr:to>
    <xdr:sp macro="" textlink="">
      <xdr:nvSpPr>
        <xdr:cNvPr id="700" name="楕円 699"/>
        <xdr:cNvSpPr/>
      </xdr:nvSpPr>
      <xdr:spPr>
        <a:xfrm>
          <a:off x="14541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701"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702"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703"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45011</xdr:rowOff>
    </xdr:from>
    <xdr:ext cx="405111" cy="259045"/>
    <xdr:sp macro="" textlink="">
      <xdr:nvSpPr>
        <xdr:cNvPr id="704" name="n_2mainValue【消防施設】&#10;有形固定資産減価償却率"/>
        <xdr:cNvSpPr txBox="1"/>
      </xdr:nvSpPr>
      <xdr:spPr>
        <a:xfrm>
          <a:off x="14389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5" name="直線コネクタ 7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6" name="テキスト ボックス 7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7" name="直線コネクタ 7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8" name="テキスト ボックス 7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9" name="直線コネクタ 7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0" name="テキスト ボックス 7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1" name="直線コネクタ 7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2" name="テキスト ボックス 7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3" name="直線コネクタ 7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4" name="テキスト ボックス 7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26" name="直線コネクタ 725"/>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27"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28" name="直線コネクタ 727"/>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29"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30" name="直線コネクタ 729"/>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731"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32" name="フローチャート: 判断 731"/>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33" name="フローチャート: 判断 732"/>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34" name="フローチャート: 判断 733"/>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35" name="フローチャート: 判断 734"/>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6" name="テキスト ボックス 7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7" name="テキスト ボックス 7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8" name="テキスト ボックス 7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9" name="テキスト ボックス 7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0" name="テキスト ボックス 7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156463</xdr:rowOff>
    </xdr:from>
    <xdr:to>
      <xdr:col>107</xdr:col>
      <xdr:colOff>101600</xdr:colOff>
      <xdr:row>83</xdr:row>
      <xdr:rowOff>86613</xdr:rowOff>
    </xdr:to>
    <xdr:sp macro="" textlink="">
      <xdr:nvSpPr>
        <xdr:cNvPr id="741" name="楕円 740"/>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742"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43"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44"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745" name="n_2mainValue【消防施設】&#10;一人当たり面積"/>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7" name="テキスト ボックス 7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7" name="テキスト ボックス 7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9" name="テキスト ボックス 7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71" name="直線コネクタ 770"/>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72"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73" name="直線コネクタ 772"/>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7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5" name="直線コネクタ 77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76"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77" name="フローチャート: 判断 776"/>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78" name="フローチャート: 判断 777"/>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79" name="フローチャート: 判断 778"/>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80" name="フローチャート: 判断 779"/>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86" name="楕円 785"/>
        <xdr:cNvSpPr/>
      </xdr:nvSpPr>
      <xdr:spPr>
        <a:xfrm>
          <a:off x="16268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141350</xdr:rowOff>
    </xdr:from>
    <xdr:ext cx="405111" cy="259045"/>
    <xdr:sp macro="" textlink="">
      <xdr:nvSpPr>
        <xdr:cNvPr id="787" name="【庁舎】&#10;有形固定資産減価償却率該当値テキスト"/>
        <xdr:cNvSpPr txBox="1"/>
      </xdr:nvSpPr>
      <xdr:spPr>
        <a:xfrm>
          <a:off x="16357600" y="1762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154395</xdr:rowOff>
    </xdr:from>
    <xdr:to>
      <xdr:col>81</xdr:col>
      <xdr:colOff>101600</xdr:colOff>
      <xdr:row>104</xdr:row>
      <xdr:rowOff>84545</xdr:rowOff>
    </xdr:to>
    <xdr:sp macro="" textlink="">
      <xdr:nvSpPr>
        <xdr:cNvPr id="788" name="楕円 787"/>
        <xdr:cNvSpPr/>
      </xdr:nvSpPr>
      <xdr:spPr>
        <a:xfrm>
          <a:off x="15430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169273</xdr:rowOff>
    </xdr:from>
    <xdr:to>
      <xdr:col>85</xdr:col>
      <xdr:colOff>127000</xdr:colOff>
      <xdr:row>104</xdr:row>
      <xdr:rowOff>33745</xdr:rowOff>
    </xdr:to>
    <xdr:cxnSp macro="">
      <xdr:nvCxnSpPr>
        <xdr:cNvPr id="789" name="直線コネクタ 788"/>
        <xdr:cNvCxnSpPr/>
      </xdr:nvCxnSpPr>
      <xdr:spPr>
        <a:xfrm flipV="1">
          <a:off x="15481300" y="178286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790" name="楕円 789"/>
        <xdr:cNvSpPr/>
      </xdr:nvSpPr>
      <xdr:spPr>
        <a:xfrm>
          <a:off x="14541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33745</xdr:rowOff>
    </xdr:from>
    <xdr:to>
      <xdr:col>81</xdr:col>
      <xdr:colOff>50800</xdr:colOff>
      <xdr:row>104</xdr:row>
      <xdr:rowOff>45176</xdr:rowOff>
    </xdr:to>
    <xdr:cxnSp macro="">
      <xdr:nvCxnSpPr>
        <xdr:cNvPr id="791" name="直線コネクタ 790"/>
        <xdr:cNvCxnSpPr/>
      </xdr:nvCxnSpPr>
      <xdr:spPr>
        <a:xfrm flipV="1">
          <a:off x="14592300" y="1786454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17236</xdr:rowOff>
    </xdr:from>
    <xdr:to>
      <xdr:col>72</xdr:col>
      <xdr:colOff>38100</xdr:colOff>
      <xdr:row>104</xdr:row>
      <xdr:rowOff>118836</xdr:rowOff>
    </xdr:to>
    <xdr:sp macro="" textlink="">
      <xdr:nvSpPr>
        <xdr:cNvPr id="792" name="楕円 791"/>
        <xdr:cNvSpPr/>
      </xdr:nvSpPr>
      <xdr:spPr>
        <a:xfrm>
          <a:off x="13652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45176</xdr:rowOff>
    </xdr:from>
    <xdr:to>
      <xdr:col>76</xdr:col>
      <xdr:colOff>114300</xdr:colOff>
      <xdr:row>104</xdr:row>
      <xdr:rowOff>68036</xdr:rowOff>
    </xdr:to>
    <xdr:cxnSp macro="">
      <xdr:nvCxnSpPr>
        <xdr:cNvPr id="793" name="直線コネクタ 792"/>
        <xdr:cNvCxnSpPr/>
      </xdr:nvCxnSpPr>
      <xdr:spPr>
        <a:xfrm flipV="1">
          <a:off x="13703300" y="178759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94"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95"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96"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101072</xdr:rowOff>
    </xdr:from>
    <xdr:ext cx="405111" cy="259045"/>
    <xdr:sp macro="" textlink="">
      <xdr:nvSpPr>
        <xdr:cNvPr id="797" name="n_1mainValue【庁舎】&#10;有形固定資産減価償却率"/>
        <xdr:cNvSpPr txBox="1"/>
      </xdr:nvSpPr>
      <xdr:spPr>
        <a:xfrm>
          <a:off x="15266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798" name="n_2main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135363</xdr:rowOff>
    </xdr:from>
    <xdr:ext cx="405111" cy="259045"/>
    <xdr:sp macro="" textlink="">
      <xdr:nvSpPr>
        <xdr:cNvPr id="799" name="n_3mainValue【庁舎】&#10;有形固定資産減価償却率"/>
        <xdr:cNvSpPr txBox="1"/>
      </xdr:nvSpPr>
      <xdr:spPr>
        <a:xfrm>
          <a:off x="13500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23" name="直線コネクタ 822"/>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24"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25" name="直線コネクタ 824"/>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26"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27" name="直線コネクタ 826"/>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828"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29" name="フローチャート: 判断 828"/>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30" name="フローチャート: 判断 829"/>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31" name="フローチャート: 判断 830"/>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32" name="フローチャート: 判断 831"/>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38" name="楕円 837"/>
        <xdr:cNvSpPr/>
      </xdr:nvSpPr>
      <xdr:spPr>
        <a:xfrm>
          <a:off x="221107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20972</xdr:rowOff>
    </xdr:from>
    <xdr:ext cx="469744" cy="259045"/>
    <xdr:sp macro="" textlink="">
      <xdr:nvSpPr>
        <xdr:cNvPr id="839" name="【庁舎】&#10;一人当たり面積該当値テキスト"/>
        <xdr:cNvSpPr txBox="1"/>
      </xdr:nvSpPr>
      <xdr:spPr>
        <a:xfrm>
          <a:off x="22199600" y="181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46355</xdr:rowOff>
    </xdr:from>
    <xdr:to>
      <xdr:col>112</xdr:col>
      <xdr:colOff>38100</xdr:colOff>
      <xdr:row>106</xdr:row>
      <xdr:rowOff>147955</xdr:rowOff>
    </xdr:to>
    <xdr:sp macro="" textlink="">
      <xdr:nvSpPr>
        <xdr:cNvPr id="840" name="楕円 839"/>
        <xdr:cNvSpPr/>
      </xdr:nvSpPr>
      <xdr:spPr>
        <a:xfrm>
          <a:off x="21272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93345</xdr:rowOff>
    </xdr:from>
    <xdr:to>
      <xdr:col>116</xdr:col>
      <xdr:colOff>63500</xdr:colOff>
      <xdr:row>106</xdr:row>
      <xdr:rowOff>97155</xdr:rowOff>
    </xdr:to>
    <xdr:cxnSp macro="">
      <xdr:nvCxnSpPr>
        <xdr:cNvPr id="841" name="直線コネクタ 840"/>
        <xdr:cNvCxnSpPr/>
      </xdr:nvCxnSpPr>
      <xdr:spPr>
        <a:xfrm flipV="1">
          <a:off x="21323300" y="182670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50164</xdr:rowOff>
    </xdr:from>
    <xdr:to>
      <xdr:col>107</xdr:col>
      <xdr:colOff>101600</xdr:colOff>
      <xdr:row>106</xdr:row>
      <xdr:rowOff>151764</xdr:rowOff>
    </xdr:to>
    <xdr:sp macro="" textlink="">
      <xdr:nvSpPr>
        <xdr:cNvPr id="842" name="楕円 841"/>
        <xdr:cNvSpPr/>
      </xdr:nvSpPr>
      <xdr:spPr>
        <a:xfrm>
          <a:off x="20383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97155</xdr:rowOff>
    </xdr:from>
    <xdr:to>
      <xdr:col>111</xdr:col>
      <xdr:colOff>177800</xdr:colOff>
      <xdr:row>106</xdr:row>
      <xdr:rowOff>100964</xdr:rowOff>
    </xdr:to>
    <xdr:cxnSp macro="">
      <xdr:nvCxnSpPr>
        <xdr:cNvPr id="843" name="直線コネクタ 842"/>
        <xdr:cNvCxnSpPr/>
      </xdr:nvCxnSpPr>
      <xdr:spPr>
        <a:xfrm flipV="1">
          <a:off x="20434300" y="182708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50164</xdr:rowOff>
    </xdr:from>
    <xdr:to>
      <xdr:col>102</xdr:col>
      <xdr:colOff>165100</xdr:colOff>
      <xdr:row>106</xdr:row>
      <xdr:rowOff>151764</xdr:rowOff>
    </xdr:to>
    <xdr:sp macro="" textlink="">
      <xdr:nvSpPr>
        <xdr:cNvPr id="844" name="楕円 843"/>
        <xdr:cNvSpPr/>
      </xdr:nvSpPr>
      <xdr:spPr>
        <a:xfrm>
          <a:off x="19494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100964</xdr:rowOff>
    </xdr:from>
    <xdr:to>
      <xdr:col>107</xdr:col>
      <xdr:colOff>50800</xdr:colOff>
      <xdr:row>106</xdr:row>
      <xdr:rowOff>100964</xdr:rowOff>
    </xdr:to>
    <xdr:cxnSp macro="">
      <xdr:nvCxnSpPr>
        <xdr:cNvPr id="845" name="直線コネクタ 844"/>
        <xdr:cNvCxnSpPr/>
      </xdr:nvCxnSpPr>
      <xdr:spPr>
        <a:xfrm>
          <a:off x="19545300" y="18274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846"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847"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848" name="n_3aveValue【庁舎】&#10;一人当たり面積"/>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164482</xdr:rowOff>
    </xdr:from>
    <xdr:ext cx="469744" cy="259045"/>
    <xdr:sp macro="" textlink="">
      <xdr:nvSpPr>
        <xdr:cNvPr id="849" name="n_1main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168291</xdr:rowOff>
    </xdr:from>
    <xdr:ext cx="469744" cy="259045"/>
    <xdr:sp macro="" textlink="">
      <xdr:nvSpPr>
        <xdr:cNvPr id="850" name="n_2mainValue【庁舎】&#10;一人当たり面積"/>
        <xdr:cNvSpPr txBox="1"/>
      </xdr:nvSpPr>
      <xdr:spPr>
        <a:xfrm>
          <a:off x="20199427" y="179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168291</xdr:rowOff>
    </xdr:from>
    <xdr:ext cx="469744" cy="259045"/>
    <xdr:sp macro="" textlink="">
      <xdr:nvSpPr>
        <xdr:cNvPr id="851" name="n_3mainValue【庁舎】&#10;一人当たり面積"/>
        <xdr:cNvSpPr txBox="1"/>
      </xdr:nvSpPr>
      <xdr:spPr>
        <a:xfrm>
          <a:off x="19310427" y="179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一人当たりの有形固定資産（償却資産）額が類似団体や県平均を大幅に上回っている。これは町内の家庭から分別排出されるごみの内、燃料ごみを固形燃料に加工する美化センターの資産額が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福祉施設については、一人当たりの面積が類似団体や県平均を上回っている一方で、有形固定資産減価償却率は点在する福祉施設を平成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年に砥部町総合福祉センターはらまちへ集約したため減少し、類似団体とほぼ等しくなった。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しており老朽化が進行しているため、有形固定資産減価償却率が類似団体や県平均を上回っている。来庁者も多く、健康維持・増進に重要な施設であるため、今後も安全性を確保しつつ効率的・効果的な計画な修繕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いずれの施設も老朽化が進んでいるため、今後も公共施設総合管理計画に基づき、適切な施設運営に努める。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21,156
101.59
9,414,324
8,696,535
604,360
5,171,225
8,159,952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前年度と同じく、</a:t>
          </a:r>
          <a:r>
            <a:rPr kumimoji="1" lang="en-US" altLang="ja-JP" sz="1300" baseline="0">
              <a:latin typeface="ＭＳ Ｐゴシック" panose="020B0600070205080204" pitchFamily="50" charset="-128"/>
              <a:ea typeface="ＭＳ Ｐゴシック" panose="020B0600070205080204" pitchFamily="50" charset="-128"/>
            </a:rPr>
            <a:t>0.46</a:t>
          </a:r>
          <a:r>
            <a:rPr kumimoji="1" lang="ja-JP" altLang="en-US" sz="1300" baseline="0">
              <a:latin typeface="ＭＳ Ｐゴシック" panose="020B0600070205080204" pitchFamily="50" charset="-128"/>
              <a:ea typeface="ＭＳ Ｐゴシック" panose="020B0600070205080204" pitchFamily="50" charset="-128"/>
            </a:rPr>
            <a:t>となった。この数値は、県平均よりは上回っているが、類似団体よりは大きく下回る。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本町は、大きな企業や商業の集積地域が少ないため、法人関係の収入が乏しく、この状況をすぐに改善することは困難である。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今後も、財源確保と税負担の公平性を保つため、町税の滞納者に対する徴収を強化していく。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9" name="直線コネクタ 68"/>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2" name="直線コネクタ 71"/>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5" name="直線コネクタ 74"/>
        <xdr:cNvCxnSpPr/>
      </xdr:nvCxnSpPr>
      <xdr:spPr>
        <a:xfrm flipV="1">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前年度から</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％下がり、</a:t>
          </a:r>
          <a:r>
            <a:rPr kumimoji="1" lang="en-US" altLang="ja-JP" sz="1150">
              <a:latin typeface="ＭＳ Ｐゴシック" panose="020B0600070205080204" pitchFamily="50" charset="-128"/>
              <a:ea typeface="ＭＳ Ｐゴシック" panose="020B0600070205080204" pitchFamily="50" charset="-128"/>
            </a:rPr>
            <a:t>85.8</a:t>
          </a:r>
          <a:r>
            <a:rPr kumimoji="1" lang="ja-JP" altLang="en-US" sz="1150">
              <a:latin typeface="ＭＳ Ｐゴシック" panose="020B0600070205080204" pitchFamily="50" charset="-128"/>
              <a:ea typeface="ＭＳ Ｐゴシック" panose="020B0600070205080204" pitchFamily="50" charset="-128"/>
            </a:rPr>
            <a:t>％となった。この数値は、県平均や類似団体よりも低い状態である。　</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昨年度よりも下がっているのは、徴収強化による地方税等の増による一般財源の増加と、特別会計への繰出金の減少が主な要因である。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扶助費の増加、大型事業に伴う借入による公債費の増加、また、合併算定替により段階的な引き下げによる地方交付税の減少もあり、財政の硬直化が進むと考えられる。そのため、今以上に経常経費の削減を進めていくとともに、事業の必要性や事業効果を考慮し、起債に大きく依存することのない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38418</xdr:rowOff>
    </xdr:to>
    <xdr:cxnSp macro="">
      <xdr:nvCxnSpPr>
        <xdr:cNvPr id="128" name="直線コネクタ 127"/>
        <xdr:cNvCxnSpPr/>
      </xdr:nvCxnSpPr>
      <xdr:spPr>
        <a:xfrm flipV="1">
          <a:off x="4114800" y="10541635"/>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62</xdr:row>
      <xdr:rowOff>38418</xdr:rowOff>
    </xdr:to>
    <xdr:cxnSp macro="">
      <xdr:nvCxnSpPr>
        <xdr:cNvPr id="131" name="直線コネクタ 130"/>
        <xdr:cNvCxnSpPr/>
      </xdr:nvCxnSpPr>
      <xdr:spPr>
        <a:xfrm>
          <a:off x="3225800" y="10559732"/>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28893</xdr:rowOff>
    </xdr:from>
    <xdr:to>
      <xdr:col>15</xdr:col>
      <xdr:colOff>82550</xdr:colOff>
      <xdr:row>61</xdr:row>
      <xdr:rowOff>101282</xdr:rowOff>
    </xdr:to>
    <xdr:cxnSp macro="">
      <xdr:nvCxnSpPr>
        <xdr:cNvPr id="134" name="直線コネクタ 133"/>
        <xdr:cNvCxnSpPr/>
      </xdr:nvCxnSpPr>
      <xdr:spPr>
        <a:xfrm>
          <a:off x="2336800" y="1048734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140018</xdr:rowOff>
    </xdr:from>
    <xdr:to>
      <xdr:col>11</xdr:col>
      <xdr:colOff>31750</xdr:colOff>
      <xdr:row>61</xdr:row>
      <xdr:rowOff>28893</xdr:rowOff>
    </xdr:to>
    <xdr:cxnSp macro="">
      <xdr:nvCxnSpPr>
        <xdr:cNvPr id="137" name="直線コネクタ 136"/>
        <xdr:cNvCxnSpPr/>
      </xdr:nvCxnSpPr>
      <xdr:spPr>
        <a:xfrm>
          <a:off x="1447800" y="104270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47" name="楕円 146"/>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48"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159068</xdr:rowOff>
    </xdr:from>
    <xdr:to>
      <xdr:col>19</xdr:col>
      <xdr:colOff>184150</xdr:colOff>
      <xdr:row>62</xdr:row>
      <xdr:rowOff>89218</xdr:rowOff>
    </xdr:to>
    <xdr:sp macro="" textlink="">
      <xdr:nvSpPr>
        <xdr:cNvPr id="149" name="楕円 148"/>
        <xdr:cNvSpPr/>
      </xdr:nvSpPr>
      <xdr:spPr>
        <a:xfrm>
          <a:off x="4064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99395</xdr:rowOff>
    </xdr:from>
    <xdr:ext cx="736600" cy="259045"/>
    <xdr:sp macro="" textlink="">
      <xdr:nvSpPr>
        <xdr:cNvPr id="150" name="テキスト ボックス 149"/>
        <xdr:cNvSpPr txBox="1"/>
      </xdr:nvSpPr>
      <xdr:spPr>
        <a:xfrm>
          <a:off x="3733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50482</xdr:rowOff>
    </xdr:from>
    <xdr:to>
      <xdr:col>15</xdr:col>
      <xdr:colOff>133350</xdr:colOff>
      <xdr:row>61</xdr:row>
      <xdr:rowOff>152082</xdr:rowOff>
    </xdr:to>
    <xdr:sp macro="" textlink="">
      <xdr:nvSpPr>
        <xdr:cNvPr id="151" name="楕円 150"/>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162259</xdr:rowOff>
    </xdr:from>
    <xdr:ext cx="762000" cy="259045"/>
    <xdr:sp macro="" textlink="">
      <xdr:nvSpPr>
        <xdr:cNvPr id="152" name="テキスト ボックス 151"/>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149543</xdr:rowOff>
    </xdr:from>
    <xdr:to>
      <xdr:col>11</xdr:col>
      <xdr:colOff>82550</xdr:colOff>
      <xdr:row>61</xdr:row>
      <xdr:rowOff>79693</xdr:rowOff>
    </xdr:to>
    <xdr:sp macro="" textlink="">
      <xdr:nvSpPr>
        <xdr:cNvPr id="153" name="楕円 152"/>
        <xdr:cNvSpPr/>
      </xdr:nvSpPr>
      <xdr:spPr>
        <a:xfrm>
          <a:off x="2286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89870</xdr:rowOff>
    </xdr:from>
    <xdr:ext cx="762000" cy="259045"/>
    <xdr:sp macro="" textlink="">
      <xdr:nvSpPr>
        <xdr:cNvPr id="154" name="テキスト ボックス 153"/>
        <xdr:cNvSpPr txBox="1"/>
      </xdr:nvSpPr>
      <xdr:spPr>
        <a:xfrm>
          <a:off x="1955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89218</xdr:rowOff>
    </xdr:from>
    <xdr:to>
      <xdr:col>7</xdr:col>
      <xdr:colOff>31750</xdr:colOff>
      <xdr:row>61</xdr:row>
      <xdr:rowOff>19368</xdr:rowOff>
    </xdr:to>
    <xdr:sp macro="" textlink="">
      <xdr:nvSpPr>
        <xdr:cNvPr id="155" name="楕円 154"/>
        <xdr:cNvSpPr/>
      </xdr:nvSpPr>
      <xdr:spPr>
        <a:xfrm>
          <a:off x="1397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29545</xdr:rowOff>
    </xdr:from>
    <xdr:ext cx="762000" cy="259045"/>
    <xdr:sp macro="" textlink="">
      <xdr:nvSpPr>
        <xdr:cNvPr id="156" name="テキスト ボックス 155"/>
        <xdr:cNvSpPr txBox="1"/>
      </xdr:nvSpPr>
      <xdr:spPr>
        <a:xfrm>
          <a:off x="1066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4,292</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148,248</a:t>
          </a:r>
          <a:r>
            <a:rPr kumimoji="1" lang="ja-JP" altLang="en-US" sz="1300">
              <a:latin typeface="ＭＳ Ｐゴシック" panose="020B0600070205080204" pitchFamily="50" charset="-128"/>
              <a:ea typeface="ＭＳ Ｐゴシック" panose="020B0600070205080204" pitchFamily="50" charset="-128"/>
            </a:rPr>
            <a:t>円となった。これは、県平均や類似団体を上回っている。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前年度より減少した主な要因は、給食センター改築工事完了に伴い備品購入等の物件費が減少したためである。令和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年度までは施設の大規模改築等に伴う物件費の増加のため、高水準が見込まれる。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逆に、人件費は微増しており、令和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年度から導入される会計年度任用職員により人件費の更なる増加が見込まれる。そのため、より計画的な採用を行い、定員管理の適正化及び効果的な執行体制の確立に努める。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22082</xdr:rowOff>
    </xdr:from>
    <xdr:to>
      <xdr:col>23</xdr:col>
      <xdr:colOff>133350</xdr:colOff>
      <xdr:row>81</xdr:row>
      <xdr:rowOff>36877</xdr:rowOff>
    </xdr:to>
    <xdr:cxnSp macro="">
      <xdr:nvCxnSpPr>
        <xdr:cNvPr id="193" name="直線コネクタ 192"/>
        <xdr:cNvCxnSpPr/>
      </xdr:nvCxnSpPr>
      <xdr:spPr>
        <a:xfrm flipV="1">
          <a:off x="4114800" y="13909532"/>
          <a:ext cx="8382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6094</xdr:rowOff>
    </xdr:from>
    <xdr:to>
      <xdr:col>19</xdr:col>
      <xdr:colOff>133350</xdr:colOff>
      <xdr:row>81</xdr:row>
      <xdr:rowOff>36877</xdr:rowOff>
    </xdr:to>
    <xdr:cxnSp macro="">
      <xdr:nvCxnSpPr>
        <xdr:cNvPr id="196" name="直線コネクタ 195"/>
        <xdr:cNvCxnSpPr/>
      </xdr:nvCxnSpPr>
      <xdr:spPr>
        <a:xfrm>
          <a:off x="3225800" y="13893544"/>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465</xdr:rowOff>
    </xdr:from>
    <xdr:to>
      <xdr:col>15</xdr:col>
      <xdr:colOff>82550</xdr:colOff>
      <xdr:row>81</xdr:row>
      <xdr:rowOff>6094</xdr:rowOff>
    </xdr:to>
    <xdr:cxnSp macro="">
      <xdr:nvCxnSpPr>
        <xdr:cNvPr id="199" name="直線コネクタ 198"/>
        <xdr:cNvCxnSpPr/>
      </xdr:nvCxnSpPr>
      <xdr:spPr>
        <a:xfrm>
          <a:off x="2336800" y="13887915"/>
          <a:ext cx="8890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149196</xdr:rowOff>
    </xdr:from>
    <xdr:to>
      <xdr:col>11</xdr:col>
      <xdr:colOff>31750</xdr:colOff>
      <xdr:row>81</xdr:row>
      <xdr:rowOff>465</xdr:rowOff>
    </xdr:to>
    <xdr:cxnSp macro="">
      <xdr:nvCxnSpPr>
        <xdr:cNvPr id="202" name="直線コネクタ 201"/>
        <xdr:cNvCxnSpPr/>
      </xdr:nvCxnSpPr>
      <xdr:spPr>
        <a:xfrm>
          <a:off x="1447800" y="13865196"/>
          <a:ext cx="8890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142732</xdr:rowOff>
    </xdr:from>
    <xdr:to>
      <xdr:col>23</xdr:col>
      <xdr:colOff>184150</xdr:colOff>
      <xdr:row>81</xdr:row>
      <xdr:rowOff>72882</xdr:rowOff>
    </xdr:to>
    <xdr:sp macro="" textlink="">
      <xdr:nvSpPr>
        <xdr:cNvPr id="212" name="楕円 211"/>
        <xdr:cNvSpPr/>
      </xdr:nvSpPr>
      <xdr:spPr>
        <a:xfrm>
          <a:off x="4902200" y="1385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114809</xdr:rowOff>
    </xdr:from>
    <xdr:ext cx="762000" cy="259045"/>
    <xdr:sp macro="" textlink="">
      <xdr:nvSpPr>
        <xdr:cNvPr id="213" name="人件費・物件費等の状況該当値テキスト"/>
        <xdr:cNvSpPr txBox="1"/>
      </xdr:nvSpPr>
      <xdr:spPr>
        <a:xfrm>
          <a:off x="5041900" y="138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157527</xdr:rowOff>
    </xdr:from>
    <xdr:to>
      <xdr:col>19</xdr:col>
      <xdr:colOff>184150</xdr:colOff>
      <xdr:row>81</xdr:row>
      <xdr:rowOff>87677</xdr:rowOff>
    </xdr:to>
    <xdr:sp macro="" textlink="">
      <xdr:nvSpPr>
        <xdr:cNvPr id="214" name="楕円 213"/>
        <xdr:cNvSpPr/>
      </xdr:nvSpPr>
      <xdr:spPr>
        <a:xfrm>
          <a:off x="4064000" y="138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72454</xdr:rowOff>
    </xdr:from>
    <xdr:ext cx="736600" cy="259045"/>
    <xdr:sp macro="" textlink="">
      <xdr:nvSpPr>
        <xdr:cNvPr id="215" name="テキスト ボックス 214"/>
        <xdr:cNvSpPr txBox="1"/>
      </xdr:nvSpPr>
      <xdr:spPr>
        <a:xfrm>
          <a:off x="3733800" y="1395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126744</xdr:rowOff>
    </xdr:from>
    <xdr:to>
      <xdr:col>15</xdr:col>
      <xdr:colOff>133350</xdr:colOff>
      <xdr:row>81</xdr:row>
      <xdr:rowOff>56894</xdr:rowOff>
    </xdr:to>
    <xdr:sp macro="" textlink="">
      <xdr:nvSpPr>
        <xdr:cNvPr id="216" name="楕円 215"/>
        <xdr:cNvSpPr/>
      </xdr:nvSpPr>
      <xdr:spPr>
        <a:xfrm>
          <a:off x="3175000" y="138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41671</xdr:rowOff>
    </xdr:from>
    <xdr:ext cx="762000" cy="259045"/>
    <xdr:sp macro="" textlink="">
      <xdr:nvSpPr>
        <xdr:cNvPr id="217" name="テキスト ボックス 216"/>
        <xdr:cNvSpPr txBox="1"/>
      </xdr:nvSpPr>
      <xdr:spPr>
        <a:xfrm>
          <a:off x="2844800" y="1392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121115</xdr:rowOff>
    </xdr:from>
    <xdr:to>
      <xdr:col>11</xdr:col>
      <xdr:colOff>82550</xdr:colOff>
      <xdr:row>81</xdr:row>
      <xdr:rowOff>51265</xdr:rowOff>
    </xdr:to>
    <xdr:sp macro="" textlink="">
      <xdr:nvSpPr>
        <xdr:cNvPr id="218" name="楕円 217"/>
        <xdr:cNvSpPr/>
      </xdr:nvSpPr>
      <xdr:spPr>
        <a:xfrm>
          <a:off x="2286000" y="138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36042</xdr:rowOff>
    </xdr:from>
    <xdr:ext cx="762000" cy="259045"/>
    <xdr:sp macro="" textlink="">
      <xdr:nvSpPr>
        <xdr:cNvPr id="219" name="テキスト ボックス 218"/>
        <xdr:cNvSpPr txBox="1"/>
      </xdr:nvSpPr>
      <xdr:spPr>
        <a:xfrm>
          <a:off x="1955800" y="1392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98396</xdr:rowOff>
    </xdr:from>
    <xdr:to>
      <xdr:col>7</xdr:col>
      <xdr:colOff>31750</xdr:colOff>
      <xdr:row>81</xdr:row>
      <xdr:rowOff>28546</xdr:rowOff>
    </xdr:to>
    <xdr:sp macro="" textlink="">
      <xdr:nvSpPr>
        <xdr:cNvPr id="220" name="楕円 219"/>
        <xdr:cNvSpPr/>
      </xdr:nvSpPr>
      <xdr:spPr>
        <a:xfrm>
          <a:off x="1397000" y="138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13323</xdr:rowOff>
    </xdr:from>
    <xdr:ext cx="762000" cy="259045"/>
    <xdr:sp macro="" textlink="">
      <xdr:nvSpPr>
        <xdr:cNvPr id="221" name="テキスト ボックス 220"/>
        <xdr:cNvSpPr txBox="1"/>
      </xdr:nvSpPr>
      <xdr:spPr>
        <a:xfrm>
          <a:off x="1066800" y="1390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となった。これは類似団体や全国町村比較と比較しても、低水準である。今後も業務に見合った給与水準に努める。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84</xdr:row>
      <xdr:rowOff>55739</xdr:rowOff>
    </xdr:to>
    <xdr:cxnSp macro="">
      <xdr:nvCxnSpPr>
        <xdr:cNvPr id="255" name="直線コネクタ 254"/>
        <xdr:cNvCxnSpPr/>
      </xdr:nvCxnSpPr>
      <xdr:spPr>
        <a:xfrm flipV="1">
          <a:off x="16179800" y="143905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55739</xdr:rowOff>
    </xdr:to>
    <xdr:cxnSp macro="">
      <xdr:nvCxnSpPr>
        <xdr:cNvPr id="258" name="直線コネクタ 257"/>
        <xdr:cNvCxnSpPr/>
      </xdr:nvCxnSpPr>
      <xdr:spPr>
        <a:xfrm>
          <a:off x="15290800" y="143234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83</xdr:row>
      <xdr:rowOff>93134</xdr:rowOff>
    </xdr:to>
    <xdr:cxnSp macro="">
      <xdr:nvCxnSpPr>
        <xdr:cNvPr id="261" name="直線コネクタ 260"/>
        <xdr:cNvCxnSpPr/>
      </xdr:nvCxnSpPr>
      <xdr:spPr>
        <a:xfrm>
          <a:off x="14401800" y="141894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130528</xdr:rowOff>
    </xdr:to>
    <xdr:cxnSp macro="">
      <xdr:nvCxnSpPr>
        <xdr:cNvPr id="264" name="直線コネクタ 263"/>
        <xdr:cNvCxnSpPr/>
      </xdr:nvCxnSpPr>
      <xdr:spPr>
        <a:xfrm>
          <a:off x="13512800" y="141224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4" name="楕円 273"/>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5"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6" name="楕円 275"/>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77" name="テキスト ボックス 276"/>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8" name="楕円 277"/>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9" name="テキスト ボックス 278"/>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80" name="楕円 279"/>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81" name="テキスト ボックス 280"/>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2" name="楕円 281"/>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3" name="テキスト ボックス 282"/>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人となった。この数値は、県平均や類似団体を上回っている。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本町においても他自治体と同様に人員削減を行っていたが、平成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年度以降は定員適正化計画に基づき、住民サービスの維持向上を図るための専門職員の確保や職員の年齢構成を考慮した新規採用を行っている。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今後も厳しい財政状況を踏まえつつ、効率的で効果的な行政運営体制の確保に努める。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140063</xdr:rowOff>
    </xdr:from>
    <xdr:to>
      <xdr:col>81</xdr:col>
      <xdr:colOff>44450</xdr:colOff>
      <xdr:row>61</xdr:row>
      <xdr:rowOff>148681</xdr:rowOff>
    </xdr:to>
    <xdr:cxnSp macro="">
      <xdr:nvCxnSpPr>
        <xdr:cNvPr id="320" name="直線コネクタ 319"/>
        <xdr:cNvCxnSpPr/>
      </xdr:nvCxnSpPr>
      <xdr:spPr>
        <a:xfrm>
          <a:off x="16179800" y="1059851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61</xdr:row>
      <xdr:rowOff>141787</xdr:rowOff>
    </xdr:to>
    <xdr:cxnSp macro="">
      <xdr:nvCxnSpPr>
        <xdr:cNvPr id="323" name="直線コネクタ 322"/>
        <xdr:cNvCxnSpPr/>
      </xdr:nvCxnSpPr>
      <xdr:spPr>
        <a:xfrm flipV="1">
          <a:off x="15290800" y="105985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124551</xdr:rowOff>
    </xdr:from>
    <xdr:to>
      <xdr:col>72</xdr:col>
      <xdr:colOff>203200</xdr:colOff>
      <xdr:row>61</xdr:row>
      <xdr:rowOff>141787</xdr:rowOff>
    </xdr:to>
    <xdr:cxnSp macro="">
      <xdr:nvCxnSpPr>
        <xdr:cNvPr id="326" name="直線コネクタ 325"/>
        <xdr:cNvCxnSpPr/>
      </xdr:nvCxnSpPr>
      <xdr:spPr>
        <a:xfrm>
          <a:off x="14401800" y="1058300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124551</xdr:rowOff>
    </xdr:from>
    <xdr:to>
      <xdr:col>68</xdr:col>
      <xdr:colOff>152400</xdr:colOff>
      <xdr:row>61</xdr:row>
      <xdr:rowOff>126274</xdr:rowOff>
    </xdr:to>
    <xdr:cxnSp macro="">
      <xdr:nvCxnSpPr>
        <xdr:cNvPr id="329" name="直線コネクタ 328"/>
        <xdr:cNvCxnSpPr/>
      </xdr:nvCxnSpPr>
      <xdr:spPr>
        <a:xfrm flipV="1">
          <a:off x="13512800" y="1058300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97881</xdr:rowOff>
    </xdr:from>
    <xdr:to>
      <xdr:col>81</xdr:col>
      <xdr:colOff>95250</xdr:colOff>
      <xdr:row>62</xdr:row>
      <xdr:rowOff>28031</xdr:rowOff>
    </xdr:to>
    <xdr:sp macro="" textlink="">
      <xdr:nvSpPr>
        <xdr:cNvPr id="339" name="楕円 338"/>
        <xdr:cNvSpPr/>
      </xdr:nvSpPr>
      <xdr:spPr>
        <a:xfrm>
          <a:off x="169672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69958</xdr:rowOff>
    </xdr:from>
    <xdr:ext cx="762000" cy="259045"/>
    <xdr:sp macro="" textlink="">
      <xdr:nvSpPr>
        <xdr:cNvPr id="340" name="定員管理の状況該当値テキスト"/>
        <xdr:cNvSpPr txBox="1"/>
      </xdr:nvSpPr>
      <xdr:spPr>
        <a:xfrm>
          <a:off x="17106900" y="1052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89263</xdr:rowOff>
    </xdr:from>
    <xdr:to>
      <xdr:col>77</xdr:col>
      <xdr:colOff>95250</xdr:colOff>
      <xdr:row>62</xdr:row>
      <xdr:rowOff>19413</xdr:rowOff>
    </xdr:to>
    <xdr:sp macro="" textlink="">
      <xdr:nvSpPr>
        <xdr:cNvPr id="341" name="楕円 340"/>
        <xdr:cNvSpPr/>
      </xdr:nvSpPr>
      <xdr:spPr>
        <a:xfrm>
          <a:off x="16129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4190</xdr:rowOff>
    </xdr:from>
    <xdr:ext cx="736600" cy="259045"/>
    <xdr:sp macro="" textlink="">
      <xdr:nvSpPr>
        <xdr:cNvPr id="342" name="テキスト ボックス 341"/>
        <xdr:cNvSpPr txBox="1"/>
      </xdr:nvSpPr>
      <xdr:spPr>
        <a:xfrm>
          <a:off x="15798800" y="1063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90987</xdr:rowOff>
    </xdr:from>
    <xdr:to>
      <xdr:col>73</xdr:col>
      <xdr:colOff>44450</xdr:colOff>
      <xdr:row>62</xdr:row>
      <xdr:rowOff>21137</xdr:rowOff>
    </xdr:to>
    <xdr:sp macro="" textlink="">
      <xdr:nvSpPr>
        <xdr:cNvPr id="343" name="楕円 342"/>
        <xdr:cNvSpPr/>
      </xdr:nvSpPr>
      <xdr:spPr>
        <a:xfrm>
          <a:off x="15240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5914</xdr:rowOff>
    </xdr:from>
    <xdr:ext cx="762000" cy="259045"/>
    <xdr:sp macro="" textlink="">
      <xdr:nvSpPr>
        <xdr:cNvPr id="344" name="テキスト ボックス 343"/>
        <xdr:cNvSpPr txBox="1"/>
      </xdr:nvSpPr>
      <xdr:spPr>
        <a:xfrm>
          <a:off x="14909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73751</xdr:rowOff>
    </xdr:from>
    <xdr:to>
      <xdr:col>68</xdr:col>
      <xdr:colOff>203200</xdr:colOff>
      <xdr:row>62</xdr:row>
      <xdr:rowOff>3901</xdr:rowOff>
    </xdr:to>
    <xdr:sp macro="" textlink="">
      <xdr:nvSpPr>
        <xdr:cNvPr id="345" name="楕円 344"/>
        <xdr:cNvSpPr/>
      </xdr:nvSpPr>
      <xdr:spPr>
        <a:xfrm>
          <a:off x="14351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160128</xdr:rowOff>
    </xdr:from>
    <xdr:ext cx="762000" cy="259045"/>
    <xdr:sp macro="" textlink="">
      <xdr:nvSpPr>
        <xdr:cNvPr id="346" name="テキスト ボックス 345"/>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75474</xdr:rowOff>
    </xdr:from>
    <xdr:to>
      <xdr:col>64</xdr:col>
      <xdr:colOff>152400</xdr:colOff>
      <xdr:row>62</xdr:row>
      <xdr:rowOff>5624</xdr:rowOff>
    </xdr:to>
    <xdr:sp macro="" textlink="">
      <xdr:nvSpPr>
        <xdr:cNvPr id="347" name="楕円 346"/>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161851</xdr:rowOff>
    </xdr:from>
    <xdr:ext cx="762000" cy="259045"/>
    <xdr:sp macro="" textlink="">
      <xdr:nvSpPr>
        <xdr:cNvPr id="348" name="テキスト ボックス 347"/>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％となった。これは、県平均や類似団体よりもかなり低い状態である。また、単年度収支で見ると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％減となった。これは、大型事業に伴う借入による元利償還金が増加したが、臨時財政対策債発行可能額の増加により普通交付税も増加したためである。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今後も大型事業が予定されており、さらに上昇することが見込まれる。起債発行の抑制を引き続き推進し、事業の必要性や事業効果を考慮し、起債に大きく依存することがないように財政運営に努める。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81534</xdr:rowOff>
    </xdr:to>
    <xdr:cxnSp macro="">
      <xdr:nvCxnSpPr>
        <xdr:cNvPr id="380" name="直線コネクタ 379"/>
        <xdr:cNvCxnSpPr/>
      </xdr:nvCxnSpPr>
      <xdr:spPr>
        <a:xfrm>
          <a:off x="16179800" y="64058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52578</xdr:rowOff>
    </xdr:from>
    <xdr:to>
      <xdr:col>77</xdr:col>
      <xdr:colOff>44450</xdr:colOff>
      <xdr:row>37</xdr:row>
      <xdr:rowOff>62230</xdr:rowOff>
    </xdr:to>
    <xdr:cxnSp macro="">
      <xdr:nvCxnSpPr>
        <xdr:cNvPr id="383" name="直線コネクタ 382"/>
        <xdr:cNvCxnSpPr/>
      </xdr:nvCxnSpPr>
      <xdr:spPr>
        <a:xfrm>
          <a:off x="15290800" y="63962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52578</xdr:rowOff>
    </xdr:from>
    <xdr:to>
      <xdr:col>72</xdr:col>
      <xdr:colOff>203200</xdr:colOff>
      <xdr:row>37</xdr:row>
      <xdr:rowOff>139446</xdr:rowOff>
    </xdr:to>
    <xdr:cxnSp macro="">
      <xdr:nvCxnSpPr>
        <xdr:cNvPr id="386" name="直線コネクタ 385"/>
        <xdr:cNvCxnSpPr/>
      </xdr:nvCxnSpPr>
      <xdr:spPr>
        <a:xfrm flipV="1">
          <a:off x="14401800" y="63962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139446</xdr:rowOff>
    </xdr:from>
    <xdr:to>
      <xdr:col>68</xdr:col>
      <xdr:colOff>152400</xdr:colOff>
      <xdr:row>38</xdr:row>
      <xdr:rowOff>112776</xdr:rowOff>
    </xdr:to>
    <xdr:cxnSp macro="">
      <xdr:nvCxnSpPr>
        <xdr:cNvPr id="389" name="直線コネクタ 388"/>
        <xdr:cNvCxnSpPr/>
      </xdr:nvCxnSpPr>
      <xdr:spPr>
        <a:xfrm flipV="1">
          <a:off x="13512800" y="64830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30734</xdr:rowOff>
    </xdr:from>
    <xdr:to>
      <xdr:col>81</xdr:col>
      <xdr:colOff>95250</xdr:colOff>
      <xdr:row>37</xdr:row>
      <xdr:rowOff>132334</xdr:rowOff>
    </xdr:to>
    <xdr:sp macro="" textlink="">
      <xdr:nvSpPr>
        <xdr:cNvPr id="399" name="楕円 398"/>
        <xdr:cNvSpPr/>
      </xdr:nvSpPr>
      <xdr:spPr>
        <a:xfrm>
          <a:off x="169672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47261</xdr:rowOff>
    </xdr:from>
    <xdr:ext cx="762000" cy="259045"/>
    <xdr:sp macro="" textlink="">
      <xdr:nvSpPr>
        <xdr:cNvPr id="400" name="公債費負担の状況該当値テキスト"/>
        <xdr:cNvSpPr txBox="1"/>
      </xdr:nvSpPr>
      <xdr:spPr>
        <a:xfrm>
          <a:off x="17106900" y="62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1" name="楕円 400"/>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2" name="テキスト ボックス 401"/>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1778</xdr:rowOff>
    </xdr:from>
    <xdr:to>
      <xdr:col>73</xdr:col>
      <xdr:colOff>44450</xdr:colOff>
      <xdr:row>37</xdr:row>
      <xdr:rowOff>103378</xdr:rowOff>
    </xdr:to>
    <xdr:sp macro="" textlink="">
      <xdr:nvSpPr>
        <xdr:cNvPr id="403" name="楕円 402"/>
        <xdr:cNvSpPr/>
      </xdr:nvSpPr>
      <xdr:spPr>
        <a:xfrm>
          <a:off x="15240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113555</xdr:rowOff>
    </xdr:from>
    <xdr:ext cx="762000" cy="259045"/>
    <xdr:sp macro="" textlink="">
      <xdr:nvSpPr>
        <xdr:cNvPr id="404" name="テキスト ボックス 403"/>
        <xdr:cNvSpPr txBox="1"/>
      </xdr:nvSpPr>
      <xdr:spPr>
        <a:xfrm>
          <a:off x="14909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88646</xdr:rowOff>
    </xdr:from>
    <xdr:to>
      <xdr:col>68</xdr:col>
      <xdr:colOff>203200</xdr:colOff>
      <xdr:row>38</xdr:row>
      <xdr:rowOff>18796</xdr:rowOff>
    </xdr:to>
    <xdr:sp macro="" textlink="">
      <xdr:nvSpPr>
        <xdr:cNvPr id="405" name="楕円 404"/>
        <xdr:cNvSpPr/>
      </xdr:nvSpPr>
      <xdr:spPr>
        <a:xfrm>
          <a:off x="14351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28973</xdr:rowOff>
    </xdr:from>
    <xdr:ext cx="762000" cy="259045"/>
    <xdr:sp macro="" textlink="">
      <xdr:nvSpPr>
        <xdr:cNvPr id="406" name="テキスト ボックス 405"/>
        <xdr:cNvSpPr txBox="1"/>
      </xdr:nvSpPr>
      <xdr:spPr>
        <a:xfrm>
          <a:off x="14020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407" name="楕円 406"/>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408" name="テキスト ボックス 407"/>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％悪化の</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％となった。これは、県平均は下回っているが、類似団体よりも高い状態である。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悪化の理由は、総合福祉センターはらまち建設事業や麻生保育所改築等の大型事業に伴う借入等により地方債残高が増加したこと、歳入不足の補てんや各事業への充当により充当可能基金残高が減少したことが大きな要因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年度まで複数の大型事業が予定されており、起債残高の増加及び充当可能基金の減少が続くため、悪化すると見込まれる。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今後は、事業の必要性や事業効果を考慮し、起債に大きく依存することのない財政運営に努める。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100209</xdr:rowOff>
    </xdr:from>
    <xdr:to>
      <xdr:col>81</xdr:col>
      <xdr:colOff>44450</xdr:colOff>
      <xdr:row>14</xdr:row>
      <xdr:rowOff>147320</xdr:rowOff>
    </xdr:to>
    <xdr:cxnSp macro="">
      <xdr:nvCxnSpPr>
        <xdr:cNvPr id="444" name="直線コネクタ 443"/>
        <xdr:cNvCxnSpPr/>
      </xdr:nvCxnSpPr>
      <xdr:spPr>
        <a:xfrm>
          <a:off x="16179800" y="2500509"/>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7" name="フローチャート: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8" name="テキスト ボックス 447"/>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9" name="フローチャート: 判断 448"/>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0" name="テキスト ボックス 449"/>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1" name="フローチャート: 判断 450"/>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2" name="テキスト ボックス 451"/>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3" name="フローチャート: 判断 452"/>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4" name="テキスト ボックス 453"/>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60" name="楕円 459"/>
        <xdr:cNvSpPr/>
      </xdr:nvSpPr>
      <xdr:spPr>
        <a:xfrm>
          <a:off x="169672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68597</xdr:rowOff>
    </xdr:from>
    <xdr:ext cx="762000" cy="259045"/>
    <xdr:sp macro="" textlink="">
      <xdr:nvSpPr>
        <xdr:cNvPr id="461" name="将来負担の状況該当値テキスト"/>
        <xdr:cNvSpPr txBox="1"/>
      </xdr:nvSpPr>
      <xdr:spPr>
        <a:xfrm>
          <a:off x="17106900" y="246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49409</xdr:rowOff>
    </xdr:from>
    <xdr:to>
      <xdr:col>77</xdr:col>
      <xdr:colOff>95250</xdr:colOff>
      <xdr:row>14</xdr:row>
      <xdr:rowOff>151009</xdr:rowOff>
    </xdr:to>
    <xdr:sp macro="" textlink="">
      <xdr:nvSpPr>
        <xdr:cNvPr id="462" name="楕円 461"/>
        <xdr:cNvSpPr/>
      </xdr:nvSpPr>
      <xdr:spPr>
        <a:xfrm>
          <a:off x="161290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161186</xdr:rowOff>
    </xdr:from>
    <xdr:ext cx="736600" cy="259045"/>
    <xdr:sp macro="" textlink="">
      <xdr:nvSpPr>
        <xdr:cNvPr id="463" name="テキスト ボックス 462"/>
        <xdr:cNvSpPr txBox="1"/>
      </xdr:nvSpPr>
      <xdr:spPr>
        <a:xfrm>
          <a:off x="15798800" y="2218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21,156
101.59
9,414,324
8,696,535
604,360
5,171,225
8,159,952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％減の</a:t>
          </a:r>
          <a:r>
            <a:rPr kumimoji="1" lang="en-US" altLang="ja-JP" sz="1200">
              <a:latin typeface="ＭＳ Ｐゴシック" panose="020B0600070205080204" pitchFamily="50" charset="-128"/>
              <a:ea typeface="ＭＳ Ｐゴシック" panose="020B0600070205080204" pitchFamily="50" charset="-128"/>
            </a:rPr>
            <a:t>26.6</a:t>
          </a:r>
          <a:r>
            <a:rPr kumimoji="1" lang="ja-JP" altLang="en-US" sz="1200">
              <a:latin typeface="ＭＳ Ｐゴシック" panose="020B0600070205080204" pitchFamily="50" charset="-128"/>
              <a:ea typeface="ＭＳ Ｐゴシック" panose="020B0600070205080204" pitchFamily="50" charset="-128"/>
            </a:rPr>
            <a:t>％となった。減となったのは、経常的人件費（うち一般財源分）は微増したが、経常的収入も増加したためである。しかし、類似団体や県平均よりも高い水準である。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年度に、本町の定員適正化計画に基づく人員調整を行ったため、職員数が増加しており、類似団体や県内比較との差が大きくなった。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今後は、より計画的な採用を行い、定員管理の適正化及び効果的な執行体制の確立に努める。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37</xdr:row>
      <xdr:rowOff>161290</xdr:rowOff>
    </xdr:to>
    <xdr:cxnSp macro="">
      <xdr:nvCxnSpPr>
        <xdr:cNvPr id="64" name="直線コネクタ 63"/>
        <xdr:cNvCxnSpPr/>
      </xdr:nvCxnSpPr>
      <xdr:spPr>
        <a:xfrm flipV="1">
          <a:off x="3987800" y="64866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37</xdr:row>
      <xdr:rowOff>161290</xdr:rowOff>
    </xdr:to>
    <xdr:cxnSp macro="">
      <xdr:nvCxnSpPr>
        <xdr:cNvPr id="67" name="直線コネクタ 66"/>
        <xdr:cNvCxnSpPr/>
      </xdr:nvCxnSpPr>
      <xdr:spPr>
        <a:xfrm>
          <a:off x="3098800" y="650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8128</xdr:rowOff>
    </xdr:to>
    <xdr:cxnSp macro="">
      <xdr:nvCxnSpPr>
        <xdr:cNvPr id="70" name="直線コネクタ 69"/>
        <xdr:cNvCxnSpPr/>
      </xdr:nvCxnSpPr>
      <xdr:spPr>
        <a:xfrm flipV="1">
          <a:off x="2209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38</xdr:row>
      <xdr:rowOff>8128</xdr:rowOff>
    </xdr:to>
    <xdr:cxnSp macro="">
      <xdr:nvCxnSpPr>
        <xdr:cNvPr id="73" name="直線コネクタ 72"/>
        <xdr:cNvCxnSpPr/>
      </xdr:nvCxnSpPr>
      <xdr:spPr>
        <a:xfrm>
          <a:off x="1320800" y="64546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％減のの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％となった。減となったのは、経常的物件費（うち一般財源）は微増したが、経常的収入の増加のためである。これは、類似団体や県平均よりも低い状態である。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今後、電算システム関連経費や保有する施設の老朽化に伴い、物件費は今後も増加すると見込んでいる。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46990</xdr:rowOff>
    </xdr:to>
    <xdr:cxnSp macro="">
      <xdr:nvCxnSpPr>
        <xdr:cNvPr id="125" name="直線コネクタ 124"/>
        <xdr:cNvCxnSpPr/>
      </xdr:nvCxnSpPr>
      <xdr:spPr>
        <a:xfrm flipV="1">
          <a:off x="15671800" y="2603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46990</xdr:rowOff>
    </xdr:to>
    <xdr:cxnSp macro="">
      <xdr:nvCxnSpPr>
        <xdr:cNvPr id="128" name="直線コネクタ 127"/>
        <xdr:cNvCxnSpPr/>
      </xdr:nvCxnSpPr>
      <xdr:spPr>
        <a:xfrm>
          <a:off x="14782800" y="260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31750</xdr:rowOff>
    </xdr:to>
    <xdr:cxnSp macro="">
      <xdr:nvCxnSpPr>
        <xdr:cNvPr id="131" name="直線コネクタ 130"/>
        <xdr:cNvCxnSpPr/>
      </xdr:nvCxnSpPr>
      <xdr:spPr>
        <a:xfrm>
          <a:off x="13893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4" name="直線コネクタ 133"/>
        <xdr:cNvCxnSpPr/>
      </xdr:nvCxnSpPr>
      <xdr:spPr>
        <a:xfrm>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8" name="楕円 147"/>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9" name="テキスト ボックス 148"/>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0" name="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1" name="テキスト ボックス 150"/>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％となった。減となったのは、経常的扶助費（うち一般財源分）が減少し、経常的収入は増加したためである。これは、類似団体や県平均よりもかなり低い水準でる。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今後、障がい者に自立給付費や医療費助成等の利用が増加傾向であるため、扶助費は増加が見込まれる。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31750</xdr:rowOff>
    </xdr:to>
    <xdr:cxnSp macro="">
      <xdr:nvCxnSpPr>
        <xdr:cNvPr id="186" name="直線コネクタ 185"/>
        <xdr:cNvCxnSpPr/>
      </xdr:nvCxnSpPr>
      <xdr:spPr>
        <a:xfrm flipV="1">
          <a:off x="3987800" y="9410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31750</xdr:rowOff>
    </xdr:to>
    <xdr:cxnSp macro="">
      <xdr:nvCxnSpPr>
        <xdr:cNvPr id="189" name="直線コネクタ 188"/>
        <xdr:cNvCxnSpPr/>
      </xdr:nvCxnSpPr>
      <xdr:spPr>
        <a:xfrm>
          <a:off x="3098800" y="939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139700</xdr:rowOff>
    </xdr:to>
    <xdr:cxnSp macro="">
      <xdr:nvCxnSpPr>
        <xdr:cNvPr id="192" name="直線コネクタ 191"/>
        <xdr:cNvCxnSpPr/>
      </xdr:nvCxnSpPr>
      <xdr:spPr>
        <a:xfrm>
          <a:off x="2209800" y="9309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50800</xdr:rowOff>
    </xdr:to>
    <xdr:cxnSp macro="">
      <xdr:nvCxnSpPr>
        <xdr:cNvPr id="195" name="直線コネクタ 194"/>
        <xdr:cNvCxnSpPr/>
      </xdr:nvCxnSpPr>
      <xdr:spPr>
        <a:xfrm>
          <a:off x="1320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5" name="楕円 204"/>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6"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09" name="楕円 208"/>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0" name="テキスト ボックス 209"/>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3" name="楕円 212"/>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4" name="テキスト ボックス 213"/>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％減の</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％となった。これは、類似団体や県平均よりもやや高い水準である。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その他は特別会計への繰出が主であり、</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年度は国民健康保険事業特別会計、介護保険事業特別会計への繰出が減となり、経常的収入は増加したことにより、全体は減少に転じた。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今後、一人当たりの医療費の増加や高齢化に伴う医療及び介護給付費の増加が見込まれるため、保険料の収納確保、医療及び介護費の適正化対策を行い、適正な操出に努める。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60325</xdr:rowOff>
    </xdr:from>
    <xdr:to>
      <xdr:col>82</xdr:col>
      <xdr:colOff>107950</xdr:colOff>
      <xdr:row>57</xdr:row>
      <xdr:rowOff>155575</xdr:rowOff>
    </xdr:to>
    <xdr:cxnSp macro="">
      <xdr:nvCxnSpPr>
        <xdr:cNvPr id="251" name="直線コネクタ 250"/>
        <xdr:cNvCxnSpPr/>
      </xdr:nvCxnSpPr>
      <xdr:spPr>
        <a:xfrm flipV="1">
          <a:off x="15671800" y="98329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155575</xdr:rowOff>
    </xdr:to>
    <xdr:cxnSp macro="">
      <xdr:nvCxnSpPr>
        <xdr:cNvPr id="254" name="直線コネクタ 253"/>
        <xdr:cNvCxnSpPr/>
      </xdr:nvCxnSpPr>
      <xdr:spPr>
        <a:xfrm>
          <a:off x="14782800" y="9899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50800</xdr:rowOff>
    </xdr:from>
    <xdr:to>
      <xdr:col>73</xdr:col>
      <xdr:colOff>180975</xdr:colOff>
      <xdr:row>57</xdr:row>
      <xdr:rowOff>127000</xdr:rowOff>
    </xdr:to>
    <xdr:cxnSp macro="">
      <xdr:nvCxnSpPr>
        <xdr:cNvPr id="257" name="直線コネクタ 256"/>
        <xdr:cNvCxnSpPr/>
      </xdr:nvCxnSpPr>
      <xdr:spPr>
        <a:xfrm>
          <a:off x="13893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155575</xdr:rowOff>
    </xdr:from>
    <xdr:to>
      <xdr:col>69</xdr:col>
      <xdr:colOff>92075</xdr:colOff>
      <xdr:row>57</xdr:row>
      <xdr:rowOff>50800</xdr:rowOff>
    </xdr:to>
    <xdr:cxnSp macro="">
      <xdr:nvCxnSpPr>
        <xdr:cNvPr id="260" name="直線コネクタ 259"/>
        <xdr:cNvCxnSpPr/>
      </xdr:nvCxnSpPr>
      <xdr:spPr>
        <a:xfrm>
          <a:off x="13004800" y="97567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xdr:rowOff>
    </xdr:from>
    <xdr:to>
      <xdr:col>82</xdr:col>
      <xdr:colOff>158750</xdr:colOff>
      <xdr:row>57</xdr:row>
      <xdr:rowOff>111125</xdr:rowOff>
    </xdr:to>
    <xdr:sp macro="" textlink="">
      <xdr:nvSpPr>
        <xdr:cNvPr id="270" name="楕円 269"/>
        <xdr:cNvSpPr/>
      </xdr:nvSpPr>
      <xdr:spPr>
        <a:xfrm>
          <a:off x="164592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153052</xdr:rowOff>
    </xdr:from>
    <xdr:ext cx="762000" cy="259045"/>
    <xdr:sp macro="" textlink="">
      <xdr:nvSpPr>
        <xdr:cNvPr id="271" name="その他該当値テキスト"/>
        <xdr:cNvSpPr txBox="1"/>
      </xdr:nvSpPr>
      <xdr:spPr>
        <a:xfrm>
          <a:off x="16598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72" name="楕円 271"/>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73" name="テキスト ボックス 272"/>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74" name="楕円 273"/>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75" name="テキスト ボックス 274"/>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6" name="楕円 275"/>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77" name="テキスト ボックス 276"/>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78" name="楕円 277"/>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9" name="テキスト ボックス 278"/>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％となった。減となったのは、補助費（うち一般財源分）は微増したが、経常的収入の増加のためである。これは、類似団体をほぼ同程度であるが、県平均を大きく上回る。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今後、事業の見直しや廃止についての検討を行い、経費の縮減に努めていく。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1270</xdr:rowOff>
    </xdr:to>
    <xdr:cxnSp macro="">
      <xdr:nvCxnSpPr>
        <xdr:cNvPr id="309" name="直線コネクタ 308"/>
        <xdr:cNvCxnSpPr/>
      </xdr:nvCxnSpPr>
      <xdr:spPr>
        <a:xfrm flipV="1">
          <a:off x="15671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1270</xdr:rowOff>
    </xdr:to>
    <xdr:cxnSp macro="">
      <xdr:nvCxnSpPr>
        <xdr:cNvPr id="312" name="直線コネクタ 311"/>
        <xdr:cNvCxnSpPr/>
      </xdr:nvCxnSpPr>
      <xdr:spPr>
        <a:xfrm>
          <a:off x="14782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168148</xdr:rowOff>
    </xdr:to>
    <xdr:cxnSp macro="">
      <xdr:nvCxnSpPr>
        <xdr:cNvPr id="315" name="直線コネクタ 314"/>
        <xdr:cNvCxnSpPr/>
      </xdr:nvCxnSpPr>
      <xdr:spPr>
        <a:xfrm>
          <a:off x="13893800" y="62626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94996</xdr:rowOff>
    </xdr:to>
    <xdr:cxnSp macro="">
      <xdr:nvCxnSpPr>
        <xdr:cNvPr id="318" name="直線コネクタ 317"/>
        <xdr:cNvCxnSpPr/>
      </xdr:nvCxnSpPr>
      <xdr:spPr>
        <a:xfrm flipV="1">
          <a:off x="13004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9"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0" name="楕円 32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1" name="テキスト ボックス 330"/>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2" name="楕円 331"/>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33" name="テキスト ボックス 332"/>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4" name="楕円 333"/>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5" name="テキスト ボックス 334"/>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7" name="テキスト ボックス 336"/>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前年度と同じく</a:t>
          </a:r>
          <a:r>
            <a:rPr kumimoji="1" lang="en-US" altLang="ja-JP" sz="1050">
              <a:latin typeface="ＭＳ Ｐゴシック" panose="020B0600070205080204" pitchFamily="50" charset="-128"/>
              <a:ea typeface="ＭＳ Ｐゴシック" panose="020B0600070205080204" pitchFamily="50" charset="-128"/>
            </a:rPr>
            <a:t>10.3</a:t>
          </a:r>
          <a:r>
            <a:rPr kumimoji="1" lang="ja-JP" altLang="en-US" sz="1050">
              <a:latin typeface="ＭＳ Ｐゴシック" panose="020B0600070205080204" pitchFamily="50" charset="-128"/>
              <a:ea typeface="ＭＳ Ｐゴシック" panose="020B0600070205080204" pitchFamily="50" charset="-128"/>
            </a:rPr>
            <a:t>％である。これは、公債費（うち一般財源分）は増加したが、経常的収入も増加したためである。この値は、類似団体や県平均よりも低い水準である。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年度代の大型償還が終了したため低い水準であるが、すでに平成</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年度代の大型事業の償還は始まっており、今後も大型事業を控えている状態であるため、年々公債費は増加するものと見込まれる。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今後も事業の必要性や事業効果を考慮し、起債に大きく依存することがないように、財政運営に努めていく。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54610</xdr:rowOff>
    </xdr:to>
    <xdr:cxnSp macro="">
      <xdr:nvCxnSpPr>
        <xdr:cNvPr id="370" name="直線コネクタ 369"/>
        <xdr:cNvCxnSpPr/>
      </xdr:nvCxnSpPr>
      <xdr:spPr>
        <a:xfrm>
          <a:off x="3987800" y="12913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54610</xdr:rowOff>
    </xdr:to>
    <xdr:cxnSp macro="">
      <xdr:nvCxnSpPr>
        <xdr:cNvPr id="373" name="直線コネクタ 372"/>
        <xdr:cNvCxnSpPr/>
      </xdr:nvCxnSpPr>
      <xdr:spPr>
        <a:xfrm>
          <a:off x="3098800" y="12867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123190</xdr:rowOff>
    </xdr:to>
    <xdr:cxnSp macro="">
      <xdr:nvCxnSpPr>
        <xdr:cNvPr id="376" name="直線コネクタ 375"/>
        <xdr:cNvCxnSpPr/>
      </xdr:nvCxnSpPr>
      <xdr:spPr>
        <a:xfrm flipV="1">
          <a:off x="2209800" y="12867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76</xdr:row>
      <xdr:rowOff>142239</xdr:rowOff>
    </xdr:to>
    <xdr:cxnSp macro="">
      <xdr:nvCxnSpPr>
        <xdr:cNvPr id="379" name="直線コネクタ 378"/>
        <xdr:cNvCxnSpPr/>
      </xdr:nvCxnSpPr>
      <xdr:spPr>
        <a:xfrm flipV="1">
          <a:off x="1320800" y="12981940"/>
          <a:ext cx="8890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9" name="楕円 388"/>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0"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1" name="楕円 390"/>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2" name="テキスト ボックス 391"/>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3" name="楕円 392"/>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4" name="テキスト ボックス 393"/>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5" name="楕円 394"/>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6" name="テキスト ボックス 395"/>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7" name="楕円 396"/>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98" name="テキスト ボックス 397"/>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75.5</a:t>
          </a:r>
          <a:r>
            <a:rPr kumimoji="1" lang="ja-JP" altLang="en-US" sz="1300">
              <a:latin typeface="ＭＳ Ｐゴシック" panose="020B0600070205080204" pitchFamily="50" charset="-128"/>
              <a:ea typeface="ＭＳ Ｐゴシック" panose="020B0600070205080204" pitchFamily="50" charset="-128"/>
            </a:rPr>
            <a:t>％となった。これは、類似団体を下回るが県平均を上回る。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年度において、扶助費、繰出金が減少している。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17272</xdr:rowOff>
    </xdr:to>
    <xdr:cxnSp macro="">
      <xdr:nvCxnSpPr>
        <xdr:cNvPr id="429" name="直線コネクタ 428"/>
        <xdr:cNvCxnSpPr/>
      </xdr:nvCxnSpPr>
      <xdr:spPr>
        <a:xfrm flipV="1">
          <a:off x="15671800" y="13294361"/>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17272</xdr:rowOff>
    </xdr:to>
    <xdr:cxnSp macro="">
      <xdr:nvCxnSpPr>
        <xdr:cNvPr id="432" name="直線コネクタ 431"/>
        <xdr:cNvCxnSpPr/>
      </xdr:nvCxnSpPr>
      <xdr:spPr>
        <a:xfrm>
          <a:off x="14782800" y="13335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133858</xdr:rowOff>
    </xdr:to>
    <xdr:cxnSp macro="">
      <xdr:nvCxnSpPr>
        <xdr:cNvPr id="435" name="直線コネクタ 434"/>
        <xdr:cNvCxnSpPr/>
      </xdr:nvCxnSpPr>
      <xdr:spPr>
        <a:xfrm>
          <a:off x="13893800" y="132120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77</xdr:row>
      <xdr:rowOff>10413</xdr:rowOff>
    </xdr:to>
    <xdr:cxnSp macro="">
      <xdr:nvCxnSpPr>
        <xdr:cNvPr id="438" name="直線コネクタ 437"/>
        <xdr:cNvCxnSpPr/>
      </xdr:nvCxnSpPr>
      <xdr:spPr>
        <a:xfrm>
          <a:off x="13004800" y="13052044"/>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8" name="楕円 447"/>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49"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0" name="楕円 449"/>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1" name="テキスト ボックス 450"/>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2" name="楕円 451"/>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53" name="テキスト ボックス 452"/>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4" name="楕円 453"/>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5" name="テキスト ボックス 454"/>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6" name="楕円 455"/>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7" name="テキスト ボックス 456"/>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24761</xdr:rowOff>
    </xdr:from>
    <xdr:to>
      <xdr:col>29</xdr:col>
      <xdr:colOff>127000</xdr:colOff>
      <xdr:row>15</xdr:row>
      <xdr:rowOff>35669</xdr:rowOff>
    </xdr:to>
    <xdr:cxnSp macro="">
      <xdr:nvCxnSpPr>
        <xdr:cNvPr id="52" name="直線コネクタ 51"/>
        <xdr:cNvCxnSpPr/>
      </xdr:nvCxnSpPr>
      <xdr:spPr bwMode="auto">
        <a:xfrm flipV="1">
          <a:off x="5003800" y="2644136"/>
          <a:ext cx="647700" cy="10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35669</xdr:rowOff>
    </xdr:from>
    <xdr:to>
      <xdr:col>26</xdr:col>
      <xdr:colOff>50800</xdr:colOff>
      <xdr:row>15</xdr:row>
      <xdr:rowOff>112707</xdr:rowOff>
    </xdr:to>
    <xdr:cxnSp macro="">
      <xdr:nvCxnSpPr>
        <xdr:cNvPr id="55" name="直線コネクタ 54"/>
        <xdr:cNvCxnSpPr/>
      </xdr:nvCxnSpPr>
      <xdr:spPr bwMode="auto">
        <a:xfrm flipV="1">
          <a:off x="4305300" y="2655044"/>
          <a:ext cx="698500" cy="7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112707</xdr:rowOff>
    </xdr:from>
    <xdr:to>
      <xdr:col>22</xdr:col>
      <xdr:colOff>114300</xdr:colOff>
      <xdr:row>15</xdr:row>
      <xdr:rowOff>137559</xdr:rowOff>
    </xdr:to>
    <xdr:cxnSp macro="">
      <xdr:nvCxnSpPr>
        <xdr:cNvPr id="58" name="直線コネクタ 57"/>
        <xdr:cNvCxnSpPr/>
      </xdr:nvCxnSpPr>
      <xdr:spPr bwMode="auto">
        <a:xfrm flipV="1">
          <a:off x="3606800" y="2732082"/>
          <a:ext cx="6985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137559</xdr:rowOff>
    </xdr:from>
    <xdr:to>
      <xdr:col>18</xdr:col>
      <xdr:colOff>177800</xdr:colOff>
      <xdr:row>16</xdr:row>
      <xdr:rowOff>29382</xdr:rowOff>
    </xdr:to>
    <xdr:cxnSp macro="">
      <xdr:nvCxnSpPr>
        <xdr:cNvPr id="61" name="直線コネクタ 60"/>
        <xdr:cNvCxnSpPr/>
      </xdr:nvCxnSpPr>
      <xdr:spPr bwMode="auto">
        <a:xfrm flipV="1">
          <a:off x="2908300" y="2756934"/>
          <a:ext cx="698500" cy="63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145411</xdr:rowOff>
    </xdr:from>
    <xdr:to>
      <xdr:col>29</xdr:col>
      <xdr:colOff>177800</xdr:colOff>
      <xdr:row>15</xdr:row>
      <xdr:rowOff>75561</xdr:rowOff>
    </xdr:to>
    <xdr:sp macro="" textlink="">
      <xdr:nvSpPr>
        <xdr:cNvPr id="71" name="楕円 70"/>
        <xdr:cNvSpPr/>
      </xdr:nvSpPr>
      <xdr:spPr bwMode="auto">
        <a:xfrm>
          <a:off x="5600700" y="259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161938</xdr:rowOff>
    </xdr:from>
    <xdr:ext cx="762000" cy="259045"/>
    <xdr:sp macro="" textlink="">
      <xdr:nvSpPr>
        <xdr:cNvPr id="72" name="人口1人当たり決算額の推移該当値テキスト130"/>
        <xdr:cNvSpPr txBox="1"/>
      </xdr:nvSpPr>
      <xdr:spPr>
        <a:xfrm>
          <a:off x="5740400" y="243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156319</xdr:rowOff>
    </xdr:from>
    <xdr:to>
      <xdr:col>26</xdr:col>
      <xdr:colOff>101600</xdr:colOff>
      <xdr:row>15</xdr:row>
      <xdr:rowOff>86469</xdr:rowOff>
    </xdr:to>
    <xdr:sp macro="" textlink="">
      <xdr:nvSpPr>
        <xdr:cNvPr id="73" name="楕円 72"/>
        <xdr:cNvSpPr/>
      </xdr:nvSpPr>
      <xdr:spPr bwMode="auto">
        <a:xfrm>
          <a:off x="4953000" y="260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96646</xdr:rowOff>
    </xdr:from>
    <xdr:ext cx="736600" cy="259045"/>
    <xdr:sp macro="" textlink="">
      <xdr:nvSpPr>
        <xdr:cNvPr id="74" name="テキスト ボックス 73"/>
        <xdr:cNvSpPr txBox="1"/>
      </xdr:nvSpPr>
      <xdr:spPr>
        <a:xfrm>
          <a:off x="4622800" y="237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61907</xdr:rowOff>
    </xdr:from>
    <xdr:to>
      <xdr:col>22</xdr:col>
      <xdr:colOff>165100</xdr:colOff>
      <xdr:row>15</xdr:row>
      <xdr:rowOff>163507</xdr:rowOff>
    </xdr:to>
    <xdr:sp macro="" textlink="">
      <xdr:nvSpPr>
        <xdr:cNvPr id="75" name="楕円 74"/>
        <xdr:cNvSpPr/>
      </xdr:nvSpPr>
      <xdr:spPr bwMode="auto">
        <a:xfrm>
          <a:off x="4254500" y="268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2234</xdr:rowOff>
    </xdr:from>
    <xdr:ext cx="762000" cy="259045"/>
    <xdr:sp macro="" textlink="">
      <xdr:nvSpPr>
        <xdr:cNvPr id="76" name="テキスト ボックス 75"/>
        <xdr:cNvSpPr txBox="1"/>
      </xdr:nvSpPr>
      <xdr:spPr>
        <a:xfrm>
          <a:off x="3924300" y="245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86759</xdr:rowOff>
    </xdr:from>
    <xdr:to>
      <xdr:col>19</xdr:col>
      <xdr:colOff>38100</xdr:colOff>
      <xdr:row>16</xdr:row>
      <xdr:rowOff>16909</xdr:rowOff>
    </xdr:to>
    <xdr:sp macro="" textlink="">
      <xdr:nvSpPr>
        <xdr:cNvPr id="77" name="楕円 76"/>
        <xdr:cNvSpPr/>
      </xdr:nvSpPr>
      <xdr:spPr bwMode="auto">
        <a:xfrm>
          <a:off x="3556000" y="270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27086</xdr:rowOff>
    </xdr:from>
    <xdr:ext cx="762000" cy="259045"/>
    <xdr:sp macro="" textlink="">
      <xdr:nvSpPr>
        <xdr:cNvPr id="78" name="テキスト ボックス 77"/>
        <xdr:cNvSpPr txBox="1"/>
      </xdr:nvSpPr>
      <xdr:spPr>
        <a:xfrm>
          <a:off x="3225800" y="247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150032</xdr:rowOff>
    </xdr:from>
    <xdr:to>
      <xdr:col>15</xdr:col>
      <xdr:colOff>101600</xdr:colOff>
      <xdr:row>16</xdr:row>
      <xdr:rowOff>80182</xdr:rowOff>
    </xdr:to>
    <xdr:sp macro="" textlink="">
      <xdr:nvSpPr>
        <xdr:cNvPr id="79" name="楕円 78"/>
        <xdr:cNvSpPr/>
      </xdr:nvSpPr>
      <xdr:spPr bwMode="auto">
        <a:xfrm>
          <a:off x="2857500" y="2769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90359</xdr:rowOff>
    </xdr:from>
    <xdr:ext cx="762000" cy="259045"/>
    <xdr:sp macro="" textlink="">
      <xdr:nvSpPr>
        <xdr:cNvPr id="80" name="テキスト ボックス 79"/>
        <xdr:cNvSpPr txBox="1"/>
      </xdr:nvSpPr>
      <xdr:spPr>
        <a:xfrm>
          <a:off x="2527300" y="253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1694</xdr:rowOff>
    </xdr:from>
    <xdr:to>
      <xdr:col>29</xdr:col>
      <xdr:colOff>127000</xdr:colOff>
      <xdr:row>37</xdr:row>
      <xdr:rowOff>40230</xdr:rowOff>
    </xdr:to>
    <xdr:cxnSp macro="">
      <xdr:nvCxnSpPr>
        <xdr:cNvPr id="115" name="直線コネクタ 114"/>
        <xdr:cNvCxnSpPr/>
      </xdr:nvCxnSpPr>
      <xdr:spPr bwMode="auto">
        <a:xfrm>
          <a:off x="5003800" y="7126394"/>
          <a:ext cx="647700" cy="38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1694</xdr:rowOff>
    </xdr:from>
    <xdr:to>
      <xdr:col>26</xdr:col>
      <xdr:colOff>50800</xdr:colOff>
      <xdr:row>37</xdr:row>
      <xdr:rowOff>74944</xdr:rowOff>
    </xdr:to>
    <xdr:cxnSp macro="">
      <xdr:nvCxnSpPr>
        <xdr:cNvPr id="118" name="直線コネクタ 117"/>
        <xdr:cNvCxnSpPr/>
      </xdr:nvCxnSpPr>
      <xdr:spPr bwMode="auto">
        <a:xfrm flipV="1">
          <a:off x="4305300" y="7126394"/>
          <a:ext cx="698500" cy="7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71744</xdr:rowOff>
    </xdr:from>
    <xdr:to>
      <xdr:col>22</xdr:col>
      <xdr:colOff>114300</xdr:colOff>
      <xdr:row>37</xdr:row>
      <xdr:rowOff>74944</xdr:rowOff>
    </xdr:to>
    <xdr:cxnSp macro="">
      <xdr:nvCxnSpPr>
        <xdr:cNvPr id="121" name="直線コネクタ 120"/>
        <xdr:cNvCxnSpPr/>
      </xdr:nvCxnSpPr>
      <xdr:spPr bwMode="auto">
        <a:xfrm>
          <a:off x="3606800" y="7196444"/>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29453</xdr:rowOff>
    </xdr:from>
    <xdr:to>
      <xdr:col>18</xdr:col>
      <xdr:colOff>177800</xdr:colOff>
      <xdr:row>37</xdr:row>
      <xdr:rowOff>71744</xdr:rowOff>
    </xdr:to>
    <xdr:cxnSp macro="">
      <xdr:nvCxnSpPr>
        <xdr:cNvPr id="124" name="直線コネクタ 123"/>
        <xdr:cNvCxnSpPr/>
      </xdr:nvCxnSpPr>
      <xdr:spPr bwMode="auto">
        <a:xfrm>
          <a:off x="2908300" y="7154153"/>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160880</xdr:rowOff>
    </xdr:from>
    <xdr:to>
      <xdr:col>29</xdr:col>
      <xdr:colOff>177800</xdr:colOff>
      <xdr:row>37</xdr:row>
      <xdr:rowOff>91030</xdr:rowOff>
    </xdr:to>
    <xdr:sp macro="" textlink="">
      <xdr:nvSpPr>
        <xdr:cNvPr id="134" name="楕円 133"/>
        <xdr:cNvSpPr/>
      </xdr:nvSpPr>
      <xdr:spPr bwMode="auto">
        <a:xfrm>
          <a:off x="5600700" y="711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132957</xdr:rowOff>
    </xdr:from>
    <xdr:ext cx="762000" cy="259045"/>
    <xdr:sp macro="" textlink="">
      <xdr:nvSpPr>
        <xdr:cNvPr id="135" name="人口1人当たり決算額の推移該当値テキスト445"/>
        <xdr:cNvSpPr txBox="1"/>
      </xdr:nvSpPr>
      <xdr:spPr>
        <a:xfrm>
          <a:off x="5740400" y="708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122344</xdr:rowOff>
    </xdr:from>
    <xdr:to>
      <xdr:col>26</xdr:col>
      <xdr:colOff>101600</xdr:colOff>
      <xdr:row>37</xdr:row>
      <xdr:rowOff>52494</xdr:rowOff>
    </xdr:to>
    <xdr:sp macro="" textlink="">
      <xdr:nvSpPr>
        <xdr:cNvPr id="136" name="楕円 135"/>
        <xdr:cNvSpPr/>
      </xdr:nvSpPr>
      <xdr:spPr bwMode="auto">
        <a:xfrm>
          <a:off x="4953000" y="707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37271</xdr:rowOff>
    </xdr:from>
    <xdr:ext cx="736600" cy="259045"/>
    <xdr:sp macro="" textlink="">
      <xdr:nvSpPr>
        <xdr:cNvPr id="137" name="テキスト ボックス 136"/>
        <xdr:cNvSpPr txBox="1"/>
      </xdr:nvSpPr>
      <xdr:spPr>
        <a:xfrm>
          <a:off x="4622800" y="7161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24144</xdr:rowOff>
    </xdr:from>
    <xdr:to>
      <xdr:col>22</xdr:col>
      <xdr:colOff>165100</xdr:colOff>
      <xdr:row>37</xdr:row>
      <xdr:rowOff>125744</xdr:rowOff>
    </xdr:to>
    <xdr:sp macro="" textlink="">
      <xdr:nvSpPr>
        <xdr:cNvPr id="138" name="楕円 137"/>
        <xdr:cNvSpPr/>
      </xdr:nvSpPr>
      <xdr:spPr bwMode="auto">
        <a:xfrm>
          <a:off x="4254500" y="7148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110521</xdr:rowOff>
    </xdr:from>
    <xdr:ext cx="762000" cy="259045"/>
    <xdr:sp macro="" textlink="">
      <xdr:nvSpPr>
        <xdr:cNvPr id="139" name="テキスト ボックス 138"/>
        <xdr:cNvSpPr txBox="1"/>
      </xdr:nvSpPr>
      <xdr:spPr>
        <a:xfrm>
          <a:off x="3924300" y="723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20944</xdr:rowOff>
    </xdr:from>
    <xdr:to>
      <xdr:col>19</xdr:col>
      <xdr:colOff>38100</xdr:colOff>
      <xdr:row>37</xdr:row>
      <xdr:rowOff>122544</xdr:rowOff>
    </xdr:to>
    <xdr:sp macro="" textlink="">
      <xdr:nvSpPr>
        <xdr:cNvPr id="140" name="楕円 139"/>
        <xdr:cNvSpPr/>
      </xdr:nvSpPr>
      <xdr:spPr bwMode="auto">
        <a:xfrm>
          <a:off x="3556000" y="714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107321</xdr:rowOff>
    </xdr:from>
    <xdr:ext cx="762000" cy="259045"/>
    <xdr:sp macro="" textlink="">
      <xdr:nvSpPr>
        <xdr:cNvPr id="141" name="テキスト ボックス 140"/>
        <xdr:cNvSpPr txBox="1"/>
      </xdr:nvSpPr>
      <xdr:spPr>
        <a:xfrm>
          <a:off x="3225800" y="72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150103</xdr:rowOff>
    </xdr:from>
    <xdr:to>
      <xdr:col>15</xdr:col>
      <xdr:colOff>101600</xdr:colOff>
      <xdr:row>37</xdr:row>
      <xdr:rowOff>80253</xdr:rowOff>
    </xdr:to>
    <xdr:sp macro="" textlink="">
      <xdr:nvSpPr>
        <xdr:cNvPr id="142" name="楕円 141"/>
        <xdr:cNvSpPr/>
      </xdr:nvSpPr>
      <xdr:spPr bwMode="auto">
        <a:xfrm>
          <a:off x="2857500" y="710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65030</xdr:rowOff>
    </xdr:from>
    <xdr:ext cx="762000" cy="259045"/>
    <xdr:sp macro="" textlink="">
      <xdr:nvSpPr>
        <xdr:cNvPr id="143" name="テキスト ボックス 142"/>
        <xdr:cNvSpPr txBox="1"/>
      </xdr:nvSpPr>
      <xdr:spPr>
        <a:xfrm>
          <a:off x="2527300" y="718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21,156
101.59
9,414,324
8,696,535
604,360
5,171,225
8,159,952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39655</xdr:rowOff>
    </xdr:from>
    <xdr:to>
      <xdr:col>24</xdr:col>
      <xdr:colOff>63500</xdr:colOff>
      <xdr:row>34</xdr:row>
      <xdr:rowOff>67005</xdr:rowOff>
    </xdr:to>
    <xdr:cxnSp macro="">
      <xdr:nvCxnSpPr>
        <xdr:cNvPr id="63" name="直線コネクタ 62"/>
        <xdr:cNvCxnSpPr/>
      </xdr:nvCxnSpPr>
      <xdr:spPr>
        <a:xfrm flipV="1">
          <a:off x="3797300" y="5868955"/>
          <a:ext cx="8382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55379</xdr:rowOff>
    </xdr:from>
    <xdr:to>
      <xdr:col>19</xdr:col>
      <xdr:colOff>177800</xdr:colOff>
      <xdr:row>34</xdr:row>
      <xdr:rowOff>67005</xdr:rowOff>
    </xdr:to>
    <xdr:cxnSp macro="">
      <xdr:nvCxnSpPr>
        <xdr:cNvPr id="66" name="直線コネクタ 65"/>
        <xdr:cNvCxnSpPr/>
      </xdr:nvCxnSpPr>
      <xdr:spPr>
        <a:xfrm>
          <a:off x="2908300" y="5884679"/>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55379</xdr:rowOff>
    </xdr:from>
    <xdr:to>
      <xdr:col>15</xdr:col>
      <xdr:colOff>50800</xdr:colOff>
      <xdr:row>34</xdr:row>
      <xdr:rowOff>57012</xdr:rowOff>
    </xdr:to>
    <xdr:cxnSp macro="">
      <xdr:nvCxnSpPr>
        <xdr:cNvPr id="69" name="直線コネクタ 68"/>
        <xdr:cNvCxnSpPr/>
      </xdr:nvCxnSpPr>
      <xdr:spPr>
        <a:xfrm flipV="1">
          <a:off x="2019300" y="58846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57012</xdr:rowOff>
    </xdr:from>
    <xdr:to>
      <xdr:col>10</xdr:col>
      <xdr:colOff>114300</xdr:colOff>
      <xdr:row>34</xdr:row>
      <xdr:rowOff>103010</xdr:rowOff>
    </xdr:to>
    <xdr:cxnSp macro="">
      <xdr:nvCxnSpPr>
        <xdr:cNvPr id="72" name="直線コネクタ 71"/>
        <xdr:cNvCxnSpPr/>
      </xdr:nvCxnSpPr>
      <xdr:spPr>
        <a:xfrm flipV="1">
          <a:off x="1130300" y="5886312"/>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160305</xdr:rowOff>
    </xdr:from>
    <xdr:to>
      <xdr:col>24</xdr:col>
      <xdr:colOff>114300</xdr:colOff>
      <xdr:row>34</xdr:row>
      <xdr:rowOff>90455</xdr:rowOff>
    </xdr:to>
    <xdr:sp macro="" textlink="">
      <xdr:nvSpPr>
        <xdr:cNvPr id="82" name="楕円 81"/>
        <xdr:cNvSpPr/>
      </xdr:nvSpPr>
      <xdr:spPr>
        <a:xfrm>
          <a:off x="4584700" y="58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11732</xdr:rowOff>
    </xdr:from>
    <xdr:ext cx="534377" cy="259045"/>
    <xdr:sp macro="" textlink="">
      <xdr:nvSpPr>
        <xdr:cNvPr id="83" name="人件費該当値テキスト"/>
        <xdr:cNvSpPr txBox="1"/>
      </xdr:nvSpPr>
      <xdr:spPr>
        <a:xfrm>
          <a:off x="4686300" y="566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16205</xdr:rowOff>
    </xdr:from>
    <xdr:to>
      <xdr:col>20</xdr:col>
      <xdr:colOff>38100</xdr:colOff>
      <xdr:row>34</xdr:row>
      <xdr:rowOff>117805</xdr:rowOff>
    </xdr:to>
    <xdr:sp macro="" textlink="">
      <xdr:nvSpPr>
        <xdr:cNvPr id="84" name="楕円 83"/>
        <xdr:cNvSpPr/>
      </xdr:nvSpPr>
      <xdr:spPr>
        <a:xfrm>
          <a:off x="3746500" y="58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134332</xdr:rowOff>
    </xdr:from>
    <xdr:ext cx="534377" cy="259045"/>
    <xdr:sp macro="" textlink="">
      <xdr:nvSpPr>
        <xdr:cNvPr id="85" name="テキスト ボックス 84"/>
        <xdr:cNvSpPr txBox="1"/>
      </xdr:nvSpPr>
      <xdr:spPr>
        <a:xfrm>
          <a:off x="3530111" y="56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4579</xdr:rowOff>
    </xdr:from>
    <xdr:to>
      <xdr:col>15</xdr:col>
      <xdr:colOff>101600</xdr:colOff>
      <xdr:row>34</xdr:row>
      <xdr:rowOff>106179</xdr:rowOff>
    </xdr:to>
    <xdr:sp macro="" textlink="">
      <xdr:nvSpPr>
        <xdr:cNvPr id="86" name="楕円 85"/>
        <xdr:cNvSpPr/>
      </xdr:nvSpPr>
      <xdr:spPr>
        <a:xfrm>
          <a:off x="2857500" y="58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122706</xdr:rowOff>
    </xdr:from>
    <xdr:ext cx="534377" cy="259045"/>
    <xdr:sp macro="" textlink="">
      <xdr:nvSpPr>
        <xdr:cNvPr id="87" name="テキスト ボックス 86"/>
        <xdr:cNvSpPr txBox="1"/>
      </xdr:nvSpPr>
      <xdr:spPr>
        <a:xfrm>
          <a:off x="2641111" y="56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6212</xdr:rowOff>
    </xdr:from>
    <xdr:to>
      <xdr:col>10</xdr:col>
      <xdr:colOff>165100</xdr:colOff>
      <xdr:row>34</xdr:row>
      <xdr:rowOff>107812</xdr:rowOff>
    </xdr:to>
    <xdr:sp macro="" textlink="">
      <xdr:nvSpPr>
        <xdr:cNvPr id="88" name="楕円 87"/>
        <xdr:cNvSpPr/>
      </xdr:nvSpPr>
      <xdr:spPr>
        <a:xfrm>
          <a:off x="1968500" y="58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124339</xdr:rowOff>
    </xdr:from>
    <xdr:ext cx="534377" cy="259045"/>
    <xdr:sp macro="" textlink="">
      <xdr:nvSpPr>
        <xdr:cNvPr id="89" name="テキスト ボックス 88"/>
        <xdr:cNvSpPr txBox="1"/>
      </xdr:nvSpPr>
      <xdr:spPr>
        <a:xfrm>
          <a:off x="1752111" y="56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52210</xdr:rowOff>
    </xdr:from>
    <xdr:to>
      <xdr:col>6</xdr:col>
      <xdr:colOff>38100</xdr:colOff>
      <xdr:row>34</xdr:row>
      <xdr:rowOff>153810</xdr:rowOff>
    </xdr:to>
    <xdr:sp macro="" textlink="">
      <xdr:nvSpPr>
        <xdr:cNvPr id="90" name="楕円 89"/>
        <xdr:cNvSpPr/>
      </xdr:nvSpPr>
      <xdr:spPr>
        <a:xfrm>
          <a:off x="1079500" y="58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170337</xdr:rowOff>
    </xdr:from>
    <xdr:ext cx="534377" cy="259045"/>
    <xdr:sp macro="" textlink="">
      <xdr:nvSpPr>
        <xdr:cNvPr id="91" name="テキスト ボックス 90"/>
        <xdr:cNvSpPr txBox="1"/>
      </xdr:nvSpPr>
      <xdr:spPr>
        <a:xfrm>
          <a:off x="863111" y="565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18993</xdr:rowOff>
    </xdr:from>
    <xdr:to>
      <xdr:col>24</xdr:col>
      <xdr:colOff>63500</xdr:colOff>
      <xdr:row>58</xdr:row>
      <xdr:rowOff>36265</xdr:rowOff>
    </xdr:to>
    <xdr:cxnSp macro="">
      <xdr:nvCxnSpPr>
        <xdr:cNvPr id="122" name="直線コネクタ 121"/>
        <xdr:cNvCxnSpPr/>
      </xdr:nvCxnSpPr>
      <xdr:spPr>
        <a:xfrm>
          <a:off x="3797300" y="9963093"/>
          <a:ext cx="838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18993</xdr:rowOff>
    </xdr:from>
    <xdr:to>
      <xdr:col>19</xdr:col>
      <xdr:colOff>177800</xdr:colOff>
      <xdr:row>58</xdr:row>
      <xdr:rowOff>55566</xdr:rowOff>
    </xdr:to>
    <xdr:cxnSp macro="">
      <xdr:nvCxnSpPr>
        <xdr:cNvPr id="125" name="直線コネクタ 124"/>
        <xdr:cNvCxnSpPr/>
      </xdr:nvCxnSpPr>
      <xdr:spPr>
        <a:xfrm flipV="1">
          <a:off x="2908300" y="9963093"/>
          <a:ext cx="889000" cy="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55294</xdr:rowOff>
    </xdr:from>
    <xdr:to>
      <xdr:col>15</xdr:col>
      <xdr:colOff>50800</xdr:colOff>
      <xdr:row>58</xdr:row>
      <xdr:rowOff>55566</xdr:rowOff>
    </xdr:to>
    <xdr:cxnSp macro="">
      <xdr:nvCxnSpPr>
        <xdr:cNvPr id="128" name="直線コネクタ 127"/>
        <xdr:cNvCxnSpPr/>
      </xdr:nvCxnSpPr>
      <xdr:spPr>
        <a:xfrm>
          <a:off x="2019300" y="9999394"/>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55294</xdr:rowOff>
    </xdr:from>
    <xdr:to>
      <xdr:col>10</xdr:col>
      <xdr:colOff>114300</xdr:colOff>
      <xdr:row>58</xdr:row>
      <xdr:rowOff>60409</xdr:rowOff>
    </xdr:to>
    <xdr:cxnSp macro="">
      <xdr:nvCxnSpPr>
        <xdr:cNvPr id="131" name="直線コネクタ 130"/>
        <xdr:cNvCxnSpPr/>
      </xdr:nvCxnSpPr>
      <xdr:spPr>
        <a:xfrm flipV="1">
          <a:off x="1130300" y="9999394"/>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156915</xdr:rowOff>
    </xdr:from>
    <xdr:to>
      <xdr:col>24</xdr:col>
      <xdr:colOff>114300</xdr:colOff>
      <xdr:row>58</xdr:row>
      <xdr:rowOff>87065</xdr:rowOff>
    </xdr:to>
    <xdr:sp macro="" textlink="">
      <xdr:nvSpPr>
        <xdr:cNvPr id="141" name="楕円 140"/>
        <xdr:cNvSpPr/>
      </xdr:nvSpPr>
      <xdr:spPr>
        <a:xfrm>
          <a:off x="4584700" y="99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116292</xdr:rowOff>
    </xdr:from>
    <xdr:ext cx="534377" cy="259045"/>
    <xdr:sp macro="" textlink="">
      <xdr:nvSpPr>
        <xdr:cNvPr id="142" name="物件費該当値テキスト"/>
        <xdr:cNvSpPr txBox="1"/>
      </xdr:nvSpPr>
      <xdr:spPr>
        <a:xfrm>
          <a:off x="4686300" y="971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139643</xdr:rowOff>
    </xdr:from>
    <xdr:to>
      <xdr:col>20</xdr:col>
      <xdr:colOff>38100</xdr:colOff>
      <xdr:row>58</xdr:row>
      <xdr:rowOff>69793</xdr:rowOff>
    </xdr:to>
    <xdr:sp macro="" textlink="">
      <xdr:nvSpPr>
        <xdr:cNvPr id="143" name="楕円 142"/>
        <xdr:cNvSpPr/>
      </xdr:nvSpPr>
      <xdr:spPr>
        <a:xfrm>
          <a:off x="3746500" y="99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86320</xdr:rowOff>
    </xdr:from>
    <xdr:ext cx="534377" cy="259045"/>
    <xdr:sp macro="" textlink="">
      <xdr:nvSpPr>
        <xdr:cNvPr id="144" name="テキスト ボックス 143"/>
        <xdr:cNvSpPr txBox="1"/>
      </xdr:nvSpPr>
      <xdr:spPr>
        <a:xfrm>
          <a:off x="3530111" y="96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4766</xdr:rowOff>
    </xdr:from>
    <xdr:to>
      <xdr:col>15</xdr:col>
      <xdr:colOff>101600</xdr:colOff>
      <xdr:row>58</xdr:row>
      <xdr:rowOff>106366</xdr:rowOff>
    </xdr:to>
    <xdr:sp macro="" textlink="">
      <xdr:nvSpPr>
        <xdr:cNvPr id="145" name="楕円 144"/>
        <xdr:cNvSpPr/>
      </xdr:nvSpPr>
      <xdr:spPr>
        <a:xfrm>
          <a:off x="2857500" y="99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122893</xdr:rowOff>
    </xdr:from>
    <xdr:ext cx="534377" cy="259045"/>
    <xdr:sp macro="" textlink="">
      <xdr:nvSpPr>
        <xdr:cNvPr id="146" name="テキスト ボックス 145"/>
        <xdr:cNvSpPr txBox="1"/>
      </xdr:nvSpPr>
      <xdr:spPr>
        <a:xfrm>
          <a:off x="2641111" y="972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4494</xdr:rowOff>
    </xdr:from>
    <xdr:to>
      <xdr:col>10</xdr:col>
      <xdr:colOff>165100</xdr:colOff>
      <xdr:row>58</xdr:row>
      <xdr:rowOff>106094</xdr:rowOff>
    </xdr:to>
    <xdr:sp macro="" textlink="">
      <xdr:nvSpPr>
        <xdr:cNvPr id="147" name="楕円 146"/>
        <xdr:cNvSpPr/>
      </xdr:nvSpPr>
      <xdr:spPr>
        <a:xfrm>
          <a:off x="1968500" y="994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122621</xdr:rowOff>
    </xdr:from>
    <xdr:ext cx="534377" cy="259045"/>
    <xdr:sp macro="" textlink="">
      <xdr:nvSpPr>
        <xdr:cNvPr id="148" name="テキスト ボックス 147"/>
        <xdr:cNvSpPr txBox="1"/>
      </xdr:nvSpPr>
      <xdr:spPr>
        <a:xfrm>
          <a:off x="1752111" y="972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9609</xdr:rowOff>
    </xdr:from>
    <xdr:to>
      <xdr:col>6</xdr:col>
      <xdr:colOff>38100</xdr:colOff>
      <xdr:row>58</xdr:row>
      <xdr:rowOff>111209</xdr:rowOff>
    </xdr:to>
    <xdr:sp macro="" textlink="">
      <xdr:nvSpPr>
        <xdr:cNvPr id="149" name="楕円 148"/>
        <xdr:cNvSpPr/>
      </xdr:nvSpPr>
      <xdr:spPr>
        <a:xfrm>
          <a:off x="1079500" y="99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127736</xdr:rowOff>
    </xdr:from>
    <xdr:ext cx="534377" cy="259045"/>
    <xdr:sp macro="" textlink="">
      <xdr:nvSpPr>
        <xdr:cNvPr id="150" name="テキスト ボックス 149"/>
        <xdr:cNvSpPr txBox="1"/>
      </xdr:nvSpPr>
      <xdr:spPr>
        <a:xfrm>
          <a:off x="863111" y="972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158141</xdr:rowOff>
    </xdr:from>
    <xdr:to>
      <xdr:col>24</xdr:col>
      <xdr:colOff>63500</xdr:colOff>
      <xdr:row>77</xdr:row>
      <xdr:rowOff>27991</xdr:rowOff>
    </xdr:to>
    <xdr:cxnSp macro="">
      <xdr:nvCxnSpPr>
        <xdr:cNvPr id="179" name="直線コネクタ 178"/>
        <xdr:cNvCxnSpPr/>
      </xdr:nvCxnSpPr>
      <xdr:spPr>
        <a:xfrm>
          <a:off x="3797300" y="13188341"/>
          <a:ext cx="8382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57632</xdr:rowOff>
    </xdr:from>
    <xdr:to>
      <xdr:col>19</xdr:col>
      <xdr:colOff>177800</xdr:colOff>
      <xdr:row>76</xdr:row>
      <xdr:rowOff>158141</xdr:rowOff>
    </xdr:to>
    <xdr:cxnSp macro="">
      <xdr:nvCxnSpPr>
        <xdr:cNvPr id="182" name="直線コネクタ 181"/>
        <xdr:cNvCxnSpPr/>
      </xdr:nvCxnSpPr>
      <xdr:spPr>
        <a:xfrm>
          <a:off x="2908300" y="13087832"/>
          <a:ext cx="889000" cy="10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57632</xdr:rowOff>
    </xdr:from>
    <xdr:to>
      <xdr:col>15</xdr:col>
      <xdr:colOff>50800</xdr:colOff>
      <xdr:row>76</xdr:row>
      <xdr:rowOff>118821</xdr:rowOff>
    </xdr:to>
    <xdr:cxnSp macro="">
      <xdr:nvCxnSpPr>
        <xdr:cNvPr id="185" name="直線コネクタ 184"/>
        <xdr:cNvCxnSpPr/>
      </xdr:nvCxnSpPr>
      <xdr:spPr>
        <a:xfrm flipV="1">
          <a:off x="2019300" y="13087832"/>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118821</xdr:rowOff>
    </xdr:from>
    <xdr:to>
      <xdr:col>10</xdr:col>
      <xdr:colOff>114300</xdr:colOff>
      <xdr:row>77</xdr:row>
      <xdr:rowOff>121565</xdr:rowOff>
    </xdr:to>
    <xdr:cxnSp macro="">
      <xdr:nvCxnSpPr>
        <xdr:cNvPr id="188" name="直線コネクタ 187"/>
        <xdr:cNvCxnSpPr/>
      </xdr:nvCxnSpPr>
      <xdr:spPr>
        <a:xfrm flipV="1">
          <a:off x="1130300" y="13149021"/>
          <a:ext cx="8890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148641</xdr:rowOff>
    </xdr:from>
    <xdr:to>
      <xdr:col>24</xdr:col>
      <xdr:colOff>114300</xdr:colOff>
      <xdr:row>77</xdr:row>
      <xdr:rowOff>78791</xdr:rowOff>
    </xdr:to>
    <xdr:sp macro="" textlink="">
      <xdr:nvSpPr>
        <xdr:cNvPr id="198" name="楕円 197"/>
        <xdr:cNvSpPr/>
      </xdr:nvSpPr>
      <xdr:spPr>
        <a:xfrm>
          <a:off x="45847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xdr:rowOff>
    </xdr:from>
    <xdr:ext cx="469744" cy="259045"/>
    <xdr:sp macro="" textlink="">
      <xdr:nvSpPr>
        <xdr:cNvPr id="199" name="維持補修費該当値テキスト"/>
        <xdr:cNvSpPr txBox="1"/>
      </xdr:nvSpPr>
      <xdr:spPr>
        <a:xfrm>
          <a:off x="4686300" y="130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107341</xdr:rowOff>
    </xdr:from>
    <xdr:to>
      <xdr:col>20</xdr:col>
      <xdr:colOff>38100</xdr:colOff>
      <xdr:row>77</xdr:row>
      <xdr:rowOff>37491</xdr:rowOff>
    </xdr:to>
    <xdr:sp macro="" textlink="">
      <xdr:nvSpPr>
        <xdr:cNvPr id="200" name="楕円 199"/>
        <xdr:cNvSpPr/>
      </xdr:nvSpPr>
      <xdr:spPr>
        <a:xfrm>
          <a:off x="3746500" y="131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54018</xdr:rowOff>
    </xdr:from>
    <xdr:ext cx="469744" cy="259045"/>
    <xdr:sp macro="" textlink="">
      <xdr:nvSpPr>
        <xdr:cNvPr id="201" name="テキスト ボックス 200"/>
        <xdr:cNvSpPr txBox="1"/>
      </xdr:nvSpPr>
      <xdr:spPr>
        <a:xfrm>
          <a:off x="3562428" y="1291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6832</xdr:rowOff>
    </xdr:from>
    <xdr:to>
      <xdr:col>15</xdr:col>
      <xdr:colOff>101600</xdr:colOff>
      <xdr:row>76</xdr:row>
      <xdr:rowOff>108432</xdr:rowOff>
    </xdr:to>
    <xdr:sp macro="" textlink="">
      <xdr:nvSpPr>
        <xdr:cNvPr id="202" name="楕円 201"/>
        <xdr:cNvSpPr/>
      </xdr:nvSpPr>
      <xdr:spPr>
        <a:xfrm>
          <a:off x="2857500" y="130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124960</xdr:rowOff>
    </xdr:from>
    <xdr:ext cx="469744" cy="259045"/>
    <xdr:sp macro="" textlink="">
      <xdr:nvSpPr>
        <xdr:cNvPr id="203" name="テキスト ボックス 202"/>
        <xdr:cNvSpPr txBox="1"/>
      </xdr:nvSpPr>
      <xdr:spPr>
        <a:xfrm>
          <a:off x="2673428" y="1281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68021</xdr:rowOff>
    </xdr:from>
    <xdr:to>
      <xdr:col>10</xdr:col>
      <xdr:colOff>165100</xdr:colOff>
      <xdr:row>76</xdr:row>
      <xdr:rowOff>169621</xdr:rowOff>
    </xdr:to>
    <xdr:sp macro="" textlink="">
      <xdr:nvSpPr>
        <xdr:cNvPr id="204" name="楕円 203"/>
        <xdr:cNvSpPr/>
      </xdr:nvSpPr>
      <xdr:spPr>
        <a:xfrm>
          <a:off x="1968500" y="130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14698</xdr:rowOff>
    </xdr:from>
    <xdr:ext cx="469744" cy="259045"/>
    <xdr:sp macro="" textlink="">
      <xdr:nvSpPr>
        <xdr:cNvPr id="205" name="テキスト ボックス 204"/>
        <xdr:cNvSpPr txBox="1"/>
      </xdr:nvSpPr>
      <xdr:spPr>
        <a:xfrm>
          <a:off x="1784428" y="1287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70765</xdr:rowOff>
    </xdr:from>
    <xdr:to>
      <xdr:col>6</xdr:col>
      <xdr:colOff>38100</xdr:colOff>
      <xdr:row>78</xdr:row>
      <xdr:rowOff>915</xdr:rowOff>
    </xdr:to>
    <xdr:sp macro="" textlink="">
      <xdr:nvSpPr>
        <xdr:cNvPr id="206" name="楕円 205"/>
        <xdr:cNvSpPr/>
      </xdr:nvSpPr>
      <xdr:spPr>
        <a:xfrm>
          <a:off x="10795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163492</xdr:rowOff>
    </xdr:from>
    <xdr:ext cx="469744" cy="259045"/>
    <xdr:sp macro="" textlink="">
      <xdr:nvSpPr>
        <xdr:cNvPr id="207" name="テキスト ボックス 206"/>
        <xdr:cNvSpPr txBox="1"/>
      </xdr:nvSpPr>
      <xdr:spPr>
        <a:xfrm>
          <a:off x="895428" y="133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50012</xdr:rowOff>
    </xdr:from>
    <xdr:to>
      <xdr:col>24</xdr:col>
      <xdr:colOff>63500</xdr:colOff>
      <xdr:row>98</xdr:row>
      <xdr:rowOff>60604</xdr:rowOff>
    </xdr:to>
    <xdr:cxnSp macro="">
      <xdr:nvCxnSpPr>
        <xdr:cNvPr id="237" name="直線コネクタ 236"/>
        <xdr:cNvCxnSpPr/>
      </xdr:nvCxnSpPr>
      <xdr:spPr>
        <a:xfrm>
          <a:off x="3797300" y="16852112"/>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50012</xdr:rowOff>
    </xdr:from>
    <xdr:to>
      <xdr:col>19</xdr:col>
      <xdr:colOff>177800</xdr:colOff>
      <xdr:row>98</xdr:row>
      <xdr:rowOff>81578</xdr:rowOff>
    </xdr:to>
    <xdr:cxnSp macro="">
      <xdr:nvCxnSpPr>
        <xdr:cNvPr id="240" name="直線コネクタ 239"/>
        <xdr:cNvCxnSpPr/>
      </xdr:nvCxnSpPr>
      <xdr:spPr>
        <a:xfrm flipV="1">
          <a:off x="2908300" y="16852112"/>
          <a:ext cx="8890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81578</xdr:rowOff>
    </xdr:from>
    <xdr:to>
      <xdr:col>15</xdr:col>
      <xdr:colOff>50800</xdr:colOff>
      <xdr:row>99</xdr:row>
      <xdr:rowOff>12788</xdr:rowOff>
    </xdr:to>
    <xdr:cxnSp macro="">
      <xdr:nvCxnSpPr>
        <xdr:cNvPr id="243" name="直線コネクタ 242"/>
        <xdr:cNvCxnSpPr/>
      </xdr:nvCxnSpPr>
      <xdr:spPr>
        <a:xfrm flipV="1">
          <a:off x="2019300" y="16883678"/>
          <a:ext cx="889000" cy="10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12788</xdr:rowOff>
    </xdr:from>
    <xdr:to>
      <xdr:col>10</xdr:col>
      <xdr:colOff>114300</xdr:colOff>
      <xdr:row>99</xdr:row>
      <xdr:rowOff>32238</xdr:rowOff>
    </xdr:to>
    <xdr:cxnSp macro="">
      <xdr:nvCxnSpPr>
        <xdr:cNvPr id="246" name="直線コネクタ 245"/>
        <xdr:cNvCxnSpPr/>
      </xdr:nvCxnSpPr>
      <xdr:spPr>
        <a:xfrm flipV="1">
          <a:off x="1130300" y="16986338"/>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9804</xdr:rowOff>
    </xdr:from>
    <xdr:to>
      <xdr:col>24</xdr:col>
      <xdr:colOff>114300</xdr:colOff>
      <xdr:row>98</xdr:row>
      <xdr:rowOff>111404</xdr:rowOff>
    </xdr:to>
    <xdr:sp macro="" textlink="">
      <xdr:nvSpPr>
        <xdr:cNvPr id="256" name="楕円 255"/>
        <xdr:cNvSpPr/>
      </xdr:nvSpPr>
      <xdr:spPr>
        <a:xfrm>
          <a:off x="4584700" y="168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159681</xdr:rowOff>
    </xdr:from>
    <xdr:ext cx="534377" cy="259045"/>
    <xdr:sp macro="" textlink="">
      <xdr:nvSpPr>
        <xdr:cNvPr id="257" name="扶助費該当値テキスト"/>
        <xdr:cNvSpPr txBox="1"/>
      </xdr:nvSpPr>
      <xdr:spPr>
        <a:xfrm>
          <a:off x="4686300" y="167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170662</xdr:rowOff>
    </xdr:from>
    <xdr:to>
      <xdr:col>20</xdr:col>
      <xdr:colOff>38100</xdr:colOff>
      <xdr:row>98</xdr:row>
      <xdr:rowOff>100812</xdr:rowOff>
    </xdr:to>
    <xdr:sp macro="" textlink="">
      <xdr:nvSpPr>
        <xdr:cNvPr id="258" name="楕円 257"/>
        <xdr:cNvSpPr/>
      </xdr:nvSpPr>
      <xdr:spPr>
        <a:xfrm>
          <a:off x="3746500" y="168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91939</xdr:rowOff>
    </xdr:from>
    <xdr:ext cx="534377" cy="259045"/>
    <xdr:sp macro="" textlink="">
      <xdr:nvSpPr>
        <xdr:cNvPr id="259" name="テキスト ボックス 258"/>
        <xdr:cNvSpPr txBox="1"/>
      </xdr:nvSpPr>
      <xdr:spPr>
        <a:xfrm>
          <a:off x="3530111" y="1689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30778</xdr:rowOff>
    </xdr:from>
    <xdr:to>
      <xdr:col>15</xdr:col>
      <xdr:colOff>101600</xdr:colOff>
      <xdr:row>98</xdr:row>
      <xdr:rowOff>132378</xdr:rowOff>
    </xdr:to>
    <xdr:sp macro="" textlink="">
      <xdr:nvSpPr>
        <xdr:cNvPr id="260" name="楕円 259"/>
        <xdr:cNvSpPr/>
      </xdr:nvSpPr>
      <xdr:spPr>
        <a:xfrm>
          <a:off x="2857500" y="168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123505</xdr:rowOff>
    </xdr:from>
    <xdr:ext cx="534377" cy="259045"/>
    <xdr:sp macro="" textlink="">
      <xdr:nvSpPr>
        <xdr:cNvPr id="261" name="テキスト ボックス 260"/>
        <xdr:cNvSpPr txBox="1"/>
      </xdr:nvSpPr>
      <xdr:spPr>
        <a:xfrm>
          <a:off x="2641111" y="169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133438</xdr:rowOff>
    </xdr:from>
    <xdr:to>
      <xdr:col>10</xdr:col>
      <xdr:colOff>165100</xdr:colOff>
      <xdr:row>99</xdr:row>
      <xdr:rowOff>63588</xdr:rowOff>
    </xdr:to>
    <xdr:sp macro="" textlink="">
      <xdr:nvSpPr>
        <xdr:cNvPr id="262" name="楕円 261"/>
        <xdr:cNvSpPr/>
      </xdr:nvSpPr>
      <xdr:spPr>
        <a:xfrm>
          <a:off x="1968500" y="169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54715</xdr:rowOff>
    </xdr:from>
    <xdr:ext cx="534377" cy="259045"/>
    <xdr:sp macro="" textlink="">
      <xdr:nvSpPr>
        <xdr:cNvPr id="263" name="テキスト ボックス 262"/>
        <xdr:cNvSpPr txBox="1"/>
      </xdr:nvSpPr>
      <xdr:spPr>
        <a:xfrm>
          <a:off x="1752111" y="170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152888</xdr:rowOff>
    </xdr:from>
    <xdr:to>
      <xdr:col>6</xdr:col>
      <xdr:colOff>38100</xdr:colOff>
      <xdr:row>99</xdr:row>
      <xdr:rowOff>83038</xdr:rowOff>
    </xdr:to>
    <xdr:sp macro="" textlink="">
      <xdr:nvSpPr>
        <xdr:cNvPr id="264" name="楕円 263"/>
        <xdr:cNvSpPr/>
      </xdr:nvSpPr>
      <xdr:spPr>
        <a:xfrm>
          <a:off x="1079500" y="169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74165</xdr:rowOff>
    </xdr:from>
    <xdr:ext cx="534377" cy="259045"/>
    <xdr:sp macro="" textlink="">
      <xdr:nvSpPr>
        <xdr:cNvPr id="265" name="テキスト ボックス 264"/>
        <xdr:cNvSpPr txBox="1"/>
      </xdr:nvSpPr>
      <xdr:spPr>
        <a:xfrm>
          <a:off x="863111" y="170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12087</xdr:rowOff>
    </xdr:from>
    <xdr:to>
      <xdr:col>55</xdr:col>
      <xdr:colOff>0</xdr:colOff>
      <xdr:row>36</xdr:row>
      <xdr:rowOff>68704</xdr:rowOff>
    </xdr:to>
    <xdr:cxnSp macro="">
      <xdr:nvCxnSpPr>
        <xdr:cNvPr id="296" name="直線コネクタ 295"/>
        <xdr:cNvCxnSpPr/>
      </xdr:nvCxnSpPr>
      <xdr:spPr>
        <a:xfrm>
          <a:off x="9639300" y="6184287"/>
          <a:ext cx="8382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12087</xdr:rowOff>
    </xdr:from>
    <xdr:to>
      <xdr:col>50</xdr:col>
      <xdr:colOff>114300</xdr:colOff>
      <xdr:row>36</xdr:row>
      <xdr:rowOff>59853</xdr:rowOff>
    </xdr:to>
    <xdr:cxnSp macro="">
      <xdr:nvCxnSpPr>
        <xdr:cNvPr id="299" name="直線コネクタ 298"/>
        <xdr:cNvCxnSpPr/>
      </xdr:nvCxnSpPr>
      <xdr:spPr>
        <a:xfrm flipV="1">
          <a:off x="8750300" y="6184287"/>
          <a:ext cx="8890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59853</xdr:rowOff>
    </xdr:from>
    <xdr:to>
      <xdr:col>45</xdr:col>
      <xdr:colOff>177800</xdr:colOff>
      <xdr:row>36</xdr:row>
      <xdr:rowOff>63783</xdr:rowOff>
    </xdr:to>
    <xdr:cxnSp macro="">
      <xdr:nvCxnSpPr>
        <xdr:cNvPr id="302" name="直線コネクタ 301"/>
        <xdr:cNvCxnSpPr/>
      </xdr:nvCxnSpPr>
      <xdr:spPr>
        <a:xfrm flipV="1">
          <a:off x="7861300" y="6232053"/>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63783</xdr:rowOff>
    </xdr:from>
    <xdr:to>
      <xdr:col>41</xdr:col>
      <xdr:colOff>50800</xdr:colOff>
      <xdr:row>36</xdr:row>
      <xdr:rowOff>162549</xdr:rowOff>
    </xdr:to>
    <xdr:cxnSp macro="">
      <xdr:nvCxnSpPr>
        <xdr:cNvPr id="305" name="直線コネクタ 304"/>
        <xdr:cNvCxnSpPr/>
      </xdr:nvCxnSpPr>
      <xdr:spPr>
        <a:xfrm flipV="1">
          <a:off x="6972300" y="6235983"/>
          <a:ext cx="889000" cy="9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17904</xdr:rowOff>
    </xdr:from>
    <xdr:to>
      <xdr:col>55</xdr:col>
      <xdr:colOff>50800</xdr:colOff>
      <xdr:row>36</xdr:row>
      <xdr:rowOff>119504</xdr:rowOff>
    </xdr:to>
    <xdr:sp macro="" textlink="">
      <xdr:nvSpPr>
        <xdr:cNvPr id="315" name="楕円 314"/>
        <xdr:cNvSpPr/>
      </xdr:nvSpPr>
      <xdr:spPr>
        <a:xfrm>
          <a:off x="10426700" y="61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40781</xdr:rowOff>
    </xdr:from>
    <xdr:ext cx="534377" cy="259045"/>
    <xdr:sp macro="" textlink="">
      <xdr:nvSpPr>
        <xdr:cNvPr id="316" name="補助費等該当値テキスト"/>
        <xdr:cNvSpPr txBox="1"/>
      </xdr:nvSpPr>
      <xdr:spPr>
        <a:xfrm>
          <a:off x="10528300" y="604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132737</xdr:rowOff>
    </xdr:from>
    <xdr:to>
      <xdr:col>50</xdr:col>
      <xdr:colOff>165100</xdr:colOff>
      <xdr:row>36</xdr:row>
      <xdr:rowOff>62887</xdr:rowOff>
    </xdr:to>
    <xdr:sp macro="" textlink="">
      <xdr:nvSpPr>
        <xdr:cNvPr id="317" name="楕円 316"/>
        <xdr:cNvSpPr/>
      </xdr:nvSpPr>
      <xdr:spPr>
        <a:xfrm>
          <a:off x="9588500" y="61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79414</xdr:rowOff>
    </xdr:from>
    <xdr:ext cx="534377" cy="259045"/>
    <xdr:sp macro="" textlink="">
      <xdr:nvSpPr>
        <xdr:cNvPr id="318" name="テキスト ボックス 317"/>
        <xdr:cNvSpPr txBox="1"/>
      </xdr:nvSpPr>
      <xdr:spPr>
        <a:xfrm>
          <a:off x="9372111" y="590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9053</xdr:rowOff>
    </xdr:from>
    <xdr:to>
      <xdr:col>46</xdr:col>
      <xdr:colOff>38100</xdr:colOff>
      <xdr:row>36</xdr:row>
      <xdr:rowOff>110653</xdr:rowOff>
    </xdr:to>
    <xdr:sp macro="" textlink="">
      <xdr:nvSpPr>
        <xdr:cNvPr id="319" name="楕円 318"/>
        <xdr:cNvSpPr/>
      </xdr:nvSpPr>
      <xdr:spPr>
        <a:xfrm>
          <a:off x="8699500" y="61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127180</xdr:rowOff>
    </xdr:from>
    <xdr:ext cx="534377" cy="259045"/>
    <xdr:sp macro="" textlink="">
      <xdr:nvSpPr>
        <xdr:cNvPr id="320" name="テキスト ボックス 319"/>
        <xdr:cNvSpPr txBox="1"/>
      </xdr:nvSpPr>
      <xdr:spPr>
        <a:xfrm>
          <a:off x="8483111" y="59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12983</xdr:rowOff>
    </xdr:from>
    <xdr:to>
      <xdr:col>41</xdr:col>
      <xdr:colOff>101600</xdr:colOff>
      <xdr:row>36</xdr:row>
      <xdr:rowOff>114583</xdr:rowOff>
    </xdr:to>
    <xdr:sp macro="" textlink="">
      <xdr:nvSpPr>
        <xdr:cNvPr id="321" name="楕円 320"/>
        <xdr:cNvSpPr/>
      </xdr:nvSpPr>
      <xdr:spPr>
        <a:xfrm>
          <a:off x="7810500" y="61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131110</xdr:rowOff>
    </xdr:from>
    <xdr:ext cx="534377" cy="259045"/>
    <xdr:sp macro="" textlink="">
      <xdr:nvSpPr>
        <xdr:cNvPr id="322" name="テキスト ボックス 321"/>
        <xdr:cNvSpPr txBox="1"/>
      </xdr:nvSpPr>
      <xdr:spPr>
        <a:xfrm>
          <a:off x="7594111" y="596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111749</xdr:rowOff>
    </xdr:from>
    <xdr:to>
      <xdr:col>36</xdr:col>
      <xdr:colOff>165100</xdr:colOff>
      <xdr:row>37</xdr:row>
      <xdr:rowOff>41899</xdr:rowOff>
    </xdr:to>
    <xdr:sp macro="" textlink="">
      <xdr:nvSpPr>
        <xdr:cNvPr id="323" name="楕円 322"/>
        <xdr:cNvSpPr/>
      </xdr:nvSpPr>
      <xdr:spPr>
        <a:xfrm>
          <a:off x="6921500" y="62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58426</xdr:rowOff>
    </xdr:from>
    <xdr:ext cx="534377" cy="259045"/>
    <xdr:sp macro="" textlink="">
      <xdr:nvSpPr>
        <xdr:cNvPr id="324" name="テキスト ボックス 323"/>
        <xdr:cNvSpPr txBox="1"/>
      </xdr:nvSpPr>
      <xdr:spPr>
        <a:xfrm>
          <a:off x="6705111" y="605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77681</xdr:rowOff>
    </xdr:from>
    <xdr:to>
      <xdr:col>55</xdr:col>
      <xdr:colOff>0</xdr:colOff>
      <xdr:row>55</xdr:row>
      <xdr:rowOff>145941</xdr:rowOff>
    </xdr:to>
    <xdr:cxnSp macro="">
      <xdr:nvCxnSpPr>
        <xdr:cNvPr id="353" name="直線コネクタ 352"/>
        <xdr:cNvCxnSpPr/>
      </xdr:nvCxnSpPr>
      <xdr:spPr>
        <a:xfrm>
          <a:off x="9639300" y="9507431"/>
          <a:ext cx="838200" cy="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77681</xdr:rowOff>
    </xdr:from>
    <xdr:to>
      <xdr:col>50</xdr:col>
      <xdr:colOff>114300</xdr:colOff>
      <xdr:row>57</xdr:row>
      <xdr:rowOff>7303</xdr:rowOff>
    </xdr:to>
    <xdr:cxnSp macro="">
      <xdr:nvCxnSpPr>
        <xdr:cNvPr id="356" name="直線コネクタ 355"/>
        <xdr:cNvCxnSpPr/>
      </xdr:nvCxnSpPr>
      <xdr:spPr>
        <a:xfrm flipV="1">
          <a:off x="8750300" y="9507431"/>
          <a:ext cx="889000" cy="27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7303</xdr:rowOff>
    </xdr:from>
    <xdr:to>
      <xdr:col>45</xdr:col>
      <xdr:colOff>177800</xdr:colOff>
      <xdr:row>57</xdr:row>
      <xdr:rowOff>11150</xdr:rowOff>
    </xdr:to>
    <xdr:cxnSp macro="">
      <xdr:nvCxnSpPr>
        <xdr:cNvPr id="359" name="直線コネクタ 358"/>
        <xdr:cNvCxnSpPr/>
      </xdr:nvCxnSpPr>
      <xdr:spPr>
        <a:xfrm flipV="1">
          <a:off x="7861300" y="9779953"/>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11150</xdr:rowOff>
    </xdr:from>
    <xdr:to>
      <xdr:col>41</xdr:col>
      <xdr:colOff>50800</xdr:colOff>
      <xdr:row>58</xdr:row>
      <xdr:rowOff>16287</xdr:rowOff>
    </xdr:to>
    <xdr:cxnSp macro="">
      <xdr:nvCxnSpPr>
        <xdr:cNvPr id="362" name="直線コネクタ 361"/>
        <xdr:cNvCxnSpPr/>
      </xdr:nvCxnSpPr>
      <xdr:spPr>
        <a:xfrm flipV="1">
          <a:off x="6972300" y="9783800"/>
          <a:ext cx="889000" cy="17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95141</xdr:rowOff>
    </xdr:from>
    <xdr:to>
      <xdr:col>55</xdr:col>
      <xdr:colOff>50800</xdr:colOff>
      <xdr:row>56</xdr:row>
      <xdr:rowOff>25291</xdr:rowOff>
    </xdr:to>
    <xdr:sp macro="" textlink="">
      <xdr:nvSpPr>
        <xdr:cNvPr id="372" name="楕円 371"/>
        <xdr:cNvSpPr/>
      </xdr:nvSpPr>
      <xdr:spPr>
        <a:xfrm>
          <a:off x="10426700" y="95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118018</xdr:rowOff>
    </xdr:from>
    <xdr:ext cx="534377" cy="259045"/>
    <xdr:sp macro="" textlink="">
      <xdr:nvSpPr>
        <xdr:cNvPr id="373" name="普通建設事業費該当値テキスト"/>
        <xdr:cNvSpPr txBox="1"/>
      </xdr:nvSpPr>
      <xdr:spPr>
        <a:xfrm>
          <a:off x="10528300" y="93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26881</xdr:rowOff>
    </xdr:from>
    <xdr:to>
      <xdr:col>50</xdr:col>
      <xdr:colOff>165100</xdr:colOff>
      <xdr:row>55</xdr:row>
      <xdr:rowOff>128481</xdr:rowOff>
    </xdr:to>
    <xdr:sp macro="" textlink="">
      <xdr:nvSpPr>
        <xdr:cNvPr id="374" name="楕円 373"/>
        <xdr:cNvSpPr/>
      </xdr:nvSpPr>
      <xdr:spPr>
        <a:xfrm>
          <a:off x="9588500" y="94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145008</xdr:rowOff>
    </xdr:from>
    <xdr:ext cx="534377" cy="259045"/>
    <xdr:sp macro="" textlink="">
      <xdr:nvSpPr>
        <xdr:cNvPr id="375" name="テキスト ボックス 374"/>
        <xdr:cNvSpPr txBox="1"/>
      </xdr:nvSpPr>
      <xdr:spPr>
        <a:xfrm>
          <a:off x="9372111" y="92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127953</xdr:rowOff>
    </xdr:from>
    <xdr:to>
      <xdr:col>46</xdr:col>
      <xdr:colOff>38100</xdr:colOff>
      <xdr:row>57</xdr:row>
      <xdr:rowOff>58103</xdr:rowOff>
    </xdr:to>
    <xdr:sp macro="" textlink="">
      <xdr:nvSpPr>
        <xdr:cNvPr id="376" name="楕円 375"/>
        <xdr:cNvSpPr/>
      </xdr:nvSpPr>
      <xdr:spPr>
        <a:xfrm>
          <a:off x="8699500" y="97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74630</xdr:rowOff>
    </xdr:from>
    <xdr:ext cx="534377" cy="259045"/>
    <xdr:sp macro="" textlink="">
      <xdr:nvSpPr>
        <xdr:cNvPr id="377" name="テキスト ボックス 376"/>
        <xdr:cNvSpPr txBox="1"/>
      </xdr:nvSpPr>
      <xdr:spPr>
        <a:xfrm>
          <a:off x="8483111" y="95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131800</xdr:rowOff>
    </xdr:from>
    <xdr:to>
      <xdr:col>41</xdr:col>
      <xdr:colOff>101600</xdr:colOff>
      <xdr:row>57</xdr:row>
      <xdr:rowOff>61950</xdr:rowOff>
    </xdr:to>
    <xdr:sp macro="" textlink="">
      <xdr:nvSpPr>
        <xdr:cNvPr id="378" name="楕円 377"/>
        <xdr:cNvSpPr/>
      </xdr:nvSpPr>
      <xdr:spPr>
        <a:xfrm>
          <a:off x="7810500" y="97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53077</xdr:rowOff>
    </xdr:from>
    <xdr:ext cx="534377" cy="259045"/>
    <xdr:sp macro="" textlink="">
      <xdr:nvSpPr>
        <xdr:cNvPr id="379" name="テキスト ボックス 378"/>
        <xdr:cNvSpPr txBox="1"/>
      </xdr:nvSpPr>
      <xdr:spPr>
        <a:xfrm>
          <a:off x="7594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136937</xdr:rowOff>
    </xdr:from>
    <xdr:to>
      <xdr:col>36</xdr:col>
      <xdr:colOff>165100</xdr:colOff>
      <xdr:row>58</xdr:row>
      <xdr:rowOff>67087</xdr:rowOff>
    </xdr:to>
    <xdr:sp macro="" textlink="">
      <xdr:nvSpPr>
        <xdr:cNvPr id="380" name="楕円 379"/>
        <xdr:cNvSpPr/>
      </xdr:nvSpPr>
      <xdr:spPr>
        <a:xfrm>
          <a:off x="6921500" y="99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58214</xdr:rowOff>
    </xdr:from>
    <xdr:ext cx="534377" cy="259045"/>
    <xdr:sp macro="" textlink="">
      <xdr:nvSpPr>
        <xdr:cNvPr id="381" name="テキスト ボックス 380"/>
        <xdr:cNvSpPr txBox="1"/>
      </xdr:nvSpPr>
      <xdr:spPr>
        <a:xfrm>
          <a:off x="6705111" y="1000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47444</xdr:rowOff>
    </xdr:from>
    <xdr:to>
      <xdr:col>55</xdr:col>
      <xdr:colOff>0</xdr:colOff>
      <xdr:row>79</xdr:row>
      <xdr:rowOff>98290</xdr:rowOff>
    </xdr:to>
    <xdr:cxnSp macro="">
      <xdr:nvCxnSpPr>
        <xdr:cNvPr id="412" name="直線コネクタ 411"/>
        <xdr:cNvCxnSpPr/>
      </xdr:nvCxnSpPr>
      <xdr:spPr>
        <a:xfrm flipV="1">
          <a:off x="9639300" y="13591994"/>
          <a:ext cx="838200" cy="5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76487</xdr:rowOff>
    </xdr:from>
    <xdr:to>
      <xdr:col>50</xdr:col>
      <xdr:colOff>114300</xdr:colOff>
      <xdr:row>79</xdr:row>
      <xdr:rowOff>98290</xdr:rowOff>
    </xdr:to>
    <xdr:cxnSp macro="">
      <xdr:nvCxnSpPr>
        <xdr:cNvPr id="415" name="直線コネクタ 414"/>
        <xdr:cNvCxnSpPr/>
      </xdr:nvCxnSpPr>
      <xdr:spPr>
        <a:xfrm>
          <a:off x="8750300" y="13621037"/>
          <a:ext cx="889000" cy="2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56043</xdr:rowOff>
    </xdr:from>
    <xdr:to>
      <xdr:col>45</xdr:col>
      <xdr:colOff>177800</xdr:colOff>
      <xdr:row>79</xdr:row>
      <xdr:rowOff>76487</xdr:rowOff>
    </xdr:to>
    <xdr:cxnSp macro="">
      <xdr:nvCxnSpPr>
        <xdr:cNvPr id="418" name="直線コネクタ 417"/>
        <xdr:cNvCxnSpPr/>
      </xdr:nvCxnSpPr>
      <xdr:spPr>
        <a:xfrm>
          <a:off x="7861300" y="13429143"/>
          <a:ext cx="889000" cy="1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56043</xdr:rowOff>
    </xdr:from>
    <xdr:to>
      <xdr:col>41</xdr:col>
      <xdr:colOff>50800</xdr:colOff>
      <xdr:row>78</xdr:row>
      <xdr:rowOff>128716</xdr:rowOff>
    </xdr:to>
    <xdr:cxnSp macro="">
      <xdr:nvCxnSpPr>
        <xdr:cNvPr id="421" name="直線コネクタ 420"/>
        <xdr:cNvCxnSpPr/>
      </xdr:nvCxnSpPr>
      <xdr:spPr>
        <a:xfrm flipV="1">
          <a:off x="6972300" y="13429143"/>
          <a:ext cx="889000" cy="7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168094</xdr:rowOff>
    </xdr:from>
    <xdr:to>
      <xdr:col>55</xdr:col>
      <xdr:colOff>50800</xdr:colOff>
      <xdr:row>79</xdr:row>
      <xdr:rowOff>98244</xdr:rowOff>
    </xdr:to>
    <xdr:sp macro="" textlink="">
      <xdr:nvSpPr>
        <xdr:cNvPr id="431" name="楕円 430"/>
        <xdr:cNvSpPr/>
      </xdr:nvSpPr>
      <xdr:spPr>
        <a:xfrm>
          <a:off x="10426700" y="1354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83021</xdr:rowOff>
    </xdr:from>
    <xdr:ext cx="469744" cy="259045"/>
    <xdr:sp macro="" textlink="">
      <xdr:nvSpPr>
        <xdr:cNvPr id="432" name="普通建設事業費 （ うち新規整備　）該当値テキスト"/>
        <xdr:cNvSpPr txBox="1"/>
      </xdr:nvSpPr>
      <xdr:spPr>
        <a:xfrm>
          <a:off x="10528300" y="134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47490</xdr:rowOff>
    </xdr:from>
    <xdr:to>
      <xdr:col>50</xdr:col>
      <xdr:colOff>165100</xdr:colOff>
      <xdr:row>79</xdr:row>
      <xdr:rowOff>149090</xdr:rowOff>
    </xdr:to>
    <xdr:sp macro="" textlink="">
      <xdr:nvSpPr>
        <xdr:cNvPr id="433" name="楕円 432"/>
        <xdr:cNvSpPr/>
      </xdr:nvSpPr>
      <xdr:spPr>
        <a:xfrm>
          <a:off x="9588500" y="135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140217</xdr:rowOff>
    </xdr:from>
    <xdr:ext cx="313932" cy="259045"/>
    <xdr:sp macro="" textlink="">
      <xdr:nvSpPr>
        <xdr:cNvPr id="434" name="テキスト ボックス 433"/>
        <xdr:cNvSpPr txBox="1"/>
      </xdr:nvSpPr>
      <xdr:spPr>
        <a:xfrm>
          <a:off x="9482333" y="1368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25687</xdr:rowOff>
    </xdr:from>
    <xdr:to>
      <xdr:col>46</xdr:col>
      <xdr:colOff>38100</xdr:colOff>
      <xdr:row>79</xdr:row>
      <xdr:rowOff>127287</xdr:rowOff>
    </xdr:to>
    <xdr:sp macro="" textlink="">
      <xdr:nvSpPr>
        <xdr:cNvPr id="435" name="楕円 434"/>
        <xdr:cNvSpPr/>
      </xdr:nvSpPr>
      <xdr:spPr>
        <a:xfrm>
          <a:off x="8699500" y="135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118414</xdr:rowOff>
    </xdr:from>
    <xdr:ext cx="469744" cy="259045"/>
    <xdr:sp macro="" textlink="">
      <xdr:nvSpPr>
        <xdr:cNvPr id="436" name="テキスト ボックス 435"/>
        <xdr:cNvSpPr txBox="1"/>
      </xdr:nvSpPr>
      <xdr:spPr>
        <a:xfrm>
          <a:off x="8515428" y="136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5243</xdr:rowOff>
    </xdr:from>
    <xdr:to>
      <xdr:col>41</xdr:col>
      <xdr:colOff>101600</xdr:colOff>
      <xdr:row>78</xdr:row>
      <xdr:rowOff>106843</xdr:rowOff>
    </xdr:to>
    <xdr:sp macro="" textlink="">
      <xdr:nvSpPr>
        <xdr:cNvPr id="437" name="楕円 436"/>
        <xdr:cNvSpPr/>
      </xdr:nvSpPr>
      <xdr:spPr>
        <a:xfrm>
          <a:off x="7810500" y="133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97970</xdr:rowOff>
    </xdr:from>
    <xdr:ext cx="534377" cy="259045"/>
    <xdr:sp macro="" textlink="">
      <xdr:nvSpPr>
        <xdr:cNvPr id="438" name="テキスト ボックス 437"/>
        <xdr:cNvSpPr txBox="1"/>
      </xdr:nvSpPr>
      <xdr:spPr>
        <a:xfrm>
          <a:off x="7594111" y="134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77916</xdr:rowOff>
    </xdr:from>
    <xdr:to>
      <xdr:col>36</xdr:col>
      <xdr:colOff>165100</xdr:colOff>
      <xdr:row>79</xdr:row>
      <xdr:rowOff>8066</xdr:rowOff>
    </xdr:to>
    <xdr:sp macro="" textlink="">
      <xdr:nvSpPr>
        <xdr:cNvPr id="439" name="楕円 438"/>
        <xdr:cNvSpPr/>
      </xdr:nvSpPr>
      <xdr:spPr>
        <a:xfrm>
          <a:off x="6921500" y="134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170643</xdr:rowOff>
    </xdr:from>
    <xdr:ext cx="534377" cy="259045"/>
    <xdr:sp macro="" textlink="">
      <xdr:nvSpPr>
        <xdr:cNvPr id="440" name="テキスト ボックス 439"/>
        <xdr:cNvSpPr txBox="1"/>
      </xdr:nvSpPr>
      <xdr:spPr>
        <a:xfrm>
          <a:off x="6705111" y="135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47879</xdr:rowOff>
    </xdr:from>
    <xdr:to>
      <xdr:col>55</xdr:col>
      <xdr:colOff>0</xdr:colOff>
      <xdr:row>95</xdr:row>
      <xdr:rowOff>93090</xdr:rowOff>
    </xdr:to>
    <xdr:cxnSp macro="">
      <xdr:nvCxnSpPr>
        <xdr:cNvPr id="469" name="直線コネクタ 468"/>
        <xdr:cNvCxnSpPr/>
      </xdr:nvCxnSpPr>
      <xdr:spPr>
        <a:xfrm>
          <a:off x="9639300" y="15992729"/>
          <a:ext cx="838200" cy="38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47879</xdr:rowOff>
    </xdr:from>
    <xdr:to>
      <xdr:col>50</xdr:col>
      <xdr:colOff>114300</xdr:colOff>
      <xdr:row>95</xdr:row>
      <xdr:rowOff>139612</xdr:rowOff>
    </xdr:to>
    <xdr:cxnSp macro="">
      <xdr:nvCxnSpPr>
        <xdr:cNvPr id="472" name="直線コネクタ 471"/>
        <xdr:cNvCxnSpPr/>
      </xdr:nvCxnSpPr>
      <xdr:spPr>
        <a:xfrm flipV="1">
          <a:off x="8750300" y="15992729"/>
          <a:ext cx="889000" cy="4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139612</xdr:rowOff>
    </xdr:from>
    <xdr:to>
      <xdr:col>45</xdr:col>
      <xdr:colOff>177800</xdr:colOff>
      <xdr:row>97</xdr:row>
      <xdr:rowOff>147841</xdr:rowOff>
    </xdr:to>
    <xdr:cxnSp macro="">
      <xdr:nvCxnSpPr>
        <xdr:cNvPr id="475" name="直線コネクタ 474"/>
        <xdr:cNvCxnSpPr/>
      </xdr:nvCxnSpPr>
      <xdr:spPr>
        <a:xfrm flipV="1">
          <a:off x="7861300" y="16427362"/>
          <a:ext cx="889000" cy="3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147841</xdr:rowOff>
    </xdr:from>
    <xdr:to>
      <xdr:col>41</xdr:col>
      <xdr:colOff>50800</xdr:colOff>
      <xdr:row>98</xdr:row>
      <xdr:rowOff>68275</xdr:rowOff>
    </xdr:to>
    <xdr:cxnSp macro="">
      <xdr:nvCxnSpPr>
        <xdr:cNvPr id="478" name="直線コネクタ 477"/>
        <xdr:cNvCxnSpPr/>
      </xdr:nvCxnSpPr>
      <xdr:spPr>
        <a:xfrm flipV="1">
          <a:off x="6972300" y="16778491"/>
          <a:ext cx="889000" cy="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42290</xdr:rowOff>
    </xdr:from>
    <xdr:to>
      <xdr:col>55</xdr:col>
      <xdr:colOff>50800</xdr:colOff>
      <xdr:row>95</xdr:row>
      <xdr:rowOff>143890</xdr:rowOff>
    </xdr:to>
    <xdr:sp macro="" textlink="">
      <xdr:nvSpPr>
        <xdr:cNvPr id="488" name="楕円 487"/>
        <xdr:cNvSpPr/>
      </xdr:nvSpPr>
      <xdr:spPr>
        <a:xfrm>
          <a:off x="10426700" y="163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65167</xdr:rowOff>
    </xdr:from>
    <xdr:ext cx="534377" cy="259045"/>
    <xdr:sp macro="" textlink="">
      <xdr:nvSpPr>
        <xdr:cNvPr id="489" name="普通建設事業費 （ うち更新整備　）該当値テキスト"/>
        <xdr:cNvSpPr txBox="1"/>
      </xdr:nvSpPr>
      <xdr:spPr>
        <a:xfrm>
          <a:off x="10528300" y="1618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168529</xdr:rowOff>
    </xdr:from>
    <xdr:to>
      <xdr:col>50</xdr:col>
      <xdr:colOff>165100</xdr:colOff>
      <xdr:row>93</xdr:row>
      <xdr:rowOff>98679</xdr:rowOff>
    </xdr:to>
    <xdr:sp macro="" textlink="">
      <xdr:nvSpPr>
        <xdr:cNvPr id="490" name="楕円 489"/>
        <xdr:cNvSpPr/>
      </xdr:nvSpPr>
      <xdr:spPr>
        <a:xfrm>
          <a:off x="9588500" y="159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115206</xdr:rowOff>
    </xdr:from>
    <xdr:ext cx="534377" cy="259045"/>
    <xdr:sp macro="" textlink="">
      <xdr:nvSpPr>
        <xdr:cNvPr id="491" name="テキスト ボックス 490"/>
        <xdr:cNvSpPr txBox="1"/>
      </xdr:nvSpPr>
      <xdr:spPr>
        <a:xfrm>
          <a:off x="9372111" y="157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88812</xdr:rowOff>
    </xdr:from>
    <xdr:to>
      <xdr:col>46</xdr:col>
      <xdr:colOff>38100</xdr:colOff>
      <xdr:row>96</xdr:row>
      <xdr:rowOff>18962</xdr:rowOff>
    </xdr:to>
    <xdr:sp macro="" textlink="">
      <xdr:nvSpPr>
        <xdr:cNvPr id="492" name="楕円 491"/>
        <xdr:cNvSpPr/>
      </xdr:nvSpPr>
      <xdr:spPr>
        <a:xfrm>
          <a:off x="8699500" y="163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35489</xdr:rowOff>
    </xdr:from>
    <xdr:ext cx="534377" cy="259045"/>
    <xdr:sp macro="" textlink="">
      <xdr:nvSpPr>
        <xdr:cNvPr id="493" name="テキスト ボックス 492"/>
        <xdr:cNvSpPr txBox="1"/>
      </xdr:nvSpPr>
      <xdr:spPr>
        <a:xfrm>
          <a:off x="8483111" y="161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97041</xdr:rowOff>
    </xdr:from>
    <xdr:to>
      <xdr:col>41</xdr:col>
      <xdr:colOff>101600</xdr:colOff>
      <xdr:row>98</xdr:row>
      <xdr:rowOff>27191</xdr:rowOff>
    </xdr:to>
    <xdr:sp macro="" textlink="">
      <xdr:nvSpPr>
        <xdr:cNvPr id="494" name="楕円 493"/>
        <xdr:cNvSpPr/>
      </xdr:nvSpPr>
      <xdr:spPr>
        <a:xfrm>
          <a:off x="7810500" y="167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43718</xdr:rowOff>
    </xdr:from>
    <xdr:ext cx="534377" cy="259045"/>
    <xdr:sp macro="" textlink="">
      <xdr:nvSpPr>
        <xdr:cNvPr id="495" name="テキスト ボックス 494"/>
        <xdr:cNvSpPr txBox="1"/>
      </xdr:nvSpPr>
      <xdr:spPr>
        <a:xfrm>
          <a:off x="7594111" y="165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17475</xdr:rowOff>
    </xdr:from>
    <xdr:to>
      <xdr:col>36</xdr:col>
      <xdr:colOff>165100</xdr:colOff>
      <xdr:row>98</xdr:row>
      <xdr:rowOff>119075</xdr:rowOff>
    </xdr:to>
    <xdr:sp macro="" textlink="">
      <xdr:nvSpPr>
        <xdr:cNvPr id="496" name="楕円 495"/>
        <xdr:cNvSpPr/>
      </xdr:nvSpPr>
      <xdr:spPr>
        <a:xfrm>
          <a:off x="6921500" y="168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110202</xdr:rowOff>
    </xdr:from>
    <xdr:ext cx="534377" cy="259045"/>
    <xdr:sp macro="" textlink="">
      <xdr:nvSpPr>
        <xdr:cNvPr id="497" name="テキスト ボックス 496"/>
        <xdr:cNvSpPr txBox="1"/>
      </xdr:nvSpPr>
      <xdr:spPr>
        <a:xfrm>
          <a:off x="6705111" y="169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22756</xdr:rowOff>
    </xdr:from>
    <xdr:to>
      <xdr:col>85</xdr:col>
      <xdr:colOff>127000</xdr:colOff>
      <xdr:row>39</xdr:row>
      <xdr:rowOff>43067</xdr:rowOff>
    </xdr:to>
    <xdr:cxnSp macro="">
      <xdr:nvCxnSpPr>
        <xdr:cNvPr id="526" name="直線コネクタ 525"/>
        <xdr:cNvCxnSpPr/>
      </xdr:nvCxnSpPr>
      <xdr:spPr>
        <a:xfrm flipV="1">
          <a:off x="15481300" y="6709306"/>
          <a:ext cx="838200" cy="2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42876</xdr:rowOff>
    </xdr:from>
    <xdr:to>
      <xdr:col>81</xdr:col>
      <xdr:colOff>50800</xdr:colOff>
      <xdr:row>39</xdr:row>
      <xdr:rowOff>43067</xdr:rowOff>
    </xdr:to>
    <xdr:cxnSp macro="">
      <xdr:nvCxnSpPr>
        <xdr:cNvPr id="529" name="直線コネクタ 528"/>
        <xdr:cNvCxnSpPr/>
      </xdr:nvCxnSpPr>
      <xdr:spPr>
        <a:xfrm>
          <a:off x="14592300" y="672942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42876</xdr:rowOff>
    </xdr:from>
    <xdr:to>
      <xdr:col>76</xdr:col>
      <xdr:colOff>114300</xdr:colOff>
      <xdr:row>39</xdr:row>
      <xdr:rowOff>44450</xdr:rowOff>
    </xdr:to>
    <xdr:cxnSp macro="">
      <xdr:nvCxnSpPr>
        <xdr:cNvPr id="532" name="直線コネクタ 531"/>
        <xdr:cNvCxnSpPr/>
      </xdr:nvCxnSpPr>
      <xdr:spPr>
        <a:xfrm flipV="1">
          <a:off x="13703300" y="6729426"/>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143406</xdr:rowOff>
    </xdr:from>
    <xdr:to>
      <xdr:col>85</xdr:col>
      <xdr:colOff>177800</xdr:colOff>
      <xdr:row>39</xdr:row>
      <xdr:rowOff>73556</xdr:rowOff>
    </xdr:to>
    <xdr:sp macro="" textlink="">
      <xdr:nvSpPr>
        <xdr:cNvPr id="545" name="楕円 544"/>
        <xdr:cNvSpPr/>
      </xdr:nvSpPr>
      <xdr:spPr>
        <a:xfrm>
          <a:off x="16268700" y="66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102783</xdr:rowOff>
    </xdr:from>
    <xdr:ext cx="469744" cy="259045"/>
    <xdr:sp macro="" textlink="">
      <xdr:nvSpPr>
        <xdr:cNvPr id="546" name="災害復旧事業費該当値テキスト"/>
        <xdr:cNvSpPr txBox="1"/>
      </xdr:nvSpPr>
      <xdr:spPr>
        <a:xfrm>
          <a:off x="16370300" y="644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163717</xdr:rowOff>
    </xdr:from>
    <xdr:to>
      <xdr:col>81</xdr:col>
      <xdr:colOff>101600</xdr:colOff>
      <xdr:row>39</xdr:row>
      <xdr:rowOff>93867</xdr:rowOff>
    </xdr:to>
    <xdr:sp macro="" textlink="">
      <xdr:nvSpPr>
        <xdr:cNvPr id="547" name="楕円 546"/>
        <xdr:cNvSpPr/>
      </xdr:nvSpPr>
      <xdr:spPr>
        <a:xfrm>
          <a:off x="15430500" y="66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84994</xdr:rowOff>
    </xdr:from>
    <xdr:ext cx="378565" cy="259045"/>
    <xdr:sp macro="" textlink="">
      <xdr:nvSpPr>
        <xdr:cNvPr id="548" name="テキスト ボックス 547"/>
        <xdr:cNvSpPr txBox="1"/>
      </xdr:nvSpPr>
      <xdr:spPr>
        <a:xfrm>
          <a:off x="15292017" y="6771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163526</xdr:rowOff>
    </xdr:from>
    <xdr:to>
      <xdr:col>76</xdr:col>
      <xdr:colOff>165100</xdr:colOff>
      <xdr:row>39</xdr:row>
      <xdr:rowOff>93676</xdr:rowOff>
    </xdr:to>
    <xdr:sp macro="" textlink="">
      <xdr:nvSpPr>
        <xdr:cNvPr id="549" name="楕円 548"/>
        <xdr:cNvSpPr/>
      </xdr:nvSpPr>
      <xdr:spPr>
        <a:xfrm>
          <a:off x="14541500" y="66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84803</xdr:rowOff>
    </xdr:from>
    <xdr:ext cx="378565" cy="259045"/>
    <xdr:sp macro="" textlink="">
      <xdr:nvSpPr>
        <xdr:cNvPr id="550" name="テキスト ボックス 549"/>
        <xdr:cNvSpPr txBox="1"/>
      </xdr:nvSpPr>
      <xdr:spPr>
        <a:xfrm>
          <a:off x="14403017" y="677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53493</xdr:rowOff>
    </xdr:from>
    <xdr:to>
      <xdr:col>85</xdr:col>
      <xdr:colOff>127000</xdr:colOff>
      <xdr:row>77</xdr:row>
      <xdr:rowOff>58586</xdr:rowOff>
    </xdr:to>
    <xdr:cxnSp macro="">
      <xdr:nvCxnSpPr>
        <xdr:cNvPr id="632" name="直線コネクタ 631"/>
        <xdr:cNvCxnSpPr/>
      </xdr:nvCxnSpPr>
      <xdr:spPr>
        <a:xfrm flipV="1">
          <a:off x="15481300" y="13255143"/>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58586</xdr:rowOff>
    </xdr:from>
    <xdr:to>
      <xdr:col>81</xdr:col>
      <xdr:colOff>50800</xdr:colOff>
      <xdr:row>77</xdr:row>
      <xdr:rowOff>77927</xdr:rowOff>
    </xdr:to>
    <xdr:cxnSp macro="">
      <xdr:nvCxnSpPr>
        <xdr:cNvPr id="635" name="直線コネクタ 634"/>
        <xdr:cNvCxnSpPr/>
      </xdr:nvCxnSpPr>
      <xdr:spPr>
        <a:xfrm flipV="1">
          <a:off x="14592300" y="13260236"/>
          <a:ext cx="889000" cy="1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34671</xdr:rowOff>
    </xdr:from>
    <xdr:to>
      <xdr:col>76</xdr:col>
      <xdr:colOff>114300</xdr:colOff>
      <xdr:row>77</xdr:row>
      <xdr:rowOff>77927</xdr:rowOff>
    </xdr:to>
    <xdr:cxnSp macro="">
      <xdr:nvCxnSpPr>
        <xdr:cNvPr id="638" name="直線コネクタ 637"/>
        <xdr:cNvCxnSpPr/>
      </xdr:nvCxnSpPr>
      <xdr:spPr>
        <a:xfrm>
          <a:off x="13703300" y="13236321"/>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118021</xdr:rowOff>
    </xdr:from>
    <xdr:to>
      <xdr:col>71</xdr:col>
      <xdr:colOff>177800</xdr:colOff>
      <xdr:row>77</xdr:row>
      <xdr:rowOff>34671</xdr:rowOff>
    </xdr:to>
    <xdr:cxnSp macro="">
      <xdr:nvCxnSpPr>
        <xdr:cNvPr id="641" name="直線コネクタ 640"/>
        <xdr:cNvCxnSpPr/>
      </xdr:nvCxnSpPr>
      <xdr:spPr>
        <a:xfrm>
          <a:off x="12814300" y="13148221"/>
          <a:ext cx="889000" cy="8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2693</xdr:rowOff>
    </xdr:from>
    <xdr:to>
      <xdr:col>85</xdr:col>
      <xdr:colOff>177800</xdr:colOff>
      <xdr:row>77</xdr:row>
      <xdr:rowOff>104293</xdr:rowOff>
    </xdr:to>
    <xdr:sp macro="" textlink="">
      <xdr:nvSpPr>
        <xdr:cNvPr id="651" name="楕円 650"/>
        <xdr:cNvSpPr/>
      </xdr:nvSpPr>
      <xdr:spPr>
        <a:xfrm>
          <a:off x="16268700" y="132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152570</xdr:rowOff>
    </xdr:from>
    <xdr:ext cx="534377" cy="259045"/>
    <xdr:sp macro="" textlink="">
      <xdr:nvSpPr>
        <xdr:cNvPr id="652" name="公債費該当値テキスト"/>
        <xdr:cNvSpPr txBox="1"/>
      </xdr:nvSpPr>
      <xdr:spPr>
        <a:xfrm>
          <a:off x="16370300" y="131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7786</xdr:rowOff>
    </xdr:from>
    <xdr:to>
      <xdr:col>81</xdr:col>
      <xdr:colOff>101600</xdr:colOff>
      <xdr:row>77</xdr:row>
      <xdr:rowOff>109386</xdr:rowOff>
    </xdr:to>
    <xdr:sp macro="" textlink="">
      <xdr:nvSpPr>
        <xdr:cNvPr id="653" name="楕円 652"/>
        <xdr:cNvSpPr/>
      </xdr:nvSpPr>
      <xdr:spPr>
        <a:xfrm>
          <a:off x="15430500" y="13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100513</xdr:rowOff>
    </xdr:from>
    <xdr:ext cx="534377" cy="259045"/>
    <xdr:sp macro="" textlink="">
      <xdr:nvSpPr>
        <xdr:cNvPr id="654" name="テキスト ボックス 653"/>
        <xdr:cNvSpPr txBox="1"/>
      </xdr:nvSpPr>
      <xdr:spPr>
        <a:xfrm>
          <a:off x="15214111" y="133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27127</xdr:rowOff>
    </xdr:from>
    <xdr:to>
      <xdr:col>76</xdr:col>
      <xdr:colOff>165100</xdr:colOff>
      <xdr:row>77</xdr:row>
      <xdr:rowOff>128727</xdr:rowOff>
    </xdr:to>
    <xdr:sp macro="" textlink="">
      <xdr:nvSpPr>
        <xdr:cNvPr id="655" name="楕円 654"/>
        <xdr:cNvSpPr/>
      </xdr:nvSpPr>
      <xdr:spPr>
        <a:xfrm>
          <a:off x="14541500" y="132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119854</xdr:rowOff>
    </xdr:from>
    <xdr:ext cx="534377" cy="259045"/>
    <xdr:sp macro="" textlink="">
      <xdr:nvSpPr>
        <xdr:cNvPr id="656" name="テキスト ボックス 655"/>
        <xdr:cNvSpPr txBox="1"/>
      </xdr:nvSpPr>
      <xdr:spPr>
        <a:xfrm>
          <a:off x="14325111" y="133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155321</xdr:rowOff>
    </xdr:from>
    <xdr:to>
      <xdr:col>72</xdr:col>
      <xdr:colOff>38100</xdr:colOff>
      <xdr:row>77</xdr:row>
      <xdr:rowOff>85471</xdr:rowOff>
    </xdr:to>
    <xdr:sp macro="" textlink="">
      <xdr:nvSpPr>
        <xdr:cNvPr id="657" name="楕円 656"/>
        <xdr:cNvSpPr/>
      </xdr:nvSpPr>
      <xdr:spPr>
        <a:xfrm>
          <a:off x="13652500" y="131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76598</xdr:rowOff>
    </xdr:from>
    <xdr:ext cx="534377" cy="259045"/>
    <xdr:sp macro="" textlink="">
      <xdr:nvSpPr>
        <xdr:cNvPr id="658" name="テキスト ボックス 657"/>
        <xdr:cNvSpPr txBox="1"/>
      </xdr:nvSpPr>
      <xdr:spPr>
        <a:xfrm>
          <a:off x="13436111" y="132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67221</xdr:rowOff>
    </xdr:from>
    <xdr:to>
      <xdr:col>67</xdr:col>
      <xdr:colOff>101600</xdr:colOff>
      <xdr:row>76</xdr:row>
      <xdr:rowOff>168821</xdr:rowOff>
    </xdr:to>
    <xdr:sp macro="" textlink="">
      <xdr:nvSpPr>
        <xdr:cNvPr id="659" name="楕円 658"/>
        <xdr:cNvSpPr/>
      </xdr:nvSpPr>
      <xdr:spPr>
        <a:xfrm>
          <a:off x="12763500" y="130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13898</xdr:rowOff>
    </xdr:from>
    <xdr:ext cx="534377" cy="259045"/>
    <xdr:sp macro="" textlink="">
      <xdr:nvSpPr>
        <xdr:cNvPr id="660" name="テキスト ボックス 659"/>
        <xdr:cNvSpPr txBox="1"/>
      </xdr:nvSpPr>
      <xdr:spPr>
        <a:xfrm>
          <a:off x="12547111" y="128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34516</xdr:rowOff>
    </xdr:from>
    <xdr:to>
      <xdr:col>85</xdr:col>
      <xdr:colOff>127000</xdr:colOff>
      <xdr:row>99</xdr:row>
      <xdr:rowOff>38646</xdr:rowOff>
    </xdr:to>
    <xdr:cxnSp macro="">
      <xdr:nvCxnSpPr>
        <xdr:cNvPr id="689" name="直線コネクタ 688"/>
        <xdr:cNvCxnSpPr/>
      </xdr:nvCxnSpPr>
      <xdr:spPr>
        <a:xfrm flipV="1">
          <a:off x="15481300" y="17008066"/>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34244</xdr:rowOff>
    </xdr:from>
    <xdr:to>
      <xdr:col>81</xdr:col>
      <xdr:colOff>50800</xdr:colOff>
      <xdr:row>99</xdr:row>
      <xdr:rowOff>38646</xdr:rowOff>
    </xdr:to>
    <xdr:cxnSp macro="">
      <xdr:nvCxnSpPr>
        <xdr:cNvPr id="692" name="直線コネクタ 691"/>
        <xdr:cNvCxnSpPr/>
      </xdr:nvCxnSpPr>
      <xdr:spPr>
        <a:xfrm>
          <a:off x="14592300" y="17007794"/>
          <a:ext cx="8890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19211</xdr:rowOff>
    </xdr:from>
    <xdr:to>
      <xdr:col>76</xdr:col>
      <xdr:colOff>114300</xdr:colOff>
      <xdr:row>99</xdr:row>
      <xdr:rowOff>34244</xdr:rowOff>
    </xdr:to>
    <xdr:cxnSp macro="">
      <xdr:nvCxnSpPr>
        <xdr:cNvPr id="695" name="直線コネクタ 694"/>
        <xdr:cNvCxnSpPr/>
      </xdr:nvCxnSpPr>
      <xdr:spPr>
        <a:xfrm>
          <a:off x="13703300" y="16992761"/>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19211</xdr:rowOff>
    </xdr:from>
    <xdr:to>
      <xdr:col>71</xdr:col>
      <xdr:colOff>177800</xdr:colOff>
      <xdr:row>99</xdr:row>
      <xdr:rowOff>29104</xdr:rowOff>
    </xdr:to>
    <xdr:cxnSp macro="">
      <xdr:nvCxnSpPr>
        <xdr:cNvPr id="698" name="直線コネクタ 697"/>
        <xdr:cNvCxnSpPr/>
      </xdr:nvCxnSpPr>
      <xdr:spPr>
        <a:xfrm flipV="1">
          <a:off x="12814300" y="16992761"/>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155166</xdr:rowOff>
    </xdr:from>
    <xdr:to>
      <xdr:col>85</xdr:col>
      <xdr:colOff>177800</xdr:colOff>
      <xdr:row>99</xdr:row>
      <xdr:rowOff>85316</xdr:rowOff>
    </xdr:to>
    <xdr:sp macro="" textlink="">
      <xdr:nvSpPr>
        <xdr:cNvPr id="708" name="楕円 707"/>
        <xdr:cNvSpPr/>
      </xdr:nvSpPr>
      <xdr:spPr>
        <a:xfrm>
          <a:off x="16268700" y="169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159296</xdr:rowOff>
    </xdr:from>
    <xdr:to>
      <xdr:col>81</xdr:col>
      <xdr:colOff>101600</xdr:colOff>
      <xdr:row>99</xdr:row>
      <xdr:rowOff>89446</xdr:rowOff>
    </xdr:to>
    <xdr:sp macro="" textlink="">
      <xdr:nvSpPr>
        <xdr:cNvPr id="710" name="楕円 709"/>
        <xdr:cNvSpPr/>
      </xdr:nvSpPr>
      <xdr:spPr>
        <a:xfrm>
          <a:off x="15430500" y="169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80573</xdr:rowOff>
    </xdr:from>
    <xdr:ext cx="469744" cy="259045"/>
    <xdr:sp macro="" textlink="">
      <xdr:nvSpPr>
        <xdr:cNvPr id="711" name="テキスト ボックス 710"/>
        <xdr:cNvSpPr txBox="1"/>
      </xdr:nvSpPr>
      <xdr:spPr>
        <a:xfrm>
          <a:off x="15246428" y="170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154894</xdr:rowOff>
    </xdr:from>
    <xdr:to>
      <xdr:col>76</xdr:col>
      <xdr:colOff>165100</xdr:colOff>
      <xdr:row>99</xdr:row>
      <xdr:rowOff>85044</xdr:rowOff>
    </xdr:to>
    <xdr:sp macro="" textlink="">
      <xdr:nvSpPr>
        <xdr:cNvPr id="712" name="楕円 711"/>
        <xdr:cNvSpPr/>
      </xdr:nvSpPr>
      <xdr:spPr>
        <a:xfrm>
          <a:off x="14541500" y="169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76171</xdr:rowOff>
    </xdr:from>
    <xdr:ext cx="469744" cy="259045"/>
    <xdr:sp macro="" textlink="">
      <xdr:nvSpPr>
        <xdr:cNvPr id="713" name="テキスト ボックス 712"/>
        <xdr:cNvSpPr txBox="1"/>
      </xdr:nvSpPr>
      <xdr:spPr>
        <a:xfrm>
          <a:off x="14357428" y="1704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139861</xdr:rowOff>
    </xdr:from>
    <xdr:to>
      <xdr:col>72</xdr:col>
      <xdr:colOff>38100</xdr:colOff>
      <xdr:row>99</xdr:row>
      <xdr:rowOff>70011</xdr:rowOff>
    </xdr:to>
    <xdr:sp macro="" textlink="">
      <xdr:nvSpPr>
        <xdr:cNvPr id="714" name="楕円 713"/>
        <xdr:cNvSpPr/>
      </xdr:nvSpPr>
      <xdr:spPr>
        <a:xfrm>
          <a:off x="13652500" y="169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61138</xdr:rowOff>
    </xdr:from>
    <xdr:ext cx="534377" cy="259045"/>
    <xdr:sp macro="" textlink="">
      <xdr:nvSpPr>
        <xdr:cNvPr id="715" name="テキスト ボックス 714"/>
        <xdr:cNvSpPr txBox="1"/>
      </xdr:nvSpPr>
      <xdr:spPr>
        <a:xfrm>
          <a:off x="13436111" y="170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149754</xdr:rowOff>
    </xdr:from>
    <xdr:to>
      <xdr:col>67</xdr:col>
      <xdr:colOff>101600</xdr:colOff>
      <xdr:row>99</xdr:row>
      <xdr:rowOff>79904</xdr:rowOff>
    </xdr:to>
    <xdr:sp macro="" textlink="">
      <xdr:nvSpPr>
        <xdr:cNvPr id="716" name="楕円 715"/>
        <xdr:cNvSpPr/>
      </xdr:nvSpPr>
      <xdr:spPr>
        <a:xfrm>
          <a:off x="12763500" y="169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71031</xdr:rowOff>
    </xdr:from>
    <xdr:ext cx="469744" cy="259045"/>
    <xdr:sp macro="" textlink="">
      <xdr:nvSpPr>
        <xdr:cNvPr id="717" name="テキスト ボックス 716"/>
        <xdr:cNvSpPr txBox="1"/>
      </xdr:nvSpPr>
      <xdr:spPr>
        <a:xfrm>
          <a:off x="12579428" y="1704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144912</xdr:rowOff>
    </xdr:from>
    <xdr:to>
      <xdr:col>116</xdr:col>
      <xdr:colOff>63500</xdr:colOff>
      <xdr:row>38</xdr:row>
      <xdr:rowOff>53563</xdr:rowOff>
    </xdr:to>
    <xdr:cxnSp macro="">
      <xdr:nvCxnSpPr>
        <xdr:cNvPr id="744" name="直線コネクタ 743"/>
        <xdr:cNvCxnSpPr/>
      </xdr:nvCxnSpPr>
      <xdr:spPr>
        <a:xfrm>
          <a:off x="21323300" y="5974212"/>
          <a:ext cx="838200" cy="59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132750</xdr:rowOff>
    </xdr:from>
    <xdr:to>
      <xdr:col>111</xdr:col>
      <xdr:colOff>177800</xdr:colOff>
      <xdr:row>34</xdr:row>
      <xdr:rowOff>144912</xdr:rowOff>
    </xdr:to>
    <xdr:cxnSp macro="">
      <xdr:nvCxnSpPr>
        <xdr:cNvPr id="747" name="直線コネクタ 746"/>
        <xdr:cNvCxnSpPr/>
      </xdr:nvCxnSpPr>
      <xdr:spPr>
        <a:xfrm>
          <a:off x="20434300" y="5962050"/>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49" name="テキスト ボックス 748"/>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132750</xdr:rowOff>
    </xdr:from>
    <xdr:to>
      <xdr:col>107</xdr:col>
      <xdr:colOff>50800</xdr:colOff>
      <xdr:row>36</xdr:row>
      <xdr:rowOff>167315</xdr:rowOff>
    </xdr:to>
    <xdr:cxnSp macro="">
      <xdr:nvCxnSpPr>
        <xdr:cNvPr id="750" name="直線コネクタ 749"/>
        <xdr:cNvCxnSpPr/>
      </xdr:nvCxnSpPr>
      <xdr:spPr>
        <a:xfrm flipV="1">
          <a:off x="19545300" y="5962050"/>
          <a:ext cx="889000" cy="37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101983</xdr:rowOff>
    </xdr:from>
    <xdr:ext cx="378565" cy="259045"/>
    <xdr:sp macro="" textlink="">
      <xdr:nvSpPr>
        <xdr:cNvPr id="752" name="テキスト ボックス 751"/>
        <xdr:cNvSpPr txBox="1"/>
      </xdr:nvSpPr>
      <xdr:spPr>
        <a:xfrm>
          <a:off x="20245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41402</xdr:rowOff>
    </xdr:from>
    <xdr:to>
      <xdr:col>102</xdr:col>
      <xdr:colOff>114300</xdr:colOff>
      <xdr:row>36</xdr:row>
      <xdr:rowOff>167315</xdr:rowOff>
    </xdr:to>
    <xdr:cxnSp macro="">
      <xdr:nvCxnSpPr>
        <xdr:cNvPr id="753" name="直線コネクタ 752"/>
        <xdr:cNvCxnSpPr/>
      </xdr:nvCxnSpPr>
      <xdr:spPr>
        <a:xfrm>
          <a:off x="18656300" y="6213602"/>
          <a:ext cx="889000" cy="1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125483</xdr:rowOff>
    </xdr:from>
    <xdr:ext cx="378565" cy="259045"/>
    <xdr:sp macro="" textlink="">
      <xdr:nvSpPr>
        <xdr:cNvPr id="755" name="テキスト ボックス 754"/>
        <xdr:cNvSpPr txBox="1"/>
      </xdr:nvSpPr>
      <xdr:spPr>
        <a:xfrm>
          <a:off x="19356017" y="664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57" name="テキスト ボックス 756"/>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2763</xdr:rowOff>
    </xdr:from>
    <xdr:to>
      <xdr:col>116</xdr:col>
      <xdr:colOff>114300</xdr:colOff>
      <xdr:row>38</xdr:row>
      <xdr:rowOff>104363</xdr:rowOff>
    </xdr:to>
    <xdr:sp macro="" textlink="">
      <xdr:nvSpPr>
        <xdr:cNvPr id="763" name="楕円 762"/>
        <xdr:cNvSpPr/>
      </xdr:nvSpPr>
      <xdr:spPr>
        <a:xfrm>
          <a:off x="22110700" y="65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134261</xdr:rowOff>
    </xdr:from>
    <xdr:ext cx="378565" cy="259045"/>
    <xdr:sp macro="" textlink="">
      <xdr:nvSpPr>
        <xdr:cNvPr id="764" name="投資及び出資金該当値テキスト"/>
        <xdr:cNvSpPr txBox="1"/>
      </xdr:nvSpPr>
      <xdr:spPr>
        <a:xfrm>
          <a:off x="22212300" y="647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94112</xdr:rowOff>
    </xdr:from>
    <xdr:to>
      <xdr:col>112</xdr:col>
      <xdr:colOff>38100</xdr:colOff>
      <xdr:row>35</xdr:row>
      <xdr:rowOff>24262</xdr:rowOff>
    </xdr:to>
    <xdr:sp macro="" textlink="">
      <xdr:nvSpPr>
        <xdr:cNvPr id="765" name="楕円 764"/>
        <xdr:cNvSpPr/>
      </xdr:nvSpPr>
      <xdr:spPr>
        <a:xfrm>
          <a:off x="21272500" y="59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40789</xdr:rowOff>
    </xdr:from>
    <xdr:ext cx="469744" cy="259045"/>
    <xdr:sp macro="" textlink="">
      <xdr:nvSpPr>
        <xdr:cNvPr id="766" name="テキスト ボックス 765"/>
        <xdr:cNvSpPr txBox="1"/>
      </xdr:nvSpPr>
      <xdr:spPr>
        <a:xfrm>
          <a:off x="21088428" y="569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81950</xdr:rowOff>
    </xdr:from>
    <xdr:to>
      <xdr:col>107</xdr:col>
      <xdr:colOff>101600</xdr:colOff>
      <xdr:row>35</xdr:row>
      <xdr:rowOff>12100</xdr:rowOff>
    </xdr:to>
    <xdr:sp macro="" textlink="">
      <xdr:nvSpPr>
        <xdr:cNvPr id="767" name="楕円 766"/>
        <xdr:cNvSpPr/>
      </xdr:nvSpPr>
      <xdr:spPr>
        <a:xfrm>
          <a:off x="20383500" y="59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28627</xdr:rowOff>
    </xdr:from>
    <xdr:ext cx="469744" cy="259045"/>
    <xdr:sp macro="" textlink="">
      <xdr:nvSpPr>
        <xdr:cNvPr id="768" name="テキスト ボックス 767"/>
        <xdr:cNvSpPr txBox="1"/>
      </xdr:nvSpPr>
      <xdr:spPr>
        <a:xfrm>
          <a:off x="20199428" y="56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116515</xdr:rowOff>
    </xdr:from>
    <xdr:to>
      <xdr:col>102</xdr:col>
      <xdr:colOff>165100</xdr:colOff>
      <xdr:row>37</xdr:row>
      <xdr:rowOff>46665</xdr:rowOff>
    </xdr:to>
    <xdr:sp macro="" textlink="">
      <xdr:nvSpPr>
        <xdr:cNvPr id="769" name="楕円 768"/>
        <xdr:cNvSpPr/>
      </xdr:nvSpPr>
      <xdr:spPr>
        <a:xfrm>
          <a:off x="19494500" y="62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63192</xdr:rowOff>
    </xdr:from>
    <xdr:ext cx="469744" cy="259045"/>
    <xdr:sp macro="" textlink="">
      <xdr:nvSpPr>
        <xdr:cNvPr id="770" name="テキスト ボックス 769"/>
        <xdr:cNvSpPr txBox="1"/>
      </xdr:nvSpPr>
      <xdr:spPr>
        <a:xfrm>
          <a:off x="19310428" y="606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162052</xdr:rowOff>
    </xdr:from>
    <xdr:to>
      <xdr:col>98</xdr:col>
      <xdr:colOff>38100</xdr:colOff>
      <xdr:row>36</xdr:row>
      <xdr:rowOff>92202</xdr:rowOff>
    </xdr:to>
    <xdr:sp macro="" textlink="">
      <xdr:nvSpPr>
        <xdr:cNvPr id="771" name="楕円 770"/>
        <xdr:cNvSpPr/>
      </xdr:nvSpPr>
      <xdr:spPr>
        <a:xfrm>
          <a:off x="18605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108729</xdr:rowOff>
    </xdr:from>
    <xdr:ext cx="469744" cy="259045"/>
    <xdr:sp macro="" textlink="">
      <xdr:nvSpPr>
        <xdr:cNvPr id="772" name="テキスト ボックス 771"/>
        <xdr:cNvSpPr txBox="1"/>
      </xdr:nvSpPr>
      <xdr:spPr>
        <a:xfrm>
          <a:off x="18421428" y="59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86208</xdr:rowOff>
    </xdr:from>
    <xdr:to>
      <xdr:col>116</xdr:col>
      <xdr:colOff>63500</xdr:colOff>
      <xdr:row>58</xdr:row>
      <xdr:rowOff>94483</xdr:rowOff>
    </xdr:to>
    <xdr:cxnSp macro="">
      <xdr:nvCxnSpPr>
        <xdr:cNvPr id="799" name="直線コネクタ 798"/>
        <xdr:cNvCxnSpPr/>
      </xdr:nvCxnSpPr>
      <xdr:spPr>
        <a:xfrm>
          <a:off x="21323300" y="10030308"/>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86208</xdr:rowOff>
    </xdr:from>
    <xdr:to>
      <xdr:col>111</xdr:col>
      <xdr:colOff>177800</xdr:colOff>
      <xdr:row>58</xdr:row>
      <xdr:rowOff>86756</xdr:rowOff>
    </xdr:to>
    <xdr:cxnSp macro="">
      <xdr:nvCxnSpPr>
        <xdr:cNvPr id="802" name="直線コネクタ 801"/>
        <xdr:cNvCxnSpPr/>
      </xdr:nvCxnSpPr>
      <xdr:spPr>
        <a:xfrm flipV="1">
          <a:off x="20434300" y="10030308"/>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86756</xdr:rowOff>
    </xdr:from>
    <xdr:to>
      <xdr:col>107</xdr:col>
      <xdr:colOff>50800</xdr:colOff>
      <xdr:row>58</xdr:row>
      <xdr:rowOff>86802</xdr:rowOff>
    </xdr:to>
    <xdr:cxnSp macro="">
      <xdr:nvCxnSpPr>
        <xdr:cNvPr id="805" name="直線コネクタ 804"/>
        <xdr:cNvCxnSpPr/>
      </xdr:nvCxnSpPr>
      <xdr:spPr>
        <a:xfrm flipV="1">
          <a:off x="19545300" y="1003085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86802</xdr:rowOff>
    </xdr:from>
    <xdr:to>
      <xdr:col>102</xdr:col>
      <xdr:colOff>114300</xdr:colOff>
      <xdr:row>58</xdr:row>
      <xdr:rowOff>87396</xdr:rowOff>
    </xdr:to>
    <xdr:cxnSp macro="">
      <xdr:nvCxnSpPr>
        <xdr:cNvPr id="808" name="直線コネクタ 807"/>
        <xdr:cNvCxnSpPr/>
      </xdr:nvCxnSpPr>
      <xdr:spPr>
        <a:xfrm flipV="1">
          <a:off x="18656300" y="10030902"/>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43683</xdr:rowOff>
    </xdr:from>
    <xdr:to>
      <xdr:col>116</xdr:col>
      <xdr:colOff>114300</xdr:colOff>
      <xdr:row>58</xdr:row>
      <xdr:rowOff>145283</xdr:rowOff>
    </xdr:to>
    <xdr:sp macro="" textlink="">
      <xdr:nvSpPr>
        <xdr:cNvPr id="818" name="楕円 817"/>
        <xdr:cNvSpPr/>
      </xdr:nvSpPr>
      <xdr:spPr>
        <a:xfrm>
          <a:off x="22110700" y="99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35408</xdr:rowOff>
    </xdr:from>
    <xdr:to>
      <xdr:col>112</xdr:col>
      <xdr:colOff>38100</xdr:colOff>
      <xdr:row>58</xdr:row>
      <xdr:rowOff>137008</xdr:rowOff>
    </xdr:to>
    <xdr:sp macro="" textlink="">
      <xdr:nvSpPr>
        <xdr:cNvPr id="820" name="楕円 819"/>
        <xdr:cNvSpPr/>
      </xdr:nvSpPr>
      <xdr:spPr>
        <a:xfrm>
          <a:off x="212725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128135</xdr:rowOff>
    </xdr:from>
    <xdr:ext cx="469744" cy="259045"/>
    <xdr:sp macro="" textlink="">
      <xdr:nvSpPr>
        <xdr:cNvPr id="821" name="テキスト ボックス 820"/>
        <xdr:cNvSpPr txBox="1"/>
      </xdr:nvSpPr>
      <xdr:spPr>
        <a:xfrm>
          <a:off x="21088428" y="1007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35956</xdr:rowOff>
    </xdr:from>
    <xdr:to>
      <xdr:col>107</xdr:col>
      <xdr:colOff>101600</xdr:colOff>
      <xdr:row>58</xdr:row>
      <xdr:rowOff>137556</xdr:rowOff>
    </xdr:to>
    <xdr:sp macro="" textlink="">
      <xdr:nvSpPr>
        <xdr:cNvPr id="822" name="楕円 821"/>
        <xdr:cNvSpPr/>
      </xdr:nvSpPr>
      <xdr:spPr>
        <a:xfrm>
          <a:off x="20383500" y="99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128683</xdr:rowOff>
    </xdr:from>
    <xdr:ext cx="469744" cy="259045"/>
    <xdr:sp macro="" textlink="">
      <xdr:nvSpPr>
        <xdr:cNvPr id="823" name="テキスト ボックス 822"/>
        <xdr:cNvSpPr txBox="1"/>
      </xdr:nvSpPr>
      <xdr:spPr>
        <a:xfrm>
          <a:off x="20199428" y="1007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36002</xdr:rowOff>
    </xdr:from>
    <xdr:to>
      <xdr:col>102</xdr:col>
      <xdr:colOff>165100</xdr:colOff>
      <xdr:row>58</xdr:row>
      <xdr:rowOff>137602</xdr:rowOff>
    </xdr:to>
    <xdr:sp macro="" textlink="">
      <xdr:nvSpPr>
        <xdr:cNvPr id="824" name="楕円 823"/>
        <xdr:cNvSpPr/>
      </xdr:nvSpPr>
      <xdr:spPr>
        <a:xfrm>
          <a:off x="19494500" y="99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128729</xdr:rowOff>
    </xdr:from>
    <xdr:ext cx="469744" cy="259045"/>
    <xdr:sp macro="" textlink="">
      <xdr:nvSpPr>
        <xdr:cNvPr id="825" name="テキスト ボックス 824"/>
        <xdr:cNvSpPr txBox="1"/>
      </xdr:nvSpPr>
      <xdr:spPr>
        <a:xfrm>
          <a:off x="19310428" y="10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36596</xdr:rowOff>
    </xdr:from>
    <xdr:to>
      <xdr:col>98</xdr:col>
      <xdr:colOff>38100</xdr:colOff>
      <xdr:row>58</xdr:row>
      <xdr:rowOff>138196</xdr:rowOff>
    </xdr:to>
    <xdr:sp macro="" textlink="">
      <xdr:nvSpPr>
        <xdr:cNvPr id="826" name="楕円 825"/>
        <xdr:cNvSpPr/>
      </xdr:nvSpPr>
      <xdr:spPr>
        <a:xfrm>
          <a:off x="18605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129323</xdr:rowOff>
    </xdr:from>
    <xdr:ext cx="469744" cy="259045"/>
    <xdr:sp macro="" textlink="">
      <xdr:nvSpPr>
        <xdr:cNvPr id="827" name="テキスト ボックス 826"/>
        <xdr:cNvSpPr txBox="1"/>
      </xdr:nvSpPr>
      <xdr:spPr>
        <a:xfrm>
          <a:off x="18421428"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168439</xdr:rowOff>
    </xdr:from>
    <xdr:to>
      <xdr:col>116</xdr:col>
      <xdr:colOff>63500</xdr:colOff>
      <xdr:row>75</xdr:row>
      <xdr:rowOff>29221</xdr:rowOff>
    </xdr:to>
    <xdr:cxnSp macro="">
      <xdr:nvCxnSpPr>
        <xdr:cNvPr id="859" name="直線コネクタ 858"/>
        <xdr:cNvCxnSpPr/>
      </xdr:nvCxnSpPr>
      <xdr:spPr>
        <a:xfrm>
          <a:off x="21323300" y="12855739"/>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168439</xdr:rowOff>
    </xdr:from>
    <xdr:to>
      <xdr:col>111</xdr:col>
      <xdr:colOff>177800</xdr:colOff>
      <xdr:row>75</xdr:row>
      <xdr:rowOff>61355</xdr:rowOff>
    </xdr:to>
    <xdr:cxnSp macro="">
      <xdr:nvCxnSpPr>
        <xdr:cNvPr id="862" name="直線コネクタ 861"/>
        <xdr:cNvCxnSpPr/>
      </xdr:nvCxnSpPr>
      <xdr:spPr>
        <a:xfrm flipV="1">
          <a:off x="20434300" y="12855739"/>
          <a:ext cx="889000" cy="6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41859</xdr:rowOff>
    </xdr:from>
    <xdr:to>
      <xdr:col>107</xdr:col>
      <xdr:colOff>50800</xdr:colOff>
      <xdr:row>75</xdr:row>
      <xdr:rowOff>61355</xdr:rowOff>
    </xdr:to>
    <xdr:cxnSp macro="">
      <xdr:nvCxnSpPr>
        <xdr:cNvPr id="865" name="直線コネクタ 864"/>
        <xdr:cNvCxnSpPr/>
      </xdr:nvCxnSpPr>
      <xdr:spPr>
        <a:xfrm>
          <a:off x="19545300" y="12900609"/>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41859</xdr:rowOff>
    </xdr:from>
    <xdr:to>
      <xdr:col>102</xdr:col>
      <xdr:colOff>114300</xdr:colOff>
      <xdr:row>75</xdr:row>
      <xdr:rowOff>138426</xdr:rowOff>
    </xdr:to>
    <xdr:cxnSp macro="">
      <xdr:nvCxnSpPr>
        <xdr:cNvPr id="868" name="直線コネクタ 867"/>
        <xdr:cNvCxnSpPr/>
      </xdr:nvCxnSpPr>
      <xdr:spPr>
        <a:xfrm flipV="1">
          <a:off x="18656300" y="12900609"/>
          <a:ext cx="889000" cy="9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149871</xdr:rowOff>
    </xdr:from>
    <xdr:to>
      <xdr:col>116</xdr:col>
      <xdr:colOff>114300</xdr:colOff>
      <xdr:row>75</xdr:row>
      <xdr:rowOff>80021</xdr:rowOff>
    </xdr:to>
    <xdr:sp macro="" textlink="">
      <xdr:nvSpPr>
        <xdr:cNvPr id="878" name="楕円 877"/>
        <xdr:cNvSpPr/>
      </xdr:nvSpPr>
      <xdr:spPr>
        <a:xfrm>
          <a:off x="22110700" y="128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1298</xdr:rowOff>
    </xdr:from>
    <xdr:ext cx="534377" cy="259045"/>
    <xdr:sp macro="" textlink="">
      <xdr:nvSpPr>
        <xdr:cNvPr id="879" name="繰出金該当値テキスト"/>
        <xdr:cNvSpPr txBox="1"/>
      </xdr:nvSpPr>
      <xdr:spPr>
        <a:xfrm>
          <a:off x="22212300" y="126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117639</xdr:rowOff>
    </xdr:from>
    <xdr:to>
      <xdr:col>112</xdr:col>
      <xdr:colOff>38100</xdr:colOff>
      <xdr:row>75</xdr:row>
      <xdr:rowOff>47789</xdr:rowOff>
    </xdr:to>
    <xdr:sp macro="" textlink="">
      <xdr:nvSpPr>
        <xdr:cNvPr id="880" name="楕円 879"/>
        <xdr:cNvSpPr/>
      </xdr:nvSpPr>
      <xdr:spPr>
        <a:xfrm>
          <a:off x="21272500" y="128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64316</xdr:rowOff>
    </xdr:from>
    <xdr:ext cx="534377" cy="259045"/>
    <xdr:sp macro="" textlink="">
      <xdr:nvSpPr>
        <xdr:cNvPr id="881" name="テキスト ボックス 880"/>
        <xdr:cNvSpPr txBox="1"/>
      </xdr:nvSpPr>
      <xdr:spPr>
        <a:xfrm>
          <a:off x="21056111" y="125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10555</xdr:rowOff>
    </xdr:from>
    <xdr:to>
      <xdr:col>107</xdr:col>
      <xdr:colOff>101600</xdr:colOff>
      <xdr:row>75</xdr:row>
      <xdr:rowOff>112155</xdr:rowOff>
    </xdr:to>
    <xdr:sp macro="" textlink="">
      <xdr:nvSpPr>
        <xdr:cNvPr id="882" name="楕円 881"/>
        <xdr:cNvSpPr/>
      </xdr:nvSpPr>
      <xdr:spPr>
        <a:xfrm>
          <a:off x="20383500" y="128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128682</xdr:rowOff>
    </xdr:from>
    <xdr:ext cx="534377" cy="259045"/>
    <xdr:sp macro="" textlink="">
      <xdr:nvSpPr>
        <xdr:cNvPr id="883" name="テキスト ボックス 882"/>
        <xdr:cNvSpPr txBox="1"/>
      </xdr:nvSpPr>
      <xdr:spPr>
        <a:xfrm>
          <a:off x="20167111" y="126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162509</xdr:rowOff>
    </xdr:from>
    <xdr:to>
      <xdr:col>102</xdr:col>
      <xdr:colOff>165100</xdr:colOff>
      <xdr:row>75</xdr:row>
      <xdr:rowOff>92659</xdr:rowOff>
    </xdr:to>
    <xdr:sp macro="" textlink="">
      <xdr:nvSpPr>
        <xdr:cNvPr id="884" name="楕円 883"/>
        <xdr:cNvSpPr/>
      </xdr:nvSpPr>
      <xdr:spPr>
        <a:xfrm>
          <a:off x="19494500" y="128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109186</xdr:rowOff>
    </xdr:from>
    <xdr:ext cx="534377" cy="259045"/>
    <xdr:sp macro="" textlink="">
      <xdr:nvSpPr>
        <xdr:cNvPr id="885" name="テキスト ボックス 884"/>
        <xdr:cNvSpPr txBox="1"/>
      </xdr:nvSpPr>
      <xdr:spPr>
        <a:xfrm>
          <a:off x="19278111" y="126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87626</xdr:rowOff>
    </xdr:from>
    <xdr:to>
      <xdr:col>98</xdr:col>
      <xdr:colOff>38100</xdr:colOff>
      <xdr:row>76</xdr:row>
      <xdr:rowOff>17776</xdr:rowOff>
    </xdr:to>
    <xdr:sp macro="" textlink="">
      <xdr:nvSpPr>
        <xdr:cNvPr id="886" name="楕円 885"/>
        <xdr:cNvSpPr/>
      </xdr:nvSpPr>
      <xdr:spPr>
        <a:xfrm>
          <a:off x="18605500" y="129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8903</xdr:rowOff>
    </xdr:from>
    <xdr:ext cx="534377" cy="259045"/>
    <xdr:sp macro="" textlink="">
      <xdr:nvSpPr>
        <xdr:cNvPr id="887" name="テキスト ボックス 886"/>
        <xdr:cNvSpPr txBox="1"/>
      </xdr:nvSpPr>
      <xdr:spPr>
        <a:xfrm>
          <a:off x="18389111" y="130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76,127</a:t>
          </a:r>
          <a:r>
            <a:rPr kumimoji="1" lang="ja-JP" altLang="en-US" sz="1300">
              <a:latin typeface="ＭＳ Ｐゴシック" panose="020B0600070205080204" pitchFamily="50" charset="-128"/>
              <a:ea typeface="ＭＳ Ｐゴシック" panose="020B0600070205080204" pitchFamily="50" charset="-128"/>
            </a:rPr>
            <a:t>円となっている。類似団体や県平均と比較しても、一人当たりコストが高い状況となっている。これは、平成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年度に本町の定員適正化計画に基づき人員を調整し、職員数が増加したことが主な要因である。今後は、より計画的な採用を行い、定員管理の適正化及び効果的な執行体制の確立に努めていく。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普通建設事業費は、住民一あたり、</a:t>
          </a:r>
          <a:r>
            <a:rPr kumimoji="1" lang="en-US" altLang="ja-JP" sz="1300">
              <a:latin typeface="ＭＳ Ｐゴシック" panose="020B0600070205080204" pitchFamily="50" charset="-128"/>
              <a:ea typeface="ＭＳ Ｐゴシック" panose="020B0600070205080204" pitchFamily="50" charset="-128"/>
            </a:rPr>
            <a:t>76,661</a:t>
          </a:r>
          <a:r>
            <a:rPr kumimoji="1" lang="ja-JP" altLang="en-US" sz="1300">
              <a:latin typeface="ＭＳ Ｐゴシック" panose="020B0600070205080204" pitchFamily="50" charset="-128"/>
              <a:ea typeface="ＭＳ Ｐゴシック" panose="020B0600070205080204" pitchFamily="50" charset="-128"/>
            </a:rPr>
            <a:t>円となっている。類似団体や県平均と比較しても、一人当たりコストが非常に高い状況になっている。これは、近年の学校給食センター改築事業、麻生保育所改築事業、小学校大規模改修事業、総合福祉センターはらまち建設事業等が要因である。今後も、麻生保育所の改築事業、中央公民館耐震・大規模改修事業等により高い水準が続く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21,230
21,156
101.59
9,414,324
8,696,535
604,360
5,171,225
8,159,952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92837</xdr:rowOff>
    </xdr:from>
    <xdr:to>
      <xdr:col>24</xdr:col>
      <xdr:colOff>63500</xdr:colOff>
      <xdr:row>32</xdr:row>
      <xdr:rowOff>125222</xdr:rowOff>
    </xdr:to>
    <xdr:cxnSp macro="">
      <xdr:nvCxnSpPr>
        <xdr:cNvPr id="61" name="直線コネクタ 60"/>
        <xdr:cNvCxnSpPr/>
      </xdr:nvCxnSpPr>
      <xdr:spPr>
        <a:xfrm flipV="1">
          <a:off x="3797300" y="5579237"/>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89408</xdr:rowOff>
    </xdr:from>
    <xdr:to>
      <xdr:col>19</xdr:col>
      <xdr:colOff>177800</xdr:colOff>
      <xdr:row>32</xdr:row>
      <xdr:rowOff>125222</xdr:rowOff>
    </xdr:to>
    <xdr:cxnSp macro="">
      <xdr:nvCxnSpPr>
        <xdr:cNvPr id="64" name="直線コネクタ 63"/>
        <xdr:cNvCxnSpPr/>
      </xdr:nvCxnSpPr>
      <xdr:spPr>
        <a:xfrm>
          <a:off x="2908300" y="557580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104267</xdr:rowOff>
    </xdr:from>
    <xdr:to>
      <xdr:col>15</xdr:col>
      <xdr:colOff>50800</xdr:colOff>
      <xdr:row>32</xdr:row>
      <xdr:rowOff>89408</xdr:rowOff>
    </xdr:to>
    <xdr:cxnSp macro="">
      <xdr:nvCxnSpPr>
        <xdr:cNvPr id="67" name="直線コネクタ 66"/>
        <xdr:cNvCxnSpPr/>
      </xdr:nvCxnSpPr>
      <xdr:spPr>
        <a:xfrm>
          <a:off x="2019300" y="5419217"/>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104267</xdr:rowOff>
    </xdr:from>
    <xdr:to>
      <xdr:col>10</xdr:col>
      <xdr:colOff>114300</xdr:colOff>
      <xdr:row>32</xdr:row>
      <xdr:rowOff>38735</xdr:rowOff>
    </xdr:to>
    <xdr:cxnSp macro="">
      <xdr:nvCxnSpPr>
        <xdr:cNvPr id="70" name="直線コネクタ 69"/>
        <xdr:cNvCxnSpPr/>
      </xdr:nvCxnSpPr>
      <xdr:spPr>
        <a:xfrm flipV="1">
          <a:off x="1130300" y="5419217"/>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42037</xdr:rowOff>
    </xdr:from>
    <xdr:to>
      <xdr:col>24</xdr:col>
      <xdr:colOff>114300</xdr:colOff>
      <xdr:row>32</xdr:row>
      <xdr:rowOff>143637</xdr:rowOff>
    </xdr:to>
    <xdr:sp macro="" textlink="">
      <xdr:nvSpPr>
        <xdr:cNvPr id="80" name="楕円 79"/>
        <xdr:cNvSpPr/>
      </xdr:nvSpPr>
      <xdr:spPr>
        <a:xfrm>
          <a:off x="4584700" y="5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64914</xdr:rowOff>
    </xdr:from>
    <xdr:ext cx="469744" cy="259045"/>
    <xdr:sp macro="" textlink="">
      <xdr:nvSpPr>
        <xdr:cNvPr id="81" name="議会費該当値テキスト"/>
        <xdr:cNvSpPr txBox="1"/>
      </xdr:nvSpPr>
      <xdr:spPr>
        <a:xfrm>
          <a:off x="4686300" y="53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74422</xdr:rowOff>
    </xdr:from>
    <xdr:to>
      <xdr:col>20</xdr:col>
      <xdr:colOff>38100</xdr:colOff>
      <xdr:row>33</xdr:row>
      <xdr:rowOff>4572</xdr:rowOff>
    </xdr:to>
    <xdr:sp macro="" textlink="">
      <xdr:nvSpPr>
        <xdr:cNvPr id="82" name="楕円 81"/>
        <xdr:cNvSpPr/>
      </xdr:nvSpPr>
      <xdr:spPr>
        <a:xfrm>
          <a:off x="37465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21099</xdr:rowOff>
    </xdr:from>
    <xdr:ext cx="469744" cy="259045"/>
    <xdr:sp macro="" textlink="">
      <xdr:nvSpPr>
        <xdr:cNvPr id="83" name="テキスト ボックス 82"/>
        <xdr:cNvSpPr txBox="1"/>
      </xdr:nvSpPr>
      <xdr:spPr>
        <a:xfrm>
          <a:off x="3562428" y="53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38608</xdr:rowOff>
    </xdr:from>
    <xdr:to>
      <xdr:col>15</xdr:col>
      <xdr:colOff>101600</xdr:colOff>
      <xdr:row>32</xdr:row>
      <xdr:rowOff>140208</xdr:rowOff>
    </xdr:to>
    <xdr:sp macro="" textlink="">
      <xdr:nvSpPr>
        <xdr:cNvPr id="84" name="楕円 83"/>
        <xdr:cNvSpPr/>
      </xdr:nvSpPr>
      <xdr:spPr>
        <a:xfrm>
          <a:off x="2857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156735</xdr:rowOff>
    </xdr:from>
    <xdr:ext cx="469744" cy="259045"/>
    <xdr:sp macro="" textlink="">
      <xdr:nvSpPr>
        <xdr:cNvPr id="85" name="テキスト ボックス 84"/>
        <xdr:cNvSpPr txBox="1"/>
      </xdr:nvSpPr>
      <xdr:spPr>
        <a:xfrm>
          <a:off x="2673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53467</xdr:rowOff>
    </xdr:from>
    <xdr:to>
      <xdr:col>10</xdr:col>
      <xdr:colOff>165100</xdr:colOff>
      <xdr:row>31</xdr:row>
      <xdr:rowOff>155067</xdr:rowOff>
    </xdr:to>
    <xdr:sp macro="" textlink="">
      <xdr:nvSpPr>
        <xdr:cNvPr id="86" name="楕円 85"/>
        <xdr:cNvSpPr/>
      </xdr:nvSpPr>
      <xdr:spPr>
        <a:xfrm>
          <a:off x="1968500" y="53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144</xdr:rowOff>
    </xdr:from>
    <xdr:ext cx="469744" cy="259045"/>
    <xdr:sp macro="" textlink="">
      <xdr:nvSpPr>
        <xdr:cNvPr id="87" name="テキスト ボックス 86"/>
        <xdr:cNvSpPr txBox="1"/>
      </xdr:nvSpPr>
      <xdr:spPr>
        <a:xfrm>
          <a:off x="1784428" y="514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159385</xdr:rowOff>
    </xdr:from>
    <xdr:to>
      <xdr:col>6</xdr:col>
      <xdr:colOff>38100</xdr:colOff>
      <xdr:row>32</xdr:row>
      <xdr:rowOff>89535</xdr:rowOff>
    </xdr:to>
    <xdr:sp macro="" textlink="">
      <xdr:nvSpPr>
        <xdr:cNvPr id="88" name="楕円 87"/>
        <xdr:cNvSpPr/>
      </xdr:nvSpPr>
      <xdr:spPr>
        <a:xfrm>
          <a:off x="1079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106062</xdr:rowOff>
    </xdr:from>
    <xdr:ext cx="469744" cy="259045"/>
    <xdr:sp macro="" textlink="">
      <xdr:nvSpPr>
        <xdr:cNvPr id="89" name="テキスト ボックス 88"/>
        <xdr:cNvSpPr txBox="1"/>
      </xdr:nvSpPr>
      <xdr:spPr>
        <a:xfrm>
          <a:off x="895428" y="52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149102</xdr:rowOff>
    </xdr:from>
    <xdr:to>
      <xdr:col>24</xdr:col>
      <xdr:colOff>63500</xdr:colOff>
      <xdr:row>58</xdr:row>
      <xdr:rowOff>155712</xdr:rowOff>
    </xdr:to>
    <xdr:cxnSp macro="">
      <xdr:nvCxnSpPr>
        <xdr:cNvPr id="118" name="直線コネクタ 117"/>
        <xdr:cNvCxnSpPr/>
      </xdr:nvCxnSpPr>
      <xdr:spPr>
        <a:xfrm>
          <a:off x="3797300" y="10093202"/>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149013</xdr:rowOff>
    </xdr:from>
    <xdr:to>
      <xdr:col>19</xdr:col>
      <xdr:colOff>177800</xdr:colOff>
      <xdr:row>58</xdr:row>
      <xdr:rowOff>149102</xdr:rowOff>
    </xdr:to>
    <xdr:cxnSp macro="">
      <xdr:nvCxnSpPr>
        <xdr:cNvPr id="121" name="直線コネクタ 120"/>
        <xdr:cNvCxnSpPr/>
      </xdr:nvCxnSpPr>
      <xdr:spPr>
        <a:xfrm>
          <a:off x="2908300" y="10093113"/>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144294</xdr:rowOff>
    </xdr:from>
    <xdr:to>
      <xdr:col>15</xdr:col>
      <xdr:colOff>50800</xdr:colOff>
      <xdr:row>58</xdr:row>
      <xdr:rowOff>149013</xdr:rowOff>
    </xdr:to>
    <xdr:cxnSp macro="">
      <xdr:nvCxnSpPr>
        <xdr:cNvPr id="124" name="直線コネクタ 123"/>
        <xdr:cNvCxnSpPr/>
      </xdr:nvCxnSpPr>
      <xdr:spPr>
        <a:xfrm>
          <a:off x="2019300" y="10088394"/>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144294</xdr:rowOff>
    </xdr:from>
    <xdr:to>
      <xdr:col>10</xdr:col>
      <xdr:colOff>114300</xdr:colOff>
      <xdr:row>58</xdr:row>
      <xdr:rowOff>155848</xdr:rowOff>
    </xdr:to>
    <xdr:cxnSp macro="">
      <xdr:nvCxnSpPr>
        <xdr:cNvPr id="127" name="直線コネクタ 126"/>
        <xdr:cNvCxnSpPr/>
      </xdr:nvCxnSpPr>
      <xdr:spPr>
        <a:xfrm flipV="1">
          <a:off x="1130300" y="10088394"/>
          <a:ext cx="889000" cy="1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104912</xdr:rowOff>
    </xdr:from>
    <xdr:to>
      <xdr:col>24</xdr:col>
      <xdr:colOff>114300</xdr:colOff>
      <xdr:row>59</xdr:row>
      <xdr:rowOff>35062</xdr:rowOff>
    </xdr:to>
    <xdr:sp macro="" textlink="">
      <xdr:nvSpPr>
        <xdr:cNvPr id="137" name="楕円 136"/>
        <xdr:cNvSpPr/>
      </xdr:nvSpPr>
      <xdr:spPr>
        <a:xfrm>
          <a:off x="4584700" y="100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98302</xdr:rowOff>
    </xdr:from>
    <xdr:to>
      <xdr:col>20</xdr:col>
      <xdr:colOff>38100</xdr:colOff>
      <xdr:row>59</xdr:row>
      <xdr:rowOff>28452</xdr:rowOff>
    </xdr:to>
    <xdr:sp macro="" textlink="">
      <xdr:nvSpPr>
        <xdr:cNvPr id="139" name="楕円 138"/>
        <xdr:cNvSpPr/>
      </xdr:nvSpPr>
      <xdr:spPr>
        <a:xfrm>
          <a:off x="3746500" y="1004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19579</xdr:rowOff>
    </xdr:from>
    <xdr:ext cx="534377" cy="259045"/>
    <xdr:sp macro="" textlink="">
      <xdr:nvSpPr>
        <xdr:cNvPr id="140" name="テキスト ボックス 139"/>
        <xdr:cNvSpPr txBox="1"/>
      </xdr:nvSpPr>
      <xdr:spPr>
        <a:xfrm>
          <a:off x="3530111" y="101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98213</xdr:rowOff>
    </xdr:from>
    <xdr:to>
      <xdr:col>15</xdr:col>
      <xdr:colOff>101600</xdr:colOff>
      <xdr:row>59</xdr:row>
      <xdr:rowOff>28363</xdr:rowOff>
    </xdr:to>
    <xdr:sp macro="" textlink="">
      <xdr:nvSpPr>
        <xdr:cNvPr id="141" name="楕円 140"/>
        <xdr:cNvSpPr/>
      </xdr:nvSpPr>
      <xdr:spPr>
        <a:xfrm>
          <a:off x="2857500" y="100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19490</xdr:rowOff>
    </xdr:from>
    <xdr:ext cx="534377" cy="259045"/>
    <xdr:sp macro="" textlink="">
      <xdr:nvSpPr>
        <xdr:cNvPr id="142" name="テキスト ボックス 141"/>
        <xdr:cNvSpPr txBox="1"/>
      </xdr:nvSpPr>
      <xdr:spPr>
        <a:xfrm>
          <a:off x="2641111" y="101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93494</xdr:rowOff>
    </xdr:from>
    <xdr:to>
      <xdr:col>10</xdr:col>
      <xdr:colOff>165100</xdr:colOff>
      <xdr:row>59</xdr:row>
      <xdr:rowOff>23644</xdr:rowOff>
    </xdr:to>
    <xdr:sp macro="" textlink="">
      <xdr:nvSpPr>
        <xdr:cNvPr id="143" name="楕円 142"/>
        <xdr:cNvSpPr/>
      </xdr:nvSpPr>
      <xdr:spPr>
        <a:xfrm>
          <a:off x="1968500" y="100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40171</xdr:rowOff>
    </xdr:from>
    <xdr:ext cx="534377" cy="259045"/>
    <xdr:sp macro="" textlink="">
      <xdr:nvSpPr>
        <xdr:cNvPr id="144" name="テキスト ボックス 143"/>
        <xdr:cNvSpPr txBox="1"/>
      </xdr:nvSpPr>
      <xdr:spPr>
        <a:xfrm>
          <a:off x="1752111" y="98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105048</xdr:rowOff>
    </xdr:from>
    <xdr:to>
      <xdr:col>6</xdr:col>
      <xdr:colOff>38100</xdr:colOff>
      <xdr:row>59</xdr:row>
      <xdr:rowOff>35198</xdr:rowOff>
    </xdr:to>
    <xdr:sp macro="" textlink="">
      <xdr:nvSpPr>
        <xdr:cNvPr id="145" name="楕円 144"/>
        <xdr:cNvSpPr/>
      </xdr:nvSpPr>
      <xdr:spPr>
        <a:xfrm>
          <a:off x="1079500" y="100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26325</xdr:rowOff>
    </xdr:from>
    <xdr:ext cx="534377" cy="259045"/>
    <xdr:sp macro="" textlink="">
      <xdr:nvSpPr>
        <xdr:cNvPr id="146" name="テキスト ボックス 145"/>
        <xdr:cNvSpPr txBox="1"/>
      </xdr:nvSpPr>
      <xdr:spPr>
        <a:xfrm>
          <a:off x="863111" y="101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97779</xdr:rowOff>
    </xdr:from>
    <xdr:to>
      <xdr:col>24</xdr:col>
      <xdr:colOff>63500</xdr:colOff>
      <xdr:row>77</xdr:row>
      <xdr:rowOff>16725</xdr:rowOff>
    </xdr:to>
    <xdr:cxnSp macro="">
      <xdr:nvCxnSpPr>
        <xdr:cNvPr id="178" name="直線コネクタ 177"/>
        <xdr:cNvCxnSpPr/>
      </xdr:nvCxnSpPr>
      <xdr:spPr>
        <a:xfrm flipV="1">
          <a:off x="3797300" y="12785079"/>
          <a:ext cx="838200" cy="43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16725</xdr:rowOff>
    </xdr:from>
    <xdr:to>
      <xdr:col>19</xdr:col>
      <xdr:colOff>177800</xdr:colOff>
      <xdr:row>77</xdr:row>
      <xdr:rowOff>131209</xdr:rowOff>
    </xdr:to>
    <xdr:cxnSp macro="">
      <xdr:nvCxnSpPr>
        <xdr:cNvPr id="181" name="直線コネクタ 180"/>
        <xdr:cNvCxnSpPr/>
      </xdr:nvCxnSpPr>
      <xdr:spPr>
        <a:xfrm flipV="1">
          <a:off x="2908300" y="13218375"/>
          <a:ext cx="889000" cy="1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131209</xdr:rowOff>
    </xdr:from>
    <xdr:to>
      <xdr:col>15</xdr:col>
      <xdr:colOff>50800</xdr:colOff>
      <xdr:row>78</xdr:row>
      <xdr:rowOff>20588</xdr:rowOff>
    </xdr:to>
    <xdr:cxnSp macro="">
      <xdr:nvCxnSpPr>
        <xdr:cNvPr id="184" name="直線コネクタ 183"/>
        <xdr:cNvCxnSpPr/>
      </xdr:nvCxnSpPr>
      <xdr:spPr>
        <a:xfrm flipV="1">
          <a:off x="2019300" y="13332859"/>
          <a:ext cx="8890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20588</xdr:rowOff>
    </xdr:from>
    <xdr:to>
      <xdr:col>10</xdr:col>
      <xdr:colOff>114300</xdr:colOff>
      <xdr:row>78</xdr:row>
      <xdr:rowOff>97453</xdr:rowOff>
    </xdr:to>
    <xdr:cxnSp macro="">
      <xdr:nvCxnSpPr>
        <xdr:cNvPr id="187" name="直線コネクタ 186"/>
        <xdr:cNvCxnSpPr/>
      </xdr:nvCxnSpPr>
      <xdr:spPr>
        <a:xfrm flipV="1">
          <a:off x="1130300" y="13393688"/>
          <a:ext cx="889000" cy="7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46979</xdr:rowOff>
    </xdr:from>
    <xdr:to>
      <xdr:col>24</xdr:col>
      <xdr:colOff>114300</xdr:colOff>
      <xdr:row>74</xdr:row>
      <xdr:rowOff>148579</xdr:rowOff>
    </xdr:to>
    <xdr:sp macro="" textlink="">
      <xdr:nvSpPr>
        <xdr:cNvPr id="197" name="楕円 196"/>
        <xdr:cNvSpPr/>
      </xdr:nvSpPr>
      <xdr:spPr>
        <a:xfrm>
          <a:off x="4584700" y="127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69856</xdr:rowOff>
    </xdr:from>
    <xdr:ext cx="599010" cy="259045"/>
    <xdr:sp macro="" textlink="">
      <xdr:nvSpPr>
        <xdr:cNvPr id="198" name="民生費該当値テキスト"/>
        <xdr:cNvSpPr txBox="1"/>
      </xdr:nvSpPr>
      <xdr:spPr>
        <a:xfrm>
          <a:off x="4686300" y="125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137375</xdr:rowOff>
    </xdr:from>
    <xdr:to>
      <xdr:col>20</xdr:col>
      <xdr:colOff>38100</xdr:colOff>
      <xdr:row>77</xdr:row>
      <xdr:rowOff>67525</xdr:rowOff>
    </xdr:to>
    <xdr:sp macro="" textlink="">
      <xdr:nvSpPr>
        <xdr:cNvPr id="199" name="楕円 198"/>
        <xdr:cNvSpPr/>
      </xdr:nvSpPr>
      <xdr:spPr>
        <a:xfrm>
          <a:off x="3746500" y="131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84051</xdr:rowOff>
    </xdr:from>
    <xdr:ext cx="599010" cy="259045"/>
    <xdr:sp macro="" textlink="">
      <xdr:nvSpPr>
        <xdr:cNvPr id="200" name="テキスト ボックス 199"/>
        <xdr:cNvSpPr txBox="1"/>
      </xdr:nvSpPr>
      <xdr:spPr>
        <a:xfrm>
          <a:off x="3497795" y="1294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80409</xdr:rowOff>
    </xdr:from>
    <xdr:to>
      <xdr:col>15</xdr:col>
      <xdr:colOff>101600</xdr:colOff>
      <xdr:row>78</xdr:row>
      <xdr:rowOff>10559</xdr:rowOff>
    </xdr:to>
    <xdr:sp macro="" textlink="">
      <xdr:nvSpPr>
        <xdr:cNvPr id="201" name="楕円 200"/>
        <xdr:cNvSpPr/>
      </xdr:nvSpPr>
      <xdr:spPr>
        <a:xfrm>
          <a:off x="2857500" y="132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1686</xdr:rowOff>
    </xdr:from>
    <xdr:ext cx="599010" cy="259045"/>
    <xdr:sp macro="" textlink="">
      <xdr:nvSpPr>
        <xdr:cNvPr id="202" name="テキスト ボックス 201"/>
        <xdr:cNvSpPr txBox="1"/>
      </xdr:nvSpPr>
      <xdr:spPr>
        <a:xfrm>
          <a:off x="2608795" y="133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141238</xdr:rowOff>
    </xdr:from>
    <xdr:to>
      <xdr:col>10</xdr:col>
      <xdr:colOff>165100</xdr:colOff>
      <xdr:row>78</xdr:row>
      <xdr:rowOff>71388</xdr:rowOff>
    </xdr:to>
    <xdr:sp macro="" textlink="">
      <xdr:nvSpPr>
        <xdr:cNvPr id="203" name="楕円 202"/>
        <xdr:cNvSpPr/>
      </xdr:nvSpPr>
      <xdr:spPr>
        <a:xfrm>
          <a:off x="1968500" y="133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62515</xdr:rowOff>
    </xdr:from>
    <xdr:ext cx="599010" cy="259045"/>
    <xdr:sp macro="" textlink="">
      <xdr:nvSpPr>
        <xdr:cNvPr id="204" name="テキスト ボックス 203"/>
        <xdr:cNvSpPr txBox="1"/>
      </xdr:nvSpPr>
      <xdr:spPr>
        <a:xfrm>
          <a:off x="1719795" y="1343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46653</xdr:rowOff>
    </xdr:from>
    <xdr:to>
      <xdr:col>6</xdr:col>
      <xdr:colOff>38100</xdr:colOff>
      <xdr:row>78</xdr:row>
      <xdr:rowOff>148253</xdr:rowOff>
    </xdr:to>
    <xdr:sp macro="" textlink="">
      <xdr:nvSpPr>
        <xdr:cNvPr id="205" name="楕円 204"/>
        <xdr:cNvSpPr/>
      </xdr:nvSpPr>
      <xdr:spPr>
        <a:xfrm>
          <a:off x="1079500" y="134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139380</xdr:rowOff>
    </xdr:from>
    <xdr:ext cx="599010" cy="259045"/>
    <xdr:sp macro="" textlink="">
      <xdr:nvSpPr>
        <xdr:cNvPr id="206" name="テキスト ボックス 205"/>
        <xdr:cNvSpPr txBox="1"/>
      </xdr:nvSpPr>
      <xdr:spPr>
        <a:xfrm>
          <a:off x="830795" y="1351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124792</xdr:rowOff>
    </xdr:from>
    <xdr:to>
      <xdr:col>24</xdr:col>
      <xdr:colOff>63500</xdr:colOff>
      <xdr:row>98</xdr:row>
      <xdr:rowOff>38022</xdr:rowOff>
    </xdr:to>
    <xdr:cxnSp macro="">
      <xdr:nvCxnSpPr>
        <xdr:cNvPr id="238" name="直線コネクタ 237"/>
        <xdr:cNvCxnSpPr/>
      </xdr:nvCxnSpPr>
      <xdr:spPr>
        <a:xfrm>
          <a:off x="3797300" y="16755442"/>
          <a:ext cx="8382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116889</xdr:rowOff>
    </xdr:from>
    <xdr:to>
      <xdr:col>19</xdr:col>
      <xdr:colOff>177800</xdr:colOff>
      <xdr:row>97</xdr:row>
      <xdr:rowOff>124792</xdr:rowOff>
    </xdr:to>
    <xdr:cxnSp macro="">
      <xdr:nvCxnSpPr>
        <xdr:cNvPr id="241" name="直線コネクタ 240"/>
        <xdr:cNvCxnSpPr/>
      </xdr:nvCxnSpPr>
      <xdr:spPr>
        <a:xfrm>
          <a:off x="2908300" y="16747539"/>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116889</xdr:rowOff>
    </xdr:from>
    <xdr:to>
      <xdr:col>15</xdr:col>
      <xdr:colOff>50800</xdr:colOff>
      <xdr:row>98</xdr:row>
      <xdr:rowOff>3536</xdr:rowOff>
    </xdr:to>
    <xdr:cxnSp macro="">
      <xdr:nvCxnSpPr>
        <xdr:cNvPr id="244" name="直線コネクタ 243"/>
        <xdr:cNvCxnSpPr/>
      </xdr:nvCxnSpPr>
      <xdr:spPr>
        <a:xfrm flipV="1">
          <a:off x="2019300" y="16747539"/>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3536</xdr:rowOff>
    </xdr:from>
    <xdr:to>
      <xdr:col>10</xdr:col>
      <xdr:colOff>114300</xdr:colOff>
      <xdr:row>98</xdr:row>
      <xdr:rowOff>28552</xdr:rowOff>
    </xdr:to>
    <xdr:cxnSp macro="">
      <xdr:nvCxnSpPr>
        <xdr:cNvPr id="247" name="直線コネクタ 246"/>
        <xdr:cNvCxnSpPr/>
      </xdr:nvCxnSpPr>
      <xdr:spPr>
        <a:xfrm flipV="1">
          <a:off x="1130300" y="16805636"/>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158672</xdr:rowOff>
    </xdr:from>
    <xdr:to>
      <xdr:col>24</xdr:col>
      <xdr:colOff>114300</xdr:colOff>
      <xdr:row>98</xdr:row>
      <xdr:rowOff>88822</xdr:rowOff>
    </xdr:to>
    <xdr:sp macro="" textlink="">
      <xdr:nvSpPr>
        <xdr:cNvPr id="257" name="楕円 256"/>
        <xdr:cNvSpPr/>
      </xdr:nvSpPr>
      <xdr:spPr>
        <a:xfrm>
          <a:off x="4584700" y="167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10099</xdr:rowOff>
    </xdr:from>
    <xdr:ext cx="534377" cy="259045"/>
    <xdr:sp macro="" textlink="">
      <xdr:nvSpPr>
        <xdr:cNvPr id="258" name="衛生費該当値テキスト"/>
        <xdr:cNvSpPr txBox="1"/>
      </xdr:nvSpPr>
      <xdr:spPr>
        <a:xfrm>
          <a:off x="4686300" y="1664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73992</xdr:rowOff>
    </xdr:from>
    <xdr:to>
      <xdr:col>20</xdr:col>
      <xdr:colOff>38100</xdr:colOff>
      <xdr:row>98</xdr:row>
      <xdr:rowOff>4142</xdr:rowOff>
    </xdr:to>
    <xdr:sp macro="" textlink="">
      <xdr:nvSpPr>
        <xdr:cNvPr id="259" name="楕円 258"/>
        <xdr:cNvSpPr/>
      </xdr:nvSpPr>
      <xdr:spPr>
        <a:xfrm>
          <a:off x="3746500" y="167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20669</xdr:rowOff>
    </xdr:from>
    <xdr:ext cx="534377" cy="259045"/>
    <xdr:sp macro="" textlink="">
      <xdr:nvSpPr>
        <xdr:cNvPr id="260" name="テキスト ボックス 259"/>
        <xdr:cNvSpPr txBox="1"/>
      </xdr:nvSpPr>
      <xdr:spPr>
        <a:xfrm>
          <a:off x="3530111" y="164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66089</xdr:rowOff>
    </xdr:from>
    <xdr:to>
      <xdr:col>15</xdr:col>
      <xdr:colOff>101600</xdr:colOff>
      <xdr:row>97</xdr:row>
      <xdr:rowOff>167689</xdr:rowOff>
    </xdr:to>
    <xdr:sp macro="" textlink="">
      <xdr:nvSpPr>
        <xdr:cNvPr id="261" name="楕円 260"/>
        <xdr:cNvSpPr/>
      </xdr:nvSpPr>
      <xdr:spPr>
        <a:xfrm>
          <a:off x="2857500" y="166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12766</xdr:rowOff>
    </xdr:from>
    <xdr:ext cx="534377" cy="259045"/>
    <xdr:sp macro="" textlink="">
      <xdr:nvSpPr>
        <xdr:cNvPr id="262" name="テキスト ボックス 261"/>
        <xdr:cNvSpPr txBox="1"/>
      </xdr:nvSpPr>
      <xdr:spPr>
        <a:xfrm>
          <a:off x="2641111" y="1647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124186</xdr:rowOff>
    </xdr:from>
    <xdr:to>
      <xdr:col>10</xdr:col>
      <xdr:colOff>165100</xdr:colOff>
      <xdr:row>98</xdr:row>
      <xdr:rowOff>54336</xdr:rowOff>
    </xdr:to>
    <xdr:sp macro="" textlink="">
      <xdr:nvSpPr>
        <xdr:cNvPr id="263" name="楕円 262"/>
        <xdr:cNvSpPr/>
      </xdr:nvSpPr>
      <xdr:spPr>
        <a:xfrm>
          <a:off x="1968500" y="167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70863</xdr:rowOff>
    </xdr:from>
    <xdr:ext cx="534377" cy="259045"/>
    <xdr:sp macro="" textlink="">
      <xdr:nvSpPr>
        <xdr:cNvPr id="264" name="テキスト ボックス 263"/>
        <xdr:cNvSpPr txBox="1"/>
      </xdr:nvSpPr>
      <xdr:spPr>
        <a:xfrm>
          <a:off x="1752111" y="1653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149202</xdr:rowOff>
    </xdr:from>
    <xdr:to>
      <xdr:col>6</xdr:col>
      <xdr:colOff>38100</xdr:colOff>
      <xdr:row>98</xdr:row>
      <xdr:rowOff>79352</xdr:rowOff>
    </xdr:to>
    <xdr:sp macro="" textlink="">
      <xdr:nvSpPr>
        <xdr:cNvPr id="265" name="楕円 264"/>
        <xdr:cNvSpPr/>
      </xdr:nvSpPr>
      <xdr:spPr>
        <a:xfrm>
          <a:off x="1079500" y="167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95879</xdr:rowOff>
    </xdr:from>
    <xdr:ext cx="534377" cy="259045"/>
    <xdr:sp macro="" textlink="">
      <xdr:nvSpPr>
        <xdr:cNvPr id="266" name="テキスト ボックス 265"/>
        <xdr:cNvSpPr txBox="1"/>
      </xdr:nvSpPr>
      <xdr:spPr>
        <a:xfrm>
          <a:off x="863111" y="165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81407</xdr:rowOff>
    </xdr:from>
    <xdr:to>
      <xdr:col>55</xdr:col>
      <xdr:colOff>0</xdr:colOff>
      <xdr:row>37</xdr:row>
      <xdr:rowOff>117983</xdr:rowOff>
    </xdr:to>
    <xdr:cxnSp macro="">
      <xdr:nvCxnSpPr>
        <xdr:cNvPr id="295" name="直線コネクタ 294"/>
        <xdr:cNvCxnSpPr/>
      </xdr:nvCxnSpPr>
      <xdr:spPr>
        <a:xfrm>
          <a:off x="9639300" y="6253607"/>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81407</xdr:rowOff>
    </xdr:from>
    <xdr:to>
      <xdr:col>50</xdr:col>
      <xdr:colOff>114300</xdr:colOff>
      <xdr:row>36</xdr:row>
      <xdr:rowOff>87122</xdr:rowOff>
    </xdr:to>
    <xdr:cxnSp macro="">
      <xdr:nvCxnSpPr>
        <xdr:cNvPr id="298" name="直線コネクタ 297"/>
        <xdr:cNvCxnSpPr/>
      </xdr:nvCxnSpPr>
      <xdr:spPr>
        <a:xfrm flipV="1">
          <a:off x="8750300" y="625360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86741</xdr:rowOff>
    </xdr:from>
    <xdr:to>
      <xdr:col>45</xdr:col>
      <xdr:colOff>177800</xdr:colOff>
      <xdr:row>36</xdr:row>
      <xdr:rowOff>87122</xdr:rowOff>
    </xdr:to>
    <xdr:cxnSp macro="">
      <xdr:nvCxnSpPr>
        <xdr:cNvPr id="301" name="直線コネクタ 300"/>
        <xdr:cNvCxnSpPr/>
      </xdr:nvCxnSpPr>
      <xdr:spPr>
        <a:xfrm>
          <a:off x="7861300" y="625894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86741</xdr:rowOff>
    </xdr:from>
    <xdr:to>
      <xdr:col>41</xdr:col>
      <xdr:colOff>50800</xdr:colOff>
      <xdr:row>36</xdr:row>
      <xdr:rowOff>98552</xdr:rowOff>
    </xdr:to>
    <xdr:cxnSp macro="">
      <xdr:nvCxnSpPr>
        <xdr:cNvPr id="304" name="直線コネクタ 303"/>
        <xdr:cNvCxnSpPr/>
      </xdr:nvCxnSpPr>
      <xdr:spPr>
        <a:xfrm flipV="1">
          <a:off x="6972300" y="625894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314" name="楕円 313"/>
        <xdr:cNvSpPr/>
      </xdr:nvSpPr>
      <xdr:spPr>
        <a:xfrm>
          <a:off x="104267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90060</xdr:rowOff>
    </xdr:from>
    <xdr:ext cx="378565" cy="259045"/>
    <xdr:sp macro="" textlink="">
      <xdr:nvSpPr>
        <xdr:cNvPr id="315" name="労働費該当値テキスト"/>
        <xdr:cNvSpPr txBox="1"/>
      </xdr:nvSpPr>
      <xdr:spPr>
        <a:xfrm>
          <a:off x="10528300"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30607</xdr:rowOff>
    </xdr:from>
    <xdr:to>
      <xdr:col>50</xdr:col>
      <xdr:colOff>165100</xdr:colOff>
      <xdr:row>36</xdr:row>
      <xdr:rowOff>132207</xdr:rowOff>
    </xdr:to>
    <xdr:sp macro="" textlink="">
      <xdr:nvSpPr>
        <xdr:cNvPr id="316" name="楕円 315"/>
        <xdr:cNvSpPr/>
      </xdr:nvSpPr>
      <xdr:spPr>
        <a:xfrm>
          <a:off x="9588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148734</xdr:rowOff>
    </xdr:from>
    <xdr:ext cx="469744" cy="259045"/>
    <xdr:sp macro="" textlink="">
      <xdr:nvSpPr>
        <xdr:cNvPr id="317" name="テキスト ボックス 316"/>
        <xdr:cNvSpPr txBox="1"/>
      </xdr:nvSpPr>
      <xdr:spPr>
        <a:xfrm>
          <a:off x="9404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36322</xdr:rowOff>
    </xdr:from>
    <xdr:to>
      <xdr:col>46</xdr:col>
      <xdr:colOff>38100</xdr:colOff>
      <xdr:row>36</xdr:row>
      <xdr:rowOff>137922</xdr:rowOff>
    </xdr:to>
    <xdr:sp macro="" textlink="">
      <xdr:nvSpPr>
        <xdr:cNvPr id="318" name="楕円 317"/>
        <xdr:cNvSpPr/>
      </xdr:nvSpPr>
      <xdr:spPr>
        <a:xfrm>
          <a:off x="8699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154449</xdr:rowOff>
    </xdr:from>
    <xdr:ext cx="469744" cy="259045"/>
    <xdr:sp macro="" textlink="">
      <xdr:nvSpPr>
        <xdr:cNvPr id="319" name="テキスト ボックス 318"/>
        <xdr:cNvSpPr txBox="1"/>
      </xdr:nvSpPr>
      <xdr:spPr>
        <a:xfrm>
          <a:off x="8515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35941</xdr:rowOff>
    </xdr:from>
    <xdr:to>
      <xdr:col>41</xdr:col>
      <xdr:colOff>101600</xdr:colOff>
      <xdr:row>36</xdr:row>
      <xdr:rowOff>137541</xdr:rowOff>
    </xdr:to>
    <xdr:sp macro="" textlink="">
      <xdr:nvSpPr>
        <xdr:cNvPr id="320" name="楕円 319"/>
        <xdr:cNvSpPr/>
      </xdr:nvSpPr>
      <xdr:spPr>
        <a:xfrm>
          <a:off x="7810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154068</xdr:rowOff>
    </xdr:from>
    <xdr:ext cx="469744" cy="259045"/>
    <xdr:sp macro="" textlink="">
      <xdr:nvSpPr>
        <xdr:cNvPr id="321" name="テキスト ボックス 320"/>
        <xdr:cNvSpPr txBox="1"/>
      </xdr:nvSpPr>
      <xdr:spPr>
        <a:xfrm>
          <a:off x="7626428" y="59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22" name="楕円 321"/>
        <xdr:cNvSpPr/>
      </xdr:nvSpPr>
      <xdr:spPr>
        <a:xfrm>
          <a:off x="6921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23" name="テキスト ボックス 322"/>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50971</xdr:rowOff>
    </xdr:from>
    <xdr:to>
      <xdr:col>55</xdr:col>
      <xdr:colOff>0</xdr:colOff>
      <xdr:row>58</xdr:row>
      <xdr:rowOff>77798</xdr:rowOff>
    </xdr:to>
    <xdr:cxnSp macro="">
      <xdr:nvCxnSpPr>
        <xdr:cNvPr id="354" name="直線コネクタ 353"/>
        <xdr:cNvCxnSpPr/>
      </xdr:nvCxnSpPr>
      <xdr:spPr>
        <a:xfrm>
          <a:off x="9639300" y="9995071"/>
          <a:ext cx="838200" cy="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50971</xdr:rowOff>
    </xdr:from>
    <xdr:to>
      <xdr:col>50</xdr:col>
      <xdr:colOff>114300</xdr:colOff>
      <xdr:row>58</xdr:row>
      <xdr:rowOff>92478</xdr:rowOff>
    </xdr:to>
    <xdr:cxnSp macro="">
      <xdr:nvCxnSpPr>
        <xdr:cNvPr id="357" name="直線コネクタ 356"/>
        <xdr:cNvCxnSpPr/>
      </xdr:nvCxnSpPr>
      <xdr:spPr>
        <a:xfrm flipV="1">
          <a:off x="8750300" y="9995071"/>
          <a:ext cx="889000" cy="4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69732</xdr:rowOff>
    </xdr:from>
    <xdr:to>
      <xdr:col>45</xdr:col>
      <xdr:colOff>177800</xdr:colOff>
      <xdr:row>58</xdr:row>
      <xdr:rowOff>92478</xdr:rowOff>
    </xdr:to>
    <xdr:cxnSp macro="">
      <xdr:nvCxnSpPr>
        <xdr:cNvPr id="360" name="直線コネクタ 359"/>
        <xdr:cNvCxnSpPr/>
      </xdr:nvCxnSpPr>
      <xdr:spPr>
        <a:xfrm>
          <a:off x="7861300" y="10013832"/>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69732</xdr:rowOff>
    </xdr:from>
    <xdr:to>
      <xdr:col>41</xdr:col>
      <xdr:colOff>50800</xdr:colOff>
      <xdr:row>58</xdr:row>
      <xdr:rowOff>109819</xdr:rowOff>
    </xdr:to>
    <xdr:cxnSp macro="">
      <xdr:nvCxnSpPr>
        <xdr:cNvPr id="363" name="直線コネクタ 362"/>
        <xdr:cNvCxnSpPr/>
      </xdr:nvCxnSpPr>
      <xdr:spPr>
        <a:xfrm flipV="1">
          <a:off x="6972300" y="10013832"/>
          <a:ext cx="889000" cy="4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26998</xdr:rowOff>
    </xdr:from>
    <xdr:to>
      <xdr:col>55</xdr:col>
      <xdr:colOff>50800</xdr:colOff>
      <xdr:row>58</xdr:row>
      <xdr:rowOff>128598</xdr:rowOff>
    </xdr:to>
    <xdr:sp macro="" textlink="">
      <xdr:nvSpPr>
        <xdr:cNvPr id="373" name="楕円 372"/>
        <xdr:cNvSpPr/>
      </xdr:nvSpPr>
      <xdr:spPr>
        <a:xfrm>
          <a:off x="10426700" y="99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49875</xdr:rowOff>
    </xdr:from>
    <xdr:ext cx="534377" cy="259045"/>
    <xdr:sp macro="" textlink="">
      <xdr:nvSpPr>
        <xdr:cNvPr id="374" name="農林水産業費該当値テキスト"/>
        <xdr:cNvSpPr txBox="1"/>
      </xdr:nvSpPr>
      <xdr:spPr>
        <a:xfrm>
          <a:off x="10528300" y="982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xdr:rowOff>
    </xdr:from>
    <xdr:to>
      <xdr:col>50</xdr:col>
      <xdr:colOff>165100</xdr:colOff>
      <xdr:row>58</xdr:row>
      <xdr:rowOff>101771</xdr:rowOff>
    </xdr:to>
    <xdr:sp macro="" textlink="">
      <xdr:nvSpPr>
        <xdr:cNvPr id="375" name="楕円 374"/>
        <xdr:cNvSpPr/>
      </xdr:nvSpPr>
      <xdr:spPr>
        <a:xfrm>
          <a:off x="95885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118298</xdr:rowOff>
    </xdr:from>
    <xdr:ext cx="534377" cy="259045"/>
    <xdr:sp macro="" textlink="">
      <xdr:nvSpPr>
        <xdr:cNvPr id="376" name="テキスト ボックス 375"/>
        <xdr:cNvSpPr txBox="1"/>
      </xdr:nvSpPr>
      <xdr:spPr>
        <a:xfrm>
          <a:off x="9372111" y="97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41678</xdr:rowOff>
    </xdr:from>
    <xdr:to>
      <xdr:col>46</xdr:col>
      <xdr:colOff>38100</xdr:colOff>
      <xdr:row>58</xdr:row>
      <xdr:rowOff>143278</xdr:rowOff>
    </xdr:to>
    <xdr:sp macro="" textlink="">
      <xdr:nvSpPr>
        <xdr:cNvPr id="377" name="楕円 376"/>
        <xdr:cNvSpPr/>
      </xdr:nvSpPr>
      <xdr:spPr>
        <a:xfrm>
          <a:off x="8699500" y="99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159805</xdr:rowOff>
    </xdr:from>
    <xdr:ext cx="534377" cy="259045"/>
    <xdr:sp macro="" textlink="">
      <xdr:nvSpPr>
        <xdr:cNvPr id="378" name="テキスト ボックス 377"/>
        <xdr:cNvSpPr txBox="1"/>
      </xdr:nvSpPr>
      <xdr:spPr>
        <a:xfrm>
          <a:off x="8483111" y="976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18932</xdr:rowOff>
    </xdr:from>
    <xdr:to>
      <xdr:col>41</xdr:col>
      <xdr:colOff>101600</xdr:colOff>
      <xdr:row>58</xdr:row>
      <xdr:rowOff>120532</xdr:rowOff>
    </xdr:to>
    <xdr:sp macro="" textlink="">
      <xdr:nvSpPr>
        <xdr:cNvPr id="379" name="楕円 378"/>
        <xdr:cNvSpPr/>
      </xdr:nvSpPr>
      <xdr:spPr>
        <a:xfrm>
          <a:off x="7810500" y="99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137059</xdr:rowOff>
    </xdr:from>
    <xdr:ext cx="534377" cy="259045"/>
    <xdr:sp macro="" textlink="">
      <xdr:nvSpPr>
        <xdr:cNvPr id="380" name="テキスト ボックス 379"/>
        <xdr:cNvSpPr txBox="1"/>
      </xdr:nvSpPr>
      <xdr:spPr>
        <a:xfrm>
          <a:off x="7594111" y="973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59019</xdr:rowOff>
    </xdr:from>
    <xdr:to>
      <xdr:col>36</xdr:col>
      <xdr:colOff>165100</xdr:colOff>
      <xdr:row>58</xdr:row>
      <xdr:rowOff>160619</xdr:rowOff>
    </xdr:to>
    <xdr:sp macro="" textlink="">
      <xdr:nvSpPr>
        <xdr:cNvPr id="381" name="楕円 380"/>
        <xdr:cNvSpPr/>
      </xdr:nvSpPr>
      <xdr:spPr>
        <a:xfrm>
          <a:off x="6921500" y="100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151746</xdr:rowOff>
    </xdr:from>
    <xdr:ext cx="469744" cy="259045"/>
    <xdr:sp macro="" textlink="">
      <xdr:nvSpPr>
        <xdr:cNvPr id="382" name="テキスト ボックス 381"/>
        <xdr:cNvSpPr txBox="1"/>
      </xdr:nvSpPr>
      <xdr:spPr>
        <a:xfrm>
          <a:off x="6737428" y="100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6922</xdr:rowOff>
    </xdr:from>
    <xdr:to>
      <xdr:col>55</xdr:col>
      <xdr:colOff>0</xdr:colOff>
      <xdr:row>78</xdr:row>
      <xdr:rowOff>49237</xdr:rowOff>
    </xdr:to>
    <xdr:cxnSp macro="">
      <xdr:nvCxnSpPr>
        <xdr:cNvPr id="411" name="直線コネクタ 410"/>
        <xdr:cNvCxnSpPr/>
      </xdr:nvCxnSpPr>
      <xdr:spPr>
        <a:xfrm flipV="1">
          <a:off x="9639300" y="13380022"/>
          <a:ext cx="838200" cy="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49237</xdr:rowOff>
    </xdr:from>
    <xdr:to>
      <xdr:col>50</xdr:col>
      <xdr:colOff>114300</xdr:colOff>
      <xdr:row>78</xdr:row>
      <xdr:rowOff>79693</xdr:rowOff>
    </xdr:to>
    <xdr:cxnSp macro="">
      <xdr:nvCxnSpPr>
        <xdr:cNvPr id="414" name="直線コネクタ 413"/>
        <xdr:cNvCxnSpPr/>
      </xdr:nvCxnSpPr>
      <xdr:spPr>
        <a:xfrm flipV="1">
          <a:off x="8750300" y="13422337"/>
          <a:ext cx="889000" cy="3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63791</xdr:rowOff>
    </xdr:from>
    <xdr:to>
      <xdr:col>45</xdr:col>
      <xdr:colOff>177800</xdr:colOff>
      <xdr:row>78</xdr:row>
      <xdr:rowOff>79693</xdr:rowOff>
    </xdr:to>
    <xdr:cxnSp macro="">
      <xdr:nvCxnSpPr>
        <xdr:cNvPr id="417" name="直線コネクタ 416"/>
        <xdr:cNvCxnSpPr/>
      </xdr:nvCxnSpPr>
      <xdr:spPr>
        <a:xfrm>
          <a:off x="7861300" y="13436891"/>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63791</xdr:rowOff>
    </xdr:from>
    <xdr:to>
      <xdr:col>41</xdr:col>
      <xdr:colOff>50800</xdr:colOff>
      <xdr:row>78</xdr:row>
      <xdr:rowOff>94362</xdr:rowOff>
    </xdr:to>
    <xdr:cxnSp macro="">
      <xdr:nvCxnSpPr>
        <xdr:cNvPr id="420" name="直線コネクタ 419"/>
        <xdr:cNvCxnSpPr/>
      </xdr:nvCxnSpPr>
      <xdr:spPr>
        <a:xfrm flipV="1">
          <a:off x="6972300" y="13436891"/>
          <a:ext cx="889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127572</xdr:rowOff>
    </xdr:from>
    <xdr:to>
      <xdr:col>55</xdr:col>
      <xdr:colOff>50800</xdr:colOff>
      <xdr:row>78</xdr:row>
      <xdr:rowOff>57722</xdr:rowOff>
    </xdr:to>
    <xdr:sp macro="" textlink="">
      <xdr:nvSpPr>
        <xdr:cNvPr id="430" name="楕円 429"/>
        <xdr:cNvSpPr/>
      </xdr:nvSpPr>
      <xdr:spPr>
        <a:xfrm>
          <a:off x="10426700" y="133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150449</xdr:rowOff>
    </xdr:from>
    <xdr:ext cx="534377" cy="259045"/>
    <xdr:sp macro="" textlink="">
      <xdr:nvSpPr>
        <xdr:cNvPr id="431" name="商工費該当値テキスト"/>
        <xdr:cNvSpPr txBox="1"/>
      </xdr:nvSpPr>
      <xdr:spPr>
        <a:xfrm>
          <a:off x="10528300" y="131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169887</xdr:rowOff>
    </xdr:from>
    <xdr:to>
      <xdr:col>50</xdr:col>
      <xdr:colOff>165100</xdr:colOff>
      <xdr:row>78</xdr:row>
      <xdr:rowOff>100037</xdr:rowOff>
    </xdr:to>
    <xdr:sp macro="" textlink="">
      <xdr:nvSpPr>
        <xdr:cNvPr id="432" name="楕円 431"/>
        <xdr:cNvSpPr/>
      </xdr:nvSpPr>
      <xdr:spPr>
        <a:xfrm>
          <a:off x="9588500" y="133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116564</xdr:rowOff>
    </xdr:from>
    <xdr:ext cx="534377" cy="259045"/>
    <xdr:sp macro="" textlink="">
      <xdr:nvSpPr>
        <xdr:cNvPr id="433" name="テキスト ボックス 432"/>
        <xdr:cNvSpPr txBox="1"/>
      </xdr:nvSpPr>
      <xdr:spPr>
        <a:xfrm>
          <a:off x="9372111" y="131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28893</xdr:rowOff>
    </xdr:from>
    <xdr:to>
      <xdr:col>46</xdr:col>
      <xdr:colOff>38100</xdr:colOff>
      <xdr:row>78</xdr:row>
      <xdr:rowOff>130493</xdr:rowOff>
    </xdr:to>
    <xdr:sp macro="" textlink="">
      <xdr:nvSpPr>
        <xdr:cNvPr id="434" name="楕円 433"/>
        <xdr:cNvSpPr/>
      </xdr:nvSpPr>
      <xdr:spPr>
        <a:xfrm>
          <a:off x="8699500" y="134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147020</xdr:rowOff>
    </xdr:from>
    <xdr:ext cx="534377" cy="259045"/>
    <xdr:sp macro="" textlink="">
      <xdr:nvSpPr>
        <xdr:cNvPr id="435" name="テキスト ボックス 434"/>
        <xdr:cNvSpPr txBox="1"/>
      </xdr:nvSpPr>
      <xdr:spPr>
        <a:xfrm>
          <a:off x="8483111" y="1317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12991</xdr:rowOff>
    </xdr:from>
    <xdr:to>
      <xdr:col>41</xdr:col>
      <xdr:colOff>101600</xdr:colOff>
      <xdr:row>78</xdr:row>
      <xdr:rowOff>114591</xdr:rowOff>
    </xdr:to>
    <xdr:sp macro="" textlink="">
      <xdr:nvSpPr>
        <xdr:cNvPr id="436" name="楕円 435"/>
        <xdr:cNvSpPr/>
      </xdr:nvSpPr>
      <xdr:spPr>
        <a:xfrm>
          <a:off x="7810500" y="1338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131118</xdr:rowOff>
    </xdr:from>
    <xdr:ext cx="534377" cy="259045"/>
    <xdr:sp macro="" textlink="">
      <xdr:nvSpPr>
        <xdr:cNvPr id="437" name="テキスト ボックス 436"/>
        <xdr:cNvSpPr txBox="1"/>
      </xdr:nvSpPr>
      <xdr:spPr>
        <a:xfrm>
          <a:off x="7594111" y="1316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43562</xdr:rowOff>
    </xdr:from>
    <xdr:to>
      <xdr:col>36</xdr:col>
      <xdr:colOff>165100</xdr:colOff>
      <xdr:row>78</xdr:row>
      <xdr:rowOff>145162</xdr:rowOff>
    </xdr:to>
    <xdr:sp macro="" textlink="">
      <xdr:nvSpPr>
        <xdr:cNvPr id="438" name="楕円 437"/>
        <xdr:cNvSpPr/>
      </xdr:nvSpPr>
      <xdr:spPr>
        <a:xfrm>
          <a:off x="6921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161689</xdr:rowOff>
    </xdr:from>
    <xdr:ext cx="469744" cy="259045"/>
    <xdr:sp macro="" textlink="">
      <xdr:nvSpPr>
        <xdr:cNvPr id="439" name="テキスト ボックス 438"/>
        <xdr:cNvSpPr txBox="1"/>
      </xdr:nvSpPr>
      <xdr:spPr>
        <a:xfrm>
          <a:off x="6737428" y="1319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94622</xdr:rowOff>
    </xdr:from>
    <xdr:to>
      <xdr:col>55</xdr:col>
      <xdr:colOff>0</xdr:colOff>
      <xdr:row>97</xdr:row>
      <xdr:rowOff>122217</xdr:rowOff>
    </xdr:to>
    <xdr:cxnSp macro="">
      <xdr:nvCxnSpPr>
        <xdr:cNvPr id="470" name="直線コネクタ 469"/>
        <xdr:cNvCxnSpPr/>
      </xdr:nvCxnSpPr>
      <xdr:spPr>
        <a:xfrm>
          <a:off x="9639300" y="16725272"/>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93044</xdr:rowOff>
    </xdr:from>
    <xdr:to>
      <xdr:col>50</xdr:col>
      <xdr:colOff>114300</xdr:colOff>
      <xdr:row>97</xdr:row>
      <xdr:rowOff>94622</xdr:rowOff>
    </xdr:to>
    <xdr:cxnSp macro="">
      <xdr:nvCxnSpPr>
        <xdr:cNvPr id="473" name="直線コネクタ 472"/>
        <xdr:cNvCxnSpPr/>
      </xdr:nvCxnSpPr>
      <xdr:spPr>
        <a:xfrm>
          <a:off x="8750300" y="16723694"/>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139080</xdr:rowOff>
    </xdr:from>
    <xdr:to>
      <xdr:col>45</xdr:col>
      <xdr:colOff>177800</xdr:colOff>
      <xdr:row>97</xdr:row>
      <xdr:rowOff>93044</xdr:rowOff>
    </xdr:to>
    <xdr:cxnSp macro="">
      <xdr:nvCxnSpPr>
        <xdr:cNvPr id="476" name="直線コネクタ 475"/>
        <xdr:cNvCxnSpPr/>
      </xdr:nvCxnSpPr>
      <xdr:spPr>
        <a:xfrm>
          <a:off x="7861300" y="16598280"/>
          <a:ext cx="889000" cy="12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139080</xdr:rowOff>
    </xdr:from>
    <xdr:to>
      <xdr:col>41</xdr:col>
      <xdr:colOff>50800</xdr:colOff>
      <xdr:row>97</xdr:row>
      <xdr:rowOff>129674</xdr:rowOff>
    </xdr:to>
    <xdr:cxnSp macro="">
      <xdr:nvCxnSpPr>
        <xdr:cNvPr id="479" name="直線コネクタ 478"/>
        <xdr:cNvCxnSpPr/>
      </xdr:nvCxnSpPr>
      <xdr:spPr>
        <a:xfrm flipV="1">
          <a:off x="6972300" y="16598280"/>
          <a:ext cx="889000" cy="16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71417</xdr:rowOff>
    </xdr:from>
    <xdr:to>
      <xdr:col>55</xdr:col>
      <xdr:colOff>50800</xdr:colOff>
      <xdr:row>98</xdr:row>
      <xdr:rowOff>1567</xdr:rowOff>
    </xdr:to>
    <xdr:sp macro="" textlink="">
      <xdr:nvSpPr>
        <xdr:cNvPr id="489" name="楕円 488"/>
        <xdr:cNvSpPr/>
      </xdr:nvSpPr>
      <xdr:spPr>
        <a:xfrm>
          <a:off x="10426700" y="167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49844</xdr:rowOff>
    </xdr:from>
    <xdr:ext cx="534377" cy="259045"/>
    <xdr:sp macro="" textlink="">
      <xdr:nvSpPr>
        <xdr:cNvPr id="490" name="土木費該当値テキスト"/>
        <xdr:cNvSpPr txBox="1"/>
      </xdr:nvSpPr>
      <xdr:spPr>
        <a:xfrm>
          <a:off x="10528300" y="166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43822</xdr:rowOff>
    </xdr:from>
    <xdr:to>
      <xdr:col>50</xdr:col>
      <xdr:colOff>165100</xdr:colOff>
      <xdr:row>97</xdr:row>
      <xdr:rowOff>145422</xdr:rowOff>
    </xdr:to>
    <xdr:sp macro="" textlink="">
      <xdr:nvSpPr>
        <xdr:cNvPr id="491" name="楕円 490"/>
        <xdr:cNvSpPr/>
      </xdr:nvSpPr>
      <xdr:spPr>
        <a:xfrm>
          <a:off x="9588500" y="166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136549</xdr:rowOff>
    </xdr:from>
    <xdr:ext cx="534377" cy="259045"/>
    <xdr:sp macro="" textlink="">
      <xdr:nvSpPr>
        <xdr:cNvPr id="492" name="テキスト ボックス 491"/>
        <xdr:cNvSpPr txBox="1"/>
      </xdr:nvSpPr>
      <xdr:spPr>
        <a:xfrm>
          <a:off x="9372111" y="167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42244</xdr:rowOff>
    </xdr:from>
    <xdr:to>
      <xdr:col>46</xdr:col>
      <xdr:colOff>38100</xdr:colOff>
      <xdr:row>97</xdr:row>
      <xdr:rowOff>143844</xdr:rowOff>
    </xdr:to>
    <xdr:sp macro="" textlink="">
      <xdr:nvSpPr>
        <xdr:cNvPr id="493" name="楕円 492"/>
        <xdr:cNvSpPr/>
      </xdr:nvSpPr>
      <xdr:spPr>
        <a:xfrm>
          <a:off x="8699500" y="166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134971</xdr:rowOff>
    </xdr:from>
    <xdr:ext cx="534377" cy="259045"/>
    <xdr:sp macro="" textlink="">
      <xdr:nvSpPr>
        <xdr:cNvPr id="494" name="テキスト ボックス 493"/>
        <xdr:cNvSpPr txBox="1"/>
      </xdr:nvSpPr>
      <xdr:spPr>
        <a:xfrm>
          <a:off x="8483111" y="167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88280</xdr:rowOff>
    </xdr:from>
    <xdr:to>
      <xdr:col>41</xdr:col>
      <xdr:colOff>101600</xdr:colOff>
      <xdr:row>97</xdr:row>
      <xdr:rowOff>18430</xdr:rowOff>
    </xdr:to>
    <xdr:sp macro="" textlink="">
      <xdr:nvSpPr>
        <xdr:cNvPr id="495" name="楕円 494"/>
        <xdr:cNvSpPr/>
      </xdr:nvSpPr>
      <xdr:spPr>
        <a:xfrm>
          <a:off x="7810500" y="165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34957</xdr:rowOff>
    </xdr:from>
    <xdr:ext cx="534377" cy="259045"/>
    <xdr:sp macro="" textlink="">
      <xdr:nvSpPr>
        <xdr:cNvPr id="496" name="テキスト ボックス 495"/>
        <xdr:cNvSpPr txBox="1"/>
      </xdr:nvSpPr>
      <xdr:spPr>
        <a:xfrm>
          <a:off x="7594111" y="1632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78874</xdr:rowOff>
    </xdr:from>
    <xdr:to>
      <xdr:col>36</xdr:col>
      <xdr:colOff>165100</xdr:colOff>
      <xdr:row>98</xdr:row>
      <xdr:rowOff>9024</xdr:rowOff>
    </xdr:to>
    <xdr:sp macro="" textlink="">
      <xdr:nvSpPr>
        <xdr:cNvPr id="497" name="楕円 496"/>
        <xdr:cNvSpPr/>
      </xdr:nvSpPr>
      <xdr:spPr>
        <a:xfrm>
          <a:off x="6921500" y="167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xdr:rowOff>
    </xdr:from>
    <xdr:ext cx="534377" cy="259045"/>
    <xdr:sp macro="" textlink="">
      <xdr:nvSpPr>
        <xdr:cNvPr id="498" name="テキスト ボックス 497"/>
        <xdr:cNvSpPr txBox="1"/>
      </xdr:nvSpPr>
      <xdr:spPr>
        <a:xfrm>
          <a:off x="6705111" y="168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125801</xdr:rowOff>
    </xdr:from>
    <xdr:to>
      <xdr:col>85</xdr:col>
      <xdr:colOff>127000</xdr:colOff>
      <xdr:row>35</xdr:row>
      <xdr:rowOff>134579</xdr:rowOff>
    </xdr:to>
    <xdr:cxnSp macro="">
      <xdr:nvCxnSpPr>
        <xdr:cNvPr id="525" name="直線コネクタ 524"/>
        <xdr:cNvCxnSpPr/>
      </xdr:nvCxnSpPr>
      <xdr:spPr>
        <a:xfrm>
          <a:off x="15481300" y="6126551"/>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115080</xdr:rowOff>
    </xdr:from>
    <xdr:to>
      <xdr:col>81</xdr:col>
      <xdr:colOff>50800</xdr:colOff>
      <xdr:row>35</xdr:row>
      <xdr:rowOff>125801</xdr:rowOff>
    </xdr:to>
    <xdr:cxnSp macro="">
      <xdr:nvCxnSpPr>
        <xdr:cNvPr id="528" name="直線コネクタ 527"/>
        <xdr:cNvCxnSpPr/>
      </xdr:nvCxnSpPr>
      <xdr:spPr>
        <a:xfrm>
          <a:off x="14592300" y="6115830"/>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115080</xdr:rowOff>
    </xdr:from>
    <xdr:to>
      <xdr:col>76</xdr:col>
      <xdr:colOff>114300</xdr:colOff>
      <xdr:row>36</xdr:row>
      <xdr:rowOff>20279</xdr:rowOff>
    </xdr:to>
    <xdr:cxnSp macro="">
      <xdr:nvCxnSpPr>
        <xdr:cNvPr id="531" name="直線コネクタ 530"/>
        <xdr:cNvCxnSpPr/>
      </xdr:nvCxnSpPr>
      <xdr:spPr>
        <a:xfrm flipV="1">
          <a:off x="13703300" y="6115830"/>
          <a:ext cx="889000" cy="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18633</xdr:rowOff>
    </xdr:from>
    <xdr:to>
      <xdr:col>71</xdr:col>
      <xdr:colOff>177800</xdr:colOff>
      <xdr:row>36</xdr:row>
      <xdr:rowOff>20279</xdr:rowOff>
    </xdr:to>
    <xdr:cxnSp macro="">
      <xdr:nvCxnSpPr>
        <xdr:cNvPr id="534" name="直線コネクタ 533"/>
        <xdr:cNvCxnSpPr/>
      </xdr:nvCxnSpPr>
      <xdr:spPr>
        <a:xfrm>
          <a:off x="12814300" y="619083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83779</xdr:rowOff>
    </xdr:from>
    <xdr:to>
      <xdr:col>85</xdr:col>
      <xdr:colOff>177800</xdr:colOff>
      <xdr:row>36</xdr:row>
      <xdr:rowOff>13929</xdr:rowOff>
    </xdr:to>
    <xdr:sp macro="" textlink="">
      <xdr:nvSpPr>
        <xdr:cNvPr id="544" name="楕円 543"/>
        <xdr:cNvSpPr/>
      </xdr:nvSpPr>
      <xdr:spPr>
        <a:xfrm>
          <a:off x="16268700" y="60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106656</xdr:rowOff>
    </xdr:from>
    <xdr:ext cx="534377" cy="259045"/>
    <xdr:sp macro="" textlink="">
      <xdr:nvSpPr>
        <xdr:cNvPr id="545" name="消防費該当値テキスト"/>
        <xdr:cNvSpPr txBox="1"/>
      </xdr:nvSpPr>
      <xdr:spPr>
        <a:xfrm>
          <a:off x="16370300" y="593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75001</xdr:rowOff>
    </xdr:from>
    <xdr:to>
      <xdr:col>81</xdr:col>
      <xdr:colOff>101600</xdr:colOff>
      <xdr:row>36</xdr:row>
      <xdr:rowOff>5151</xdr:rowOff>
    </xdr:to>
    <xdr:sp macro="" textlink="">
      <xdr:nvSpPr>
        <xdr:cNvPr id="546" name="楕円 545"/>
        <xdr:cNvSpPr/>
      </xdr:nvSpPr>
      <xdr:spPr>
        <a:xfrm>
          <a:off x="15430500" y="60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21678</xdr:rowOff>
    </xdr:from>
    <xdr:ext cx="534377" cy="259045"/>
    <xdr:sp macro="" textlink="">
      <xdr:nvSpPr>
        <xdr:cNvPr id="547" name="テキスト ボックス 546"/>
        <xdr:cNvSpPr txBox="1"/>
      </xdr:nvSpPr>
      <xdr:spPr>
        <a:xfrm>
          <a:off x="15214111" y="58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64280</xdr:rowOff>
    </xdr:from>
    <xdr:to>
      <xdr:col>76</xdr:col>
      <xdr:colOff>165100</xdr:colOff>
      <xdr:row>35</xdr:row>
      <xdr:rowOff>165880</xdr:rowOff>
    </xdr:to>
    <xdr:sp macro="" textlink="">
      <xdr:nvSpPr>
        <xdr:cNvPr id="548" name="楕円 547"/>
        <xdr:cNvSpPr/>
      </xdr:nvSpPr>
      <xdr:spPr>
        <a:xfrm>
          <a:off x="14541500" y="60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10957</xdr:rowOff>
    </xdr:from>
    <xdr:ext cx="534377" cy="259045"/>
    <xdr:sp macro="" textlink="">
      <xdr:nvSpPr>
        <xdr:cNvPr id="549" name="テキスト ボックス 548"/>
        <xdr:cNvSpPr txBox="1"/>
      </xdr:nvSpPr>
      <xdr:spPr>
        <a:xfrm>
          <a:off x="14325111" y="58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140929</xdr:rowOff>
    </xdr:from>
    <xdr:to>
      <xdr:col>72</xdr:col>
      <xdr:colOff>38100</xdr:colOff>
      <xdr:row>36</xdr:row>
      <xdr:rowOff>71079</xdr:rowOff>
    </xdr:to>
    <xdr:sp macro="" textlink="">
      <xdr:nvSpPr>
        <xdr:cNvPr id="550" name="楕円 549"/>
        <xdr:cNvSpPr/>
      </xdr:nvSpPr>
      <xdr:spPr>
        <a:xfrm>
          <a:off x="13652500" y="61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87606</xdr:rowOff>
    </xdr:from>
    <xdr:ext cx="534377" cy="259045"/>
    <xdr:sp macro="" textlink="">
      <xdr:nvSpPr>
        <xdr:cNvPr id="551" name="テキスト ボックス 550"/>
        <xdr:cNvSpPr txBox="1"/>
      </xdr:nvSpPr>
      <xdr:spPr>
        <a:xfrm>
          <a:off x="13436111" y="59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139283</xdr:rowOff>
    </xdr:from>
    <xdr:to>
      <xdr:col>67</xdr:col>
      <xdr:colOff>101600</xdr:colOff>
      <xdr:row>36</xdr:row>
      <xdr:rowOff>69433</xdr:rowOff>
    </xdr:to>
    <xdr:sp macro="" textlink="">
      <xdr:nvSpPr>
        <xdr:cNvPr id="552" name="楕円 551"/>
        <xdr:cNvSpPr/>
      </xdr:nvSpPr>
      <xdr:spPr>
        <a:xfrm>
          <a:off x="12763500" y="614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85960</xdr:rowOff>
    </xdr:from>
    <xdr:ext cx="534377" cy="259045"/>
    <xdr:sp macro="" textlink="">
      <xdr:nvSpPr>
        <xdr:cNvPr id="553" name="テキスト ボックス 552"/>
        <xdr:cNvSpPr txBox="1"/>
      </xdr:nvSpPr>
      <xdr:spPr>
        <a:xfrm>
          <a:off x="12547111" y="591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98819</xdr:rowOff>
    </xdr:from>
    <xdr:to>
      <xdr:col>85</xdr:col>
      <xdr:colOff>127000</xdr:colOff>
      <xdr:row>58</xdr:row>
      <xdr:rowOff>74587</xdr:rowOff>
    </xdr:to>
    <xdr:cxnSp macro="">
      <xdr:nvCxnSpPr>
        <xdr:cNvPr id="583" name="直線コネクタ 582"/>
        <xdr:cNvCxnSpPr/>
      </xdr:nvCxnSpPr>
      <xdr:spPr>
        <a:xfrm>
          <a:off x="15481300" y="9357119"/>
          <a:ext cx="838200" cy="66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98819</xdr:rowOff>
    </xdr:from>
    <xdr:to>
      <xdr:col>81</xdr:col>
      <xdr:colOff>50800</xdr:colOff>
      <xdr:row>57</xdr:row>
      <xdr:rowOff>45580</xdr:rowOff>
    </xdr:to>
    <xdr:cxnSp macro="">
      <xdr:nvCxnSpPr>
        <xdr:cNvPr id="586" name="直線コネクタ 585"/>
        <xdr:cNvCxnSpPr/>
      </xdr:nvCxnSpPr>
      <xdr:spPr>
        <a:xfrm flipV="1">
          <a:off x="14592300" y="9357119"/>
          <a:ext cx="889000" cy="46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45580</xdr:rowOff>
    </xdr:from>
    <xdr:to>
      <xdr:col>76</xdr:col>
      <xdr:colOff>114300</xdr:colOff>
      <xdr:row>57</xdr:row>
      <xdr:rowOff>153657</xdr:rowOff>
    </xdr:to>
    <xdr:cxnSp macro="">
      <xdr:nvCxnSpPr>
        <xdr:cNvPr id="589" name="直線コネクタ 588"/>
        <xdr:cNvCxnSpPr/>
      </xdr:nvCxnSpPr>
      <xdr:spPr>
        <a:xfrm flipV="1">
          <a:off x="13703300" y="9818230"/>
          <a:ext cx="8890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153657</xdr:rowOff>
    </xdr:from>
    <xdr:to>
      <xdr:col>71</xdr:col>
      <xdr:colOff>177800</xdr:colOff>
      <xdr:row>58</xdr:row>
      <xdr:rowOff>97117</xdr:rowOff>
    </xdr:to>
    <xdr:cxnSp macro="">
      <xdr:nvCxnSpPr>
        <xdr:cNvPr id="592" name="直線コネクタ 591"/>
        <xdr:cNvCxnSpPr/>
      </xdr:nvCxnSpPr>
      <xdr:spPr>
        <a:xfrm flipV="1">
          <a:off x="12814300" y="9926307"/>
          <a:ext cx="8890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23787</xdr:rowOff>
    </xdr:from>
    <xdr:to>
      <xdr:col>85</xdr:col>
      <xdr:colOff>177800</xdr:colOff>
      <xdr:row>58</xdr:row>
      <xdr:rowOff>125387</xdr:rowOff>
    </xdr:to>
    <xdr:sp macro="" textlink="">
      <xdr:nvSpPr>
        <xdr:cNvPr id="602" name="楕円 601"/>
        <xdr:cNvSpPr/>
      </xdr:nvSpPr>
      <xdr:spPr>
        <a:xfrm>
          <a:off x="16268700" y="996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2214</xdr:rowOff>
    </xdr:from>
    <xdr:ext cx="534377" cy="259045"/>
    <xdr:sp macro="" textlink="">
      <xdr:nvSpPr>
        <xdr:cNvPr id="603" name="教育費該当値テキスト"/>
        <xdr:cNvSpPr txBox="1"/>
      </xdr:nvSpPr>
      <xdr:spPr>
        <a:xfrm>
          <a:off x="16370300" y="99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48019</xdr:rowOff>
    </xdr:from>
    <xdr:to>
      <xdr:col>81</xdr:col>
      <xdr:colOff>101600</xdr:colOff>
      <xdr:row>54</xdr:row>
      <xdr:rowOff>149619</xdr:rowOff>
    </xdr:to>
    <xdr:sp macro="" textlink="">
      <xdr:nvSpPr>
        <xdr:cNvPr id="604" name="楕円 603"/>
        <xdr:cNvSpPr/>
      </xdr:nvSpPr>
      <xdr:spPr>
        <a:xfrm>
          <a:off x="15430500" y="930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166146</xdr:rowOff>
    </xdr:from>
    <xdr:ext cx="534377" cy="259045"/>
    <xdr:sp macro="" textlink="">
      <xdr:nvSpPr>
        <xdr:cNvPr id="605" name="テキスト ボックス 604"/>
        <xdr:cNvSpPr txBox="1"/>
      </xdr:nvSpPr>
      <xdr:spPr>
        <a:xfrm>
          <a:off x="15214111" y="90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166230</xdr:rowOff>
    </xdr:from>
    <xdr:to>
      <xdr:col>76</xdr:col>
      <xdr:colOff>165100</xdr:colOff>
      <xdr:row>57</xdr:row>
      <xdr:rowOff>96380</xdr:rowOff>
    </xdr:to>
    <xdr:sp macro="" textlink="">
      <xdr:nvSpPr>
        <xdr:cNvPr id="606" name="楕円 605"/>
        <xdr:cNvSpPr/>
      </xdr:nvSpPr>
      <xdr:spPr>
        <a:xfrm>
          <a:off x="14541500" y="97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112907</xdr:rowOff>
    </xdr:from>
    <xdr:ext cx="534377" cy="259045"/>
    <xdr:sp macro="" textlink="">
      <xdr:nvSpPr>
        <xdr:cNvPr id="607" name="テキスト ボックス 606"/>
        <xdr:cNvSpPr txBox="1"/>
      </xdr:nvSpPr>
      <xdr:spPr>
        <a:xfrm>
          <a:off x="14325111" y="95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102857</xdr:rowOff>
    </xdr:from>
    <xdr:to>
      <xdr:col>72</xdr:col>
      <xdr:colOff>38100</xdr:colOff>
      <xdr:row>58</xdr:row>
      <xdr:rowOff>33007</xdr:rowOff>
    </xdr:to>
    <xdr:sp macro="" textlink="">
      <xdr:nvSpPr>
        <xdr:cNvPr id="608" name="楕円 607"/>
        <xdr:cNvSpPr/>
      </xdr:nvSpPr>
      <xdr:spPr>
        <a:xfrm>
          <a:off x="13652500" y="98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49534</xdr:rowOff>
    </xdr:from>
    <xdr:ext cx="534377" cy="259045"/>
    <xdr:sp macro="" textlink="">
      <xdr:nvSpPr>
        <xdr:cNvPr id="609" name="テキスト ボックス 608"/>
        <xdr:cNvSpPr txBox="1"/>
      </xdr:nvSpPr>
      <xdr:spPr>
        <a:xfrm>
          <a:off x="13436111" y="96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46317</xdr:rowOff>
    </xdr:from>
    <xdr:to>
      <xdr:col>67</xdr:col>
      <xdr:colOff>101600</xdr:colOff>
      <xdr:row>58</xdr:row>
      <xdr:rowOff>147917</xdr:rowOff>
    </xdr:to>
    <xdr:sp macro="" textlink="">
      <xdr:nvSpPr>
        <xdr:cNvPr id="610" name="楕円 609"/>
        <xdr:cNvSpPr/>
      </xdr:nvSpPr>
      <xdr:spPr>
        <a:xfrm>
          <a:off x="12763500" y="99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139044</xdr:rowOff>
    </xdr:from>
    <xdr:ext cx="534377" cy="259045"/>
    <xdr:sp macro="" textlink="">
      <xdr:nvSpPr>
        <xdr:cNvPr id="611" name="テキスト ボックス 610"/>
        <xdr:cNvSpPr txBox="1"/>
      </xdr:nvSpPr>
      <xdr:spPr>
        <a:xfrm>
          <a:off x="12547111" y="100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22755</xdr:rowOff>
    </xdr:from>
    <xdr:to>
      <xdr:col>85</xdr:col>
      <xdr:colOff>127000</xdr:colOff>
      <xdr:row>79</xdr:row>
      <xdr:rowOff>43067</xdr:rowOff>
    </xdr:to>
    <xdr:cxnSp macro="">
      <xdr:nvCxnSpPr>
        <xdr:cNvPr id="640" name="直線コネクタ 639"/>
        <xdr:cNvCxnSpPr/>
      </xdr:nvCxnSpPr>
      <xdr:spPr>
        <a:xfrm flipV="1">
          <a:off x="15481300" y="13567305"/>
          <a:ext cx="8382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42876</xdr:rowOff>
    </xdr:from>
    <xdr:to>
      <xdr:col>81</xdr:col>
      <xdr:colOff>50800</xdr:colOff>
      <xdr:row>79</xdr:row>
      <xdr:rowOff>43067</xdr:rowOff>
    </xdr:to>
    <xdr:cxnSp macro="">
      <xdr:nvCxnSpPr>
        <xdr:cNvPr id="643" name="直線コネクタ 642"/>
        <xdr:cNvCxnSpPr/>
      </xdr:nvCxnSpPr>
      <xdr:spPr>
        <a:xfrm>
          <a:off x="14592300" y="1358742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42876</xdr:rowOff>
    </xdr:from>
    <xdr:to>
      <xdr:col>76</xdr:col>
      <xdr:colOff>114300</xdr:colOff>
      <xdr:row>79</xdr:row>
      <xdr:rowOff>44450</xdr:rowOff>
    </xdr:to>
    <xdr:cxnSp macro="">
      <xdr:nvCxnSpPr>
        <xdr:cNvPr id="646" name="直線コネクタ 645"/>
        <xdr:cNvCxnSpPr/>
      </xdr:nvCxnSpPr>
      <xdr:spPr>
        <a:xfrm flipV="1">
          <a:off x="13703300" y="13587426"/>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143405</xdr:rowOff>
    </xdr:from>
    <xdr:to>
      <xdr:col>85</xdr:col>
      <xdr:colOff>177800</xdr:colOff>
      <xdr:row>79</xdr:row>
      <xdr:rowOff>73555</xdr:rowOff>
    </xdr:to>
    <xdr:sp macro="" textlink="">
      <xdr:nvSpPr>
        <xdr:cNvPr id="659" name="楕円 658"/>
        <xdr:cNvSpPr/>
      </xdr:nvSpPr>
      <xdr:spPr>
        <a:xfrm>
          <a:off x="16268700" y="13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102782</xdr:rowOff>
    </xdr:from>
    <xdr:ext cx="469744" cy="259045"/>
    <xdr:sp macro="" textlink="">
      <xdr:nvSpPr>
        <xdr:cNvPr id="660" name="災害復旧費該当値テキスト"/>
        <xdr:cNvSpPr txBox="1"/>
      </xdr:nvSpPr>
      <xdr:spPr>
        <a:xfrm>
          <a:off x="16370300" y="1330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163717</xdr:rowOff>
    </xdr:from>
    <xdr:to>
      <xdr:col>81</xdr:col>
      <xdr:colOff>101600</xdr:colOff>
      <xdr:row>79</xdr:row>
      <xdr:rowOff>93867</xdr:rowOff>
    </xdr:to>
    <xdr:sp macro="" textlink="">
      <xdr:nvSpPr>
        <xdr:cNvPr id="661" name="楕円 660"/>
        <xdr:cNvSpPr/>
      </xdr:nvSpPr>
      <xdr:spPr>
        <a:xfrm>
          <a:off x="154305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84994</xdr:rowOff>
    </xdr:from>
    <xdr:ext cx="378565" cy="259045"/>
    <xdr:sp macro="" textlink="">
      <xdr:nvSpPr>
        <xdr:cNvPr id="662" name="テキスト ボックス 661"/>
        <xdr:cNvSpPr txBox="1"/>
      </xdr:nvSpPr>
      <xdr:spPr>
        <a:xfrm>
          <a:off x="15292017" y="13629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163526</xdr:rowOff>
    </xdr:from>
    <xdr:to>
      <xdr:col>76</xdr:col>
      <xdr:colOff>165100</xdr:colOff>
      <xdr:row>79</xdr:row>
      <xdr:rowOff>93676</xdr:rowOff>
    </xdr:to>
    <xdr:sp macro="" textlink="">
      <xdr:nvSpPr>
        <xdr:cNvPr id="663" name="楕円 662"/>
        <xdr:cNvSpPr/>
      </xdr:nvSpPr>
      <xdr:spPr>
        <a:xfrm>
          <a:off x="14541500" y="135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84803</xdr:rowOff>
    </xdr:from>
    <xdr:ext cx="378565" cy="259045"/>
    <xdr:sp macro="" textlink="">
      <xdr:nvSpPr>
        <xdr:cNvPr id="664" name="テキスト ボックス 663"/>
        <xdr:cNvSpPr txBox="1"/>
      </xdr:nvSpPr>
      <xdr:spPr>
        <a:xfrm>
          <a:off x="14403017" y="13629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53493</xdr:rowOff>
    </xdr:from>
    <xdr:to>
      <xdr:col>85</xdr:col>
      <xdr:colOff>127000</xdr:colOff>
      <xdr:row>97</xdr:row>
      <xdr:rowOff>58586</xdr:rowOff>
    </xdr:to>
    <xdr:cxnSp macro="">
      <xdr:nvCxnSpPr>
        <xdr:cNvPr id="697" name="直線コネクタ 696"/>
        <xdr:cNvCxnSpPr/>
      </xdr:nvCxnSpPr>
      <xdr:spPr>
        <a:xfrm flipV="1">
          <a:off x="15481300" y="16684143"/>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58586</xdr:rowOff>
    </xdr:from>
    <xdr:to>
      <xdr:col>81</xdr:col>
      <xdr:colOff>50800</xdr:colOff>
      <xdr:row>97</xdr:row>
      <xdr:rowOff>77927</xdr:rowOff>
    </xdr:to>
    <xdr:cxnSp macro="">
      <xdr:nvCxnSpPr>
        <xdr:cNvPr id="700" name="直線コネクタ 699"/>
        <xdr:cNvCxnSpPr/>
      </xdr:nvCxnSpPr>
      <xdr:spPr>
        <a:xfrm flipV="1">
          <a:off x="14592300" y="16689236"/>
          <a:ext cx="889000" cy="1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34671</xdr:rowOff>
    </xdr:from>
    <xdr:to>
      <xdr:col>76</xdr:col>
      <xdr:colOff>114300</xdr:colOff>
      <xdr:row>97</xdr:row>
      <xdr:rowOff>77927</xdr:rowOff>
    </xdr:to>
    <xdr:cxnSp macro="">
      <xdr:nvCxnSpPr>
        <xdr:cNvPr id="703" name="直線コネクタ 702"/>
        <xdr:cNvCxnSpPr/>
      </xdr:nvCxnSpPr>
      <xdr:spPr>
        <a:xfrm>
          <a:off x="13703300" y="16665321"/>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118021</xdr:rowOff>
    </xdr:from>
    <xdr:to>
      <xdr:col>71</xdr:col>
      <xdr:colOff>177800</xdr:colOff>
      <xdr:row>97</xdr:row>
      <xdr:rowOff>34671</xdr:rowOff>
    </xdr:to>
    <xdr:cxnSp macro="">
      <xdr:nvCxnSpPr>
        <xdr:cNvPr id="706" name="直線コネクタ 705"/>
        <xdr:cNvCxnSpPr/>
      </xdr:nvCxnSpPr>
      <xdr:spPr>
        <a:xfrm>
          <a:off x="12814300" y="16577221"/>
          <a:ext cx="889000" cy="8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2693</xdr:rowOff>
    </xdr:from>
    <xdr:to>
      <xdr:col>85</xdr:col>
      <xdr:colOff>177800</xdr:colOff>
      <xdr:row>97</xdr:row>
      <xdr:rowOff>104293</xdr:rowOff>
    </xdr:to>
    <xdr:sp macro="" textlink="">
      <xdr:nvSpPr>
        <xdr:cNvPr id="716" name="楕円 715"/>
        <xdr:cNvSpPr/>
      </xdr:nvSpPr>
      <xdr:spPr>
        <a:xfrm>
          <a:off x="16268700" y="166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152570</xdr:rowOff>
    </xdr:from>
    <xdr:ext cx="534377" cy="259045"/>
    <xdr:sp macro="" textlink="">
      <xdr:nvSpPr>
        <xdr:cNvPr id="717" name="公債費該当値テキスト"/>
        <xdr:cNvSpPr txBox="1"/>
      </xdr:nvSpPr>
      <xdr:spPr>
        <a:xfrm>
          <a:off x="16370300" y="166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7786</xdr:rowOff>
    </xdr:from>
    <xdr:to>
      <xdr:col>81</xdr:col>
      <xdr:colOff>101600</xdr:colOff>
      <xdr:row>97</xdr:row>
      <xdr:rowOff>109386</xdr:rowOff>
    </xdr:to>
    <xdr:sp macro="" textlink="">
      <xdr:nvSpPr>
        <xdr:cNvPr id="718" name="楕円 717"/>
        <xdr:cNvSpPr/>
      </xdr:nvSpPr>
      <xdr:spPr>
        <a:xfrm>
          <a:off x="15430500" y="166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100513</xdr:rowOff>
    </xdr:from>
    <xdr:ext cx="534377" cy="259045"/>
    <xdr:sp macro="" textlink="">
      <xdr:nvSpPr>
        <xdr:cNvPr id="719" name="テキスト ボックス 718"/>
        <xdr:cNvSpPr txBox="1"/>
      </xdr:nvSpPr>
      <xdr:spPr>
        <a:xfrm>
          <a:off x="15214111" y="16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27127</xdr:rowOff>
    </xdr:from>
    <xdr:to>
      <xdr:col>76</xdr:col>
      <xdr:colOff>165100</xdr:colOff>
      <xdr:row>97</xdr:row>
      <xdr:rowOff>128727</xdr:rowOff>
    </xdr:to>
    <xdr:sp macro="" textlink="">
      <xdr:nvSpPr>
        <xdr:cNvPr id="720" name="楕円 719"/>
        <xdr:cNvSpPr/>
      </xdr:nvSpPr>
      <xdr:spPr>
        <a:xfrm>
          <a:off x="14541500" y="166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119854</xdr:rowOff>
    </xdr:from>
    <xdr:ext cx="534377" cy="259045"/>
    <xdr:sp macro="" textlink="">
      <xdr:nvSpPr>
        <xdr:cNvPr id="721" name="テキスト ボックス 720"/>
        <xdr:cNvSpPr txBox="1"/>
      </xdr:nvSpPr>
      <xdr:spPr>
        <a:xfrm>
          <a:off x="14325111" y="167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155321</xdr:rowOff>
    </xdr:from>
    <xdr:to>
      <xdr:col>72</xdr:col>
      <xdr:colOff>38100</xdr:colOff>
      <xdr:row>97</xdr:row>
      <xdr:rowOff>85471</xdr:rowOff>
    </xdr:to>
    <xdr:sp macro="" textlink="">
      <xdr:nvSpPr>
        <xdr:cNvPr id="722" name="楕円 721"/>
        <xdr:cNvSpPr/>
      </xdr:nvSpPr>
      <xdr:spPr>
        <a:xfrm>
          <a:off x="13652500" y="166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76598</xdr:rowOff>
    </xdr:from>
    <xdr:ext cx="534377" cy="259045"/>
    <xdr:sp macro="" textlink="">
      <xdr:nvSpPr>
        <xdr:cNvPr id="723" name="テキスト ボックス 722"/>
        <xdr:cNvSpPr txBox="1"/>
      </xdr:nvSpPr>
      <xdr:spPr>
        <a:xfrm>
          <a:off x="13436111" y="1670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67221</xdr:rowOff>
    </xdr:from>
    <xdr:to>
      <xdr:col>67</xdr:col>
      <xdr:colOff>101600</xdr:colOff>
      <xdr:row>96</xdr:row>
      <xdr:rowOff>168821</xdr:rowOff>
    </xdr:to>
    <xdr:sp macro="" textlink="">
      <xdr:nvSpPr>
        <xdr:cNvPr id="724" name="楕円 723"/>
        <xdr:cNvSpPr/>
      </xdr:nvSpPr>
      <xdr:spPr>
        <a:xfrm>
          <a:off x="12763500" y="165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13898</xdr:rowOff>
    </xdr:from>
    <xdr:ext cx="534377" cy="259045"/>
    <xdr:sp macro="" textlink="">
      <xdr:nvSpPr>
        <xdr:cNvPr id="725" name="テキスト ボックス 724"/>
        <xdr:cNvSpPr txBox="1"/>
      </xdr:nvSpPr>
      <xdr:spPr>
        <a:xfrm>
          <a:off x="12547111" y="163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168,851</a:t>
          </a:r>
          <a:r>
            <a:rPr kumimoji="1" lang="ja-JP" altLang="en-US" sz="1300">
              <a:latin typeface="ＭＳ Ｐゴシック" panose="020B0600070205080204" pitchFamily="50" charset="-128"/>
              <a:ea typeface="ＭＳ Ｐゴシック" panose="020B0600070205080204" pitchFamily="50" charset="-128"/>
            </a:rPr>
            <a:t>円となっている。これは、類似団体より高い水準である。この主な要因は、総合福祉センターはらまち建設事業や麻生保育所改築事業による増である。麻生保育所改築事業は令和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年度までの継続事業であるため、令和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年度まで高い水準で推移されると見込まれる。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16,455</a:t>
          </a:r>
          <a:r>
            <a:rPr kumimoji="1" lang="ja-JP" altLang="en-US" sz="1300">
              <a:latin typeface="ＭＳ Ｐゴシック" panose="020B0600070205080204" pitchFamily="50" charset="-128"/>
              <a:ea typeface="ＭＳ Ｐゴシック" panose="020B0600070205080204" pitchFamily="50" charset="-128"/>
            </a:rPr>
            <a:t>円となっている。これは、類似団体や県平均を上回る。この主な要因は、県立窯業センター新築移転に伴う伝統産業会館駐車場地購入による増である。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5,694</a:t>
          </a:r>
          <a:r>
            <a:rPr kumimoji="1" lang="ja-JP" altLang="en-US" sz="1300">
              <a:latin typeface="ＭＳ Ｐゴシック" panose="020B0600070205080204" pitchFamily="50" charset="-128"/>
              <a:ea typeface="ＭＳ Ｐゴシック" panose="020B0600070205080204" pitchFamily="50" charset="-128"/>
            </a:rPr>
            <a:t>円である。これは、類似団体よりも高く、県内平均よりも低い状況である。この主な要因は、平成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月西日本豪雨災害による復旧工事の増である。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総合福祉センターはらまち建設事業、麻生保育所改築事業などの大型事業による需要のため、実質単年度収支は赤字となっているが、実質収支は黒字となっている。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財政調整基金残高については、</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億円取り崩したが、地方自治法第</a:t>
          </a:r>
          <a:r>
            <a:rPr kumimoji="1" lang="en-US" altLang="ja-JP" sz="1300">
              <a:latin typeface="ＭＳ ゴシック" pitchFamily="49" charset="-128"/>
              <a:ea typeface="ＭＳ ゴシック" pitchFamily="49" charset="-128"/>
            </a:rPr>
            <a:t>233</a:t>
          </a:r>
          <a:r>
            <a:rPr kumimoji="1" lang="ja-JP" altLang="en-US" sz="1300">
              <a:latin typeface="ＭＳ ゴシック" pitchFamily="49" charset="-128"/>
              <a:ea typeface="ＭＳ ゴシック" pitchFamily="49" charset="-128"/>
            </a:rPr>
            <a:t>条の</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の規定による積立て（</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億円）と合わせて</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億円積立てたため、基金残高は微増した。施設の老朽化に伴う大型の更新事業が控えているため、計画的な運用が必要となる。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editAs="oneCell">
    <xdr:from>
      <xdr:col>1</xdr:col>
      <xdr:colOff>0</xdr:colOff>
      <xdr:row>3</xdr:row>
      <xdr:rowOff>28575</xdr:rowOff>
    </xdr:from>
    <xdr:to>
      <xdr:col>4</xdr:col>
      <xdr:colOff>922905</xdr:colOff>
      <xdr:row>4</xdr:row>
      <xdr:rowOff>189821</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一般会計及び水道事業会計の黒字が多い。公共下水道事業会計の黒字も多いが、一般会計からの繰入金で成り立っている会計である。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それ以外の会計について、浄化槽特別会計など独立採算性を堅持している会計があるものの、ほとんどの会計において、一般会計からの繰り入れにより、成り立っている。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国民健康保険特別会計については、被保険者数が減少する中、医療の高度化により医療費が増加している。今後も、医療費及び保険税の適正化を行い、健全な国保事業の運営に努めていく。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介護保険事業特別会計においては、要介護認定者数の増加に伴い、介護給付費が伸びている。今後、充実した介護事業を実施するため、保険料の適正化及びサービスや支援の見直しを行っていく。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9414324</v>
      </c>
      <c r="BO4" s="392"/>
      <c r="BP4" s="392"/>
      <c r="BQ4" s="392"/>
      <c r="BR4" s="392"/>
      <c r="BS4" s="392"/>
      <c r="BT4" s="392"/>
      <c r="BU4" s="393"/>
      <c r="BV4" s="391">
        <v>9847832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11.7</v>
      </c>
      <c r="CU4" s="398"/>
      <c r="CV4" s="398"/>
      <c r="CW4" s="398"/>
      <c r="CX4" s="398"/>
      <c r="CY4" s="398"/>
      <c r="CZ4" s="398"/>
      <c r="DA4" s="399"/>
      <c r="DB4" s="397">
        <v>12.1</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8696535</v>
      </c>
      <c r="BO5" s="429"/>
      <c r="BP5" s="429"/>
      <c r="BQ5" s="429"/>
      <c r="BR5" s="429"/>
      <c r="BS5" s="429"/>
      <c r="BT5" s="429"/>
      <c r="BU5" s="430"/>
      <c r="BV5" s="428">
        <v>9154779</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85.8</v>
      </c>
      <c r="CU5" s="426"/>
      <c r="CV5" s="426"/>
      <c r="CW5" s="426"/>
      <c r="CX5" s="426"/>
      <c r="CY5" s="426"/>
      <c r="CZ5" s="426"/>
      <c r="DA5" s="427"/>
      <c r="DB5" s="425">
        <v>87.9</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717789</v>
      </c>
      <c r="BO6" s="429"/>
      <c r="BP6" s="429"/>
      <c r="BQ6" s="429"/>
      <c r="BR6" s="429"/>
      <c r="BS6" s="429"/>
      <c r="BT6" s="429"/>
      <c r="BU6" s="430"/>
      <c r="BV6" s="428">
        <v>693053</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90.6</v>
      </c>
      <c r="CU6" s="466"/>
      <c r="CV6" s="466"/>
      <c r="CW6" s="466"/>
      <c r="CX6" s="466"/>
      <c r="CY6" s="466"/>
      <c r="CZ6" s="466"/>
      <c r="DA6" s="467"/>
      <c r="DB6" s="465">
        <v>93</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113429</v>
      </c>
      <c r="BO7" s="429"/>
      <c r="BP7" s="429"/>
      <c r="BQ7" s="429"/>
      <c r="BR7" s="429"/>
      <c r="BS7" s="429"/>
      <c r="BT7" s="429"/>
      <c r="BU7" s="430"/>
      <c r="BV7" s="428">
        <v>64872</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5171225</v>
      </c>
      <c r="CU7" s="429"/>
      <c r="CV7" s="429"/>
      <c r="CW7" s="429"/>
      <c r="CX7" s="429"/>
      <c r="CY7" s="429"/>
      <c r="CZ7" s="429"/>
      <c r="DA7" s="430"/>
      <c r="DB7" s="428">
        <v>5170567</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604360</v>
      </c>
      <c r="BO8" s="429"/>
      <c r="BP8" s="429"/>
      <c r="BQ8" s="429"/>
      <c r="BR8" s="429"/>
      <c r="BS8" s="429"/>
      <c r="BT8" s="429"/>
      <c r="BU8" s="430"/>
      <c r="BV8" s="428">
        <v>628181</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0.46</v>
      </c>
      <c r="CU8" s="469"/>
      <c r="CV8" s="469"/>
      <c r="CW8" s="469"/>
      <c r="CX8" s="469"/>
      <c r="CY8" s="469"/>
      <c r="CZ8" s="469"/>
      <c r="DA8" s="470"/>
      <c r="DB8" s="468">
        <v>0.46</v>
      </c>
      <c r="DC8" s="469"/>
      <c r="DD8" s="469"/>
      <c r="DE8" s="469"/>
      <c r="DF8" s="469"/>
      <c r="DG8" s="469"/>
      <c r="DH8" s="469"/>
      <c r="DI8" s="470"/>
      <c r="DJ8" s="185"/>
      <c r="DK8" s="185"/>
      <c r="DL8" s="185"/>
      <c r="DM8" s="185"/>
      <c r="DN8" s="185"/>
      <c r="DO8" s="185"/>
    </row>
    <row r="9" spans="1:119" ht="18.75" customHeight="1" thickBot="1">
      <c r="A9" s="186"/>
      <c r="B9" s="422" t="s">
        <v>113</v>
      </c>
      <c r="C9" s="423"/>
      <c r="D9" s="423"/>
      <c r="E9" s="423"/>
      <c r="F9" s="423"/>
      <c r="G9" s="423"/>
      <c r="H9" s="423"/>
      <c r="I9" s="423"/>
      <c r="J9" s="423"/>
      <c r="K9" s="471"/>
      <c r="L9" s="472" t="s">
        <v>114</v>
      </c>
      <c r="M9" s="473"/>
      <c r="N9" s="473"/>
      <c r="O9" s="473"/>
      <c r="P9" s="473"/>
      <c r="Q9" s="474"/>
      <c r="R9" s="475">
        <v>21239</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102</v>
      </c>
      <c r="AV9" s="461"/>
      <c r="AW9" s="461"/>
      <c r="AX9" s="461"/>
      <c r="AY9" s="462" t="s">
        <v>117</v>
      </c>
      <c r="AZ9" s="463"/>
      <c r="BA9" s="463"/>
      <c r="BB9" s="463"/>
      <c r="BC9" s="463"/>
      <c r="BD9" s="463"/>
      <c r="BE9" s="463"/>
      <c r="BF9" s="463"/>
      <c r="BG9" s="463"/>
      <c r="BH9" s="463"/>
      <c r="BI9" s="463"/>
      <c r="BJ9" s="463"/>
      <c r="BK9" s="463"/>
      <c r="BL9" s="463"/>
      <c r="BM9" s="464"/>
      <c r="BN9" s="428">
        <v>-23821</v>
      </c>
      <c r="BO9" s="429"/>
      <c r="BP9" s="429"/>
      <c r="BQ9" s="429"/>
      <c r="BR9" s="429"/>
      <c r="BS9" s="429"/>
      <c r="BT9" s="429"/>
      <c r="BU9" s="430"/>
      <c r="BV9" s="428">
        <v>-55117</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8.6</v>
      </c>
      <c r="CU9" s="426"/>
      <c r="CV9" s="426"/>
      <c r="CW9" s="426"/>
      <c r="CX9" s="426"/>
      <c r="CY9" s="426"/>
      <c r="CZ9" s="426"/>
      <c r="DA9" s="427"/>
      <c r="DB9" s="425">
        <v>8.3000000000000007</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21981</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110259</v>
      </c>
      <c r="BO10" s="429"/>
      <c r="BP10" s="429"/>
      <c r="BQ10" s="429"/>
      <c r="BR10" s="429"/>
      <c r="BS10" s="429"/>
      <c r="BT10" s="429"/>
      <c r="BU10" s="430"/>
      <c r="BV10" s="428">
        <v>422</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c r="A12" s="186"/>
      <c r="B12" s="488" t="s">
        <v>131</v>
      </c>
      <c r="C12" s="489"/>
      <c r="D12" s="489"/>
      <c r="E12" s="489"/>
      <c r="F12" s="489"/>
      <c r="G12" s="489"/>
      <c r="H12" s="489"/>
      <c r="I12" s="489"/>
      <c r="J12" s="489"/>
      <c r="K12" s="490"/>
      <c r="L12" s="497" t="s">
        <v>132</v>
      </c>
      <c r="M12" s="498"/>
      <c r="N12" s="498"/>
      <c r="O12" s="498"/>
      <c r="P12" s="498"/>
      <c r="Q12" s="499"/>
      <c r="R12" s="500">
        <v>21230</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180000</v>
      </c>
      <c r="BO12" s="429"/>
      <c r="BP12" s="429"/>
      <c r="BQ12" s="429"/>
      <c r="BR12" s="429"/>
      <c r="BS12" s="429"/>
      <c r="BT12" s="429"/>
      <c r="BU12" s="430"/>
      <c r="BV12" s="428">
        <v>400000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140</v>
      </c>
      <c r="N13" s="517"/>
      <c r="O13" s="517"/>
      <c r="P13" s="517"/>
      <c r="Q13" s="518"/>
      <c r="R13" s="509">
        <v>21156</v>
      </c>
      <c r="S13" s="510"/>
      <c r="T13" s="510"/>
      <c r="U13" s="510"/>
      <c r="V13" s="511"/>
      <c r="W13" s="444" t="s">
        <v>141</v>
      </c>
      <c r="X13" s="445"/>
      <c r="Y13" s="445"/>
      <c r="Z13" s="445"/>
      <c r="AA13" s="445"/>
      <c r="AB13" s="435"/>
      <c r="AC13" s="479">
        <v>953</v>
      </c>
      <c r="AD13" s="480"/>
      <c r="AE13" s="480"/>
      <c r="AF13" s="480"/>
      <c r="AG13" s="519"/>
      <c r="AH13" s="479">
        <v>949</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-93562</v>
      </c>
      <c r="BO13" s="429"/>
      <c r="BP13" s="429"/>
      <c r="BQ13" s="429"/>
      <c r="BR13" s="429"/>
      <c r="BS13" s="429"/>
      <c r="BT13" s="429"/>
      <c r="BU13" s="430"/>
      <c r="BV13" s="428">
        <v>-454695</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1.7</v>
      </c>
      <c r="CU13" s="426"/>
      <c r="CV13" s="426"/>
      <c r="CW13" s="426"/>
      <c r="CX13" s="426"/>
      <c r="CY13" s="426"/>
      <c r="CZ13" s="426"/>
      <c r="DA13" s="427"/>
      <c r="DB13" s="425">
        <v>1.5</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146</v>
      </c>
      <c r="M14" s="507"/>
      <c r="N14" s="507"/>
      <c r="O14" s="507"/>
      <c r="P14" s="507"/>
      <c r="Q14" s="508"/>
      <c r="R14" s="509">
        <v>21376</v>
      </c>
      <c r="S14" s="510"/>
      <c r="T14" s="510"/>
      <c r="U14" s="510"/>
      <c r="V14" s="511"/>
      <c r="W14" s="418"/>
      <c r="X14" s="419"/>
      <c r="Y14" s="419"/>
      <c r="Z14" s="419"/>
      <c r="AA14" s="419"/>
      <c r="AB14" s="408"/>
      <c r="AC14" s="512">
        <v>9.3000000000000007</v>
      </c>
      <c r="AD14" s="513"/>
      <c r="AE14" s="513"/>
      <c r="AF14" s="513"/>
      <c r="AG14" s="514"/>
      <c r="AH14" s="512">
        <v>9.3000000000000007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v>20.399999999999999</v>
      </c>
      <c r="CU14" s="524"/>
      <c r="CV14" s="524"/>
      <c r="CW14" s="524"/>
      <c r="CX14" s="524"/>
      <c r="CY14" s="524"/>
      <c r="CZ14" s="524"/>
      <c r="DA14" s="525"/>
      <c r="DB14" s="523">
        <v>16.3</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140</v>
      </c>
      <c r="N15" s="517"/>
      <c r="O15" s="517"/>
      <c r="P15" s="517"/>
      <c r="Q15" s="518"/>
      <c r="R15" s="509">
        <v>21307</v>
      </c>
      <c r="S15" s="510"/>
      <c r="T15" s="510"/>
      <c r="U15" s="510"/>
      <c r="V15" s="511"/>
      <c r="W15" s="444" t="s">
        <v>148</v>
      </c>
      <c r="X15" s="445"/>
      <c r="Y15" s="445"/>
      <c r="Z15" s="445"/>
      <c r="AA15" s="445"/>
      <c r="AB15" s="435"/>
      <c r="AC15" s="479">
        <v>2317</v>
      </c>
      <c r="AD15" s="480"/>
      <c r="AE15" s="480"/>
      <c r="AF15" s="480"/>
      <c r="AG15" s="519"/>
      <c r="AH15" s="479">
        <v>2363</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1962451</v>
      </c>
      <c r="BO15" s="392"/>
      <c r="BP15" s="392"/>
      <c r="BQ15" s="392"/>
      <c r="BR15" s="392"/>
      <c r="BS15" s="392"/>
      <c r="BT15" s="392"/>
      <c r="BU15" s="393"/>
      <c r="BV15" s="391">
        <v>1982514</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22.7</v>
      </c>
      <c r="AD16" s="513"/>
      <c r="AE16" s="513"/>
      <c r="AF16" s="513"/>
      <c r="AG16" s="514"/>
      <c r="AH16" s="512">
        <v>23.1</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4398590</v>
      </c>
      <c r="BO16" s="429"/>
      <c r="BP16" s="429"/>
      <c r="BQ16" s="429"/>
      <c r="BR16" s="429"/>
      <c r="BS16" s="429"/>
      <c r="BT16" s="429"/>
      <c r="BU16" s="430"/>
      <c r="BV16" s="428">
        <v>4319714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154</v>
      </c>
      <c r="N17" s="533"/>
      <c r="O17" s="533"/>
      <c r="P17" s="533"/>
      <c r="Q17" s="534"/>
      <c r="R17" s="529" t="s">
        <v>152</v>
      </c>
      <c r="S17" s="530"/>
      <c r="T17" s="530"/>
      <c r="U17" s="530"/>
      <c r="V17" s="531"/>
      <c r="W17" s="444" t="s">
        <v>155</v>
      </c>
      <c r="X17" s="445"/>
      <c r="Y17" s="445"/>
      <c r="Z17" s="445"/>
      <c r="AA17" s="445"/>
      <c r="AB17" s="435"/>
      <c r="AC17" s="479">
        <v>6930</v>
      </c>
      <c r="AD17" s="480"/>
      <c r="AE17" s="480"/>
      <c r="AF17" s="480"/>
      <c r="AG17" s="519"/>
      <c r="AH17" s="479">
        <v>6925</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2474611</v>
      </c>
      <c r="BO17" s="429"/>
      <c r="BP17" s="429"/>
      <c r="BQ17" s="429"/>
      <c r="BR17" s="429"/>
      <c r="BS17" s="429"/>
      <c r="BT17" s="429"/>
      <c r="BU17" s="430"/>
      <c r="BV17" s="428">
        <v>2502403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101.59</v>
      </c>
      <c r="M18" s="541"/>
      <c r="N18" s="541"/>
      <c r="O18" s="541"/>
      <c r="P18" s="541"/>
      <c r="Q18" s="541"/>
      <c r="R18" s="542"/>
      <c r="S18" s="542"/>
      <c r="T18" s="542"/>
      <c r="U18" s="542"/>
      <c r="V18" s="543"/>
      <c r="W18" s="446"/>
      <c r="X18" s="447"/>
      <c r="Y18" s="447"/>
      <c r="Z18" s="447"/>
      <c r="AA18" s="447"/>
      <c r="AB18" s="438"/>
      <c r="AC18" s="544">
        <v>67.900000000000006</v>
      </c>
      <c r="AD18" s="545"/>
      <c r="AE18" s="545"/>
      <c r="AF18" s="545"/>
      <c r="AG18" s="546"/>
      <c r="AH18" s="544">
        <v>67.599999999999994</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4531740</v>
      </c>
      <c r="BO18" s="429"/>
      <c r="BP18" s="429"/>
      <c r="BQ18" s="429"/>
      <c r="BR18" s="429"/>
      <c r="BS18" s="429"/>
      <c r="BT18" s="429"/>
      <c r="BU18" s="430"/>
      <c r="BV18" s="428">
        <v>4567525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209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6324166</v>
      </c>
      <c r="BO19" s="429"/>
      <c r="BP19" s="429"/>
      <c r="BQ19" s="429"/>
      <c r="BR19" s="429"/>
      <c r="BS19" s="429"/>
      <c r="BT19" s="429"/>
      <c r="BU19" s="430"/>
      <c r="BV19" s="428">
        <v>6443078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8356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8159952</v>
      </c>
      <c r="BO23" s="429"/>
      <c r="BP23" s="429"/>
      <c r="BQ23" s="429"/>
      <c r="BR23" s="429"/>
      <c r="BS23" s="429"/>
      <c r="BT23" s="429"/>
      <c r="BU23" s="430"/>
      <c r="BV23" s="428">
        <v>7531048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7840</v>
      </c>
      <c r="R24" s="480"/>
      <c r="S24" s="480"/>
      <c r="T24" s="480"/>
      <c r="U24" s="480"/>
      <c r="V24" s="519"/>
      <c r="W24" s="578"/>
      <c r="X24" s="566"/>
      <c r="Y24" s="567"/>
      <c r="Z24" s="478" t="s">
        <v>171</v>
      </c>
      <c r="AA24" s="458"/>
      <c r="AB24" s="458"/>
      <c r="AC24" s="458"/>
      <c r="AD24" s="458"/>
      <c r="AE24" s="458"/>
      <c r="AF24" s="458"/>
      <c r="AG24" s="459"/>
      <c r="AH24" s="479">
        <v>155</v>
      </c>
      <c r="AI24" s="480"/>
      <c r="AJ24" s="480"/>
      <c r="AK24" s="480"/>
      <c r="AL24" s="519"/>
      <c r="AM24" s="479">
        <v>473680</v>
      </c>
      <c r="AN24" s="480"/>
      <c r="AO24" s="480"/>
      <c r="AP24" s="480"/>
      <c r="AQ24" s="480"/>
      <c r="AR24" s="519"/>
      <c r="AS24" s="479">
        <v>3056</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6969319</v>
      </c>
      <c r="BO24" s="429"/>
      <c r="BP24" s="429"/>
      <c r="BQ24" s="429"/>
      <c r="BR24" s="429"/>
      <c r="BS24" s="429"/>
      <c r="BT24" s="429"/>
      <c r="BU24" s="430"/>
      <c r="BV24" s="428">
        <v>6220578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1</v>
      </c>
      <c r="M25" s="480"/>
      <c r="N25" s="480"/>
      <c r="O25" s="480"/>
      <c r="P25" s="519"/>
      <c r="Q25" s="479">
        <v>6320</v>
      </c>
      <c r="R25" s="480"/>
      <c r="S25" s="480"/>
      <c r="T25" s="480"/>
      <c r="U25" s="480"/>
      <c r="V25" s="519"/>
      <c r="W25" s="578"/>
      <c r="X25" s="566"/>
      <c r="Y25" s="567"/>
      <c r="Z25" s="478" t="s">
        <v>174</v>
      </c>
      <c r="AA25" s="458"/>
      <c r="AB25" s="458"/>
      <c r="AC25" s="458"/>
      <c r="AD25" s="458"/>
      <c r="AE25" s="458"/>
      <c r="AF25" s="458"/>
      <c r="AG25" s="459"/>
      <c r="AH25" s="479" t="s">
        <v>139</v>
      </c>
      <c r="AI25" s="480"/>
      <c r="AJ25" s="480"/>
      <c r="AK25" s="480"/>
      <c r="AL25" s="519"/>
      <c r="AM25" s="479" t="s">
        <v>139</v>
      </c>
      <c r="AN25" s="480"/>
      <c r="AO25" s="480"/>
      <c r="AP25" s="480"/>
      <c r="AQ25" s="480"/>
      <c r="AR25" s="519"/>
      <c r="AS25" s="479" t="s">
        <v>139</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492773</v>
      </c>
      <c r="BO25" s="392"/>
      <c r="BP25" s="392"/>
      <c r="BQ25" s="392"/>
      <c r="BR25" s="392"/>
      <c r="BS25" s="392"/>
      <c r="BT25" s="392"/>
      <c r="BU25" s="393"/>
      <c r="BV25" s="391">
        <v>483061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176</v>
      </c>
      <c r="F26" s="458"/>
      <c r="G26" s="458"/>
      <c r="H26" s="458"/>
      <c r="I26" s="458"/>
      <c r="J26" s="458"/>
      <c r="K26" s="459"/>
      <c r="L26" s="479">
        <v>1</v>
      </c>
      <c r="M26" s="480"/>
      <c r="N26" s="480"/>
      <c r="O26" s="480"/>
      <c r="P26" s="519"/>
      <c r="Q26" s="479">
        <v>5700</v>
      </c>
      <c r="R26" s="480"/>
      <c r="S26" s="480"/>
      <c r="T26" s="480"/>
      <c r="U26" s="480"/>
      <c r="V26" s="519"/>
      <c r="W26" s="578"/>
      <c r="X26" s="566"/>
      <c r="Y26" s="567"/>
      <c r="Z26" s="478" t="s">
        <v>177</v>
      </c>
      <c r="AA26" s="588"/>
      <c r="AB26" s="588"/>
      <c r="AC26" s="588"/>
      <c r="AD26" s="588"/>
      <c r="AE26" s="588"/>
      <c r="AF26" s="588"/>
      <c r="AG26" s="589"/>
      <c r="AH26" s="479">
        <v>4</v>
      </c>
      <c r="AI26" s="480"/>
      <c r="AJ26" s="480"/>
      <c r="AK26" s="480"/>
      <c r="AL26" s="519"/>
      <c r="AM26" s="479">
        <v>10716</v>
      </c>
      <c r="AN26" s="480"/>
      <c r="AO26" s="480"/>
      <c r="AP26" s="480"/>
      <c r="AQ26" s="480"/>
      <c r="AR26" s="519"/>
      <c r="AS26" s="479">
        <v>2679</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139</v>
      </c>
      <c r="BO26" s="429"/>
      <c r="BP26" s="429"/>
      <c r="BQ26" s="429"/>
      <c r="BR26" s="429"/>
      <c r="BS26" s="429"/>
      <c r="BT26" s="429"/>
      <c r="BU26" s="430"/>
      <c r="BV26" s="428" t="s">
        <v>139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179</v>
      </c>
      <c r="F27" s="458"/>
      <c r="G27" s="458"/>
      <c r="H27" s="458"/>
      <c r="I27" s="458"/>
      <c r="J27" s="458"/>
      <c r="K27" s="459"/>
      <c r="L27" s="479">
        <v>1</v>
      </c>
      <c r="M27" s="480"/>
      <c r="N27" s="480"/>
      <c r="O27" s="480"/>
      <c r="P27" s="519"/>
      <c r="Q27" s="479">
        <v>3190</v>
      </c>
      <c r="R27" s="480"/>
      <c r="S27" s="480"/>
      <c r="T27" s="480"/>
      <c r="U27" s="480"/>
      <c r="V27" s="519"/>
      <c r="W27" s="578"/>
      <c r="X27" s="566"/>
      <c r="Y27" s="567"/>
      <c r="Z27" s="478" t="s">
        <v>180</v>
      </c>
      <c r="AA27" s="458"/>
      <c r="AB27" s="458"/>
      <c r="AC27" s="458"/>
      <c r="AD27" s="458"/>
      <c r="AE27" s="458"/>
      <c r="AF27" s="458"/>
      <c r="AG27" s="459"/>
      <c r="AH27" s="479">
        <v>13</v>
      </c>
      <c r="AI27" s="480"/>
      <c r="AJ27" s="480"/>
      <c r="AK27" s="480"/>
      <c r="AL27" s="519"/>
      <c r="AM27" s="479">
        <v>36062</v>
      </c>
      <c r="AN27" s="480"/>
      <c r="AO27" s="480"/>
      <c r="AP27" s="480"/>
      <c r="AQ27" s="480"/>
      <c r="AR27" s="519"/>
      <c r="AS27" s="479">
        <v>2774</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139</v>
      </c>
      <c r="BO27" s="602"/>
      <c r="BP27" s="602"/>
      <c r="BQ27" s="602"/>
      <c r="BR27" s="602"/>
      <c r="BS27" s="602"/>
      <c r="BT27" s="602"/>
      <c r="BU27" s="603"/>
      <c r="BV27" s="601" t="s">
        <v>139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182</v>
      </c>
      <c r="F28" s="458"/>
      <c r="G28" s="458"/>
      <c r="H28" s="458"/>
      <c r="I28" s="458"/>
      <c r="J28" s="458"/>
      <c r="K28" s="459"/>
      <c r="L28" s="479">
        <v>1</v>
      </c>
      <c r="M28" s="480"/>
      <c r="N28" s="480"/>
      <c r="O28" s="480"/>
      <c r="P28" s="519"/>
      <c r="Q28" s="479">
        <v>2600</v>
      </c>
      <c r="R28" s="480"/>
      <c r="S28" s="480"/>
      <c r="T28" s="480"/>
      <c r="U28" s="480"/>
      <c r="V28" s="519"/>
      <c r="W28" s="578"/>
      <c r="X28" s="566"/>
      <c r="Y28" s="567"/>
      <c r="Z28" s="478" t="s">
        <v>183</v>
      </c>
      <c r="AA28" s="458"/>
      <c r="AB28" s="458"/>
      <c r="AC28" s="458"/>
      <c r="AD28" s="458"/>
      <c r="AE28" s="458"/>
      <c r="AF28" s="458"/>
      <c r="AG28" s="459"/>
      <c r="AH28" s="479" t="s">
        <v>139</v>
      </c>
      <c r="AI28" s="480"/>
      <c r="AJ28" s="480"/>
      <c r="AK28" s="480"/>
      <c r="AL28" s="519"/>
      <c r="AM28" s="479" t="s">
        <v>139</v>
      </c>
      <c r="AN28" s="480"/>
      <c r="AO28" s="480"/>
      <c r="AP28" s="480"/>
      <c r="AQ28" s="480"/>
      <c r="AR28" s="519"/>
      <c r="AS28" s="479" t="s">
        <v>139</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1055437</v>
      </c>
      <c r="BO28" s="392"/>
      <c r="BP28" s="392"/>
      <c r="BQ28" s="392"/>
      <c r="BR28" s="392"/>
      <c r="BS28" s="392"/>
      <c r="BT28" s="392"/>
      <c r="BU28" s="393"/>
      <c r="BV28" s="391">
        <v>1025178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185</v>
      </c>
      <c r="F29" s="458"/>
      <c r="G29" s="458"/>
      <c r="H29" s="458"/>
      <c r="I29" s="458"/>
      <c r="J29" s="458"/>
      <c r="K29" s="459"/>
      <c r="L29" s="479">
        <v>14</v>
      </c>
      <c r="M29" s="480"/>
      <c r="N29" s="480"/>
      <c r="O29" s="480"/>
      <c r="P29" s="519"/>
      <c r="Q29" s="479">
        <v>2390</v>
      </c>
      <c r="R29" s="480"/>
      <c r="S29" s="480"/>
      <c r="T29" s="480"/>
      <c r="U29" s="480"/>
      <c r="V29" s="519"/>
      <c r="W29" s="579"/>
      <c r="X29" s="580"/>
      <c r="Y29" s="581"/>
      <c r="Z29" s="478" t="s">
        <v>186</v>
      </c>
      <c r="AA29" s="458"/>
      <c r="AB29" s="458"/>
      <c r="AC29" s="458"/>
      <c r="AD29" s="458"/>
      <c r="AE29" s="458"/>
      <c r="AF29" s="458"/>
      <c r="AG29" s="459"/>
      <c r="AH29" s="479">
        <v>168</v>
      </c>
      <c r="AI29" s="480"/>
      <c r="AJ29" s="480"/>
      <c r="AK29" s="480"/>
      <c r="AL29" s="519"/>
      <c r="AM29" s="479">
        <v>509742</v>
      </c>
      <c r="AN29" s="480"/>
      <c r="AO29" s="480"/>
      <c r="AP29" s="480"/>
      <c r="AQ29" s="480"/>
      <c r="AR29" s="519"/>
      <c r="AS29" s="479">
        <v>3034</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t="s">
        <v>139</v>
      </c>
      <c r="BO29" s="429"/>
      <c r="BP29" s="429"/>
      <c r="BQ29" s="429"/>
      <c r="BR29" s="429"/>
      <c r="BS29" s="429"/>
      <c r="BT29" s="429"/>
      <c r="BU29" s="430"/>
      <c r="BV29" s="428" t="s">
        <v>139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94.4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1486707</v>
      </c>
      <c r="BO30" s="602"/>
      <c r="BP30" s="602"/>
      <c r="BQ30" s="602"/>
      <c r="BR30" s="602"/>
      <c r="BS30" s="602"/>
      <c r="BT30" s="602"/>
      <c r="BU30" s="603"/>
      <c r="BV30" s="601">
        <v>1777751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国民健康保険事業特別会計（事業勘定）</v>
      </c>
      <c r="X34" s="615"/>
      <c r="Y34" s="615"/>
      <c r="Z34" s="615"/>
      <c r="AA34" s="615"/>
      <c r="AB34" s="615"/>
      <c r="AC34" s="615"/>
      <c r="AD34" s="615"/>
      <c r="AE34" s="615"/>
      <c r="AF34" s="615"/>
      <c r="AG34" s="615"/>
      <c r="AH34" s="615"/>
      <c r="AI34" s="615"/>
      <c r="AJ34" s="615"/>
      <c r="AK34" s="615"/>
      <c r="AL34" s="213"/>
      <c r="AM34" s="614">
        <f>IF(AO34="","",MAX(C34:D43,U34:V43)+1)</f>
        <v>10</v>
      </c>
      <c r="AN34" s="614"/>
      <c r="AO34" s="615" t="str">
        <f>IF('各会計、関係団体の財政状況及び健全化判断比率'!B33="","",'各会計、関係団体の財政状況及び健全化判断比率'!B33)</f>
        <v>水道事業会計</v>
      </c>
      <c r="AP34" s="615"/>
      <c r="AQ34" s="615"/>
      <c r="AR34" s="615"/>
      <c r="AS34" s="615"/>
      <c r="AT34" s="615"/>
      <c r="AU34" s="615"/>
      <c r="AV34" s="615"/>
      <c r="AW34" s="615"/>
      <c r="AX34" s="615"/>
      <c r="AY34" s="615"/>
      <c r="AZ34" s="615"/>
      <c r="BA34" s="615"/>
      <c r="BB34" s="615"/>
      <c r="BC34" s="615"/>
      <c r="BD34" s="213"/>
      <c r="BE34" s="614">
        <f>IF(BG34="","",MAX(C34:D43,U34:V43,AM34:AN43)+1)</f>
        <v>12</v>
      </c>
      <c r="BF34" s="614"/>
      <c r="BG34" s="615" t="str">
        <f>IF('各会計、関係団体の財政状況及び健全化判断比率'!B35="","",'各会計、関係団体の財政状況及び健全化判断比率'!B35)</f>
        <v>農業集落排水特別会計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松山衛生事務組合（一般会計）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砥部町土地開発公社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とべの館特別会計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国民健康保険事業特別会計（直営診療施設勘定）</v>
      </c>
      <c r="X35" s="615"/>
      <c r="Y35" s="615"/>
      <c r="Z35" s="615"/>
      <c r="AA35" s="615"/>
      <c r="AB35" s="615"/>
      <c r="AC35" s="615"/>
      <c r="AD35" s="615"/>
      <c r="AE35" s="615"/>
      <c r="AF35" s="615"/>
      <c r="AG35" s="615"/>
      <c r="AH35" s="615"/>
      <c r="AI35" s="615"/>
      <c r="AJ35" s="615"/>
      <c r="AK35" s="615"/>
      <c r="AL35" s="213"/>
      <c r="AM35" s="614">
        <f t="shared" ref="AM35:AM43" si="0">IF(AO35="","",AM34+1)</f>
        <v>11</v>
      </c>
      <c r="AN35" s="614"/>
      <c r="AO35" s="615" t="str">
        <f>IF('各会計、関係団体の財政状況及び健全化判断比率'!B34="","",'各会計、関係団体の財政状況及び健全化判断比率'!B34)</f>
        <v>公共下水道事業会計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愛媛県市町総合事務組合（退職手当事業分）</v>
      </c>
      <c r="BZ35" s="615"/>
      <c r="CA35" s="615"/>
      <c r="CB35" s="615"/>
      <c r="CC35" s="615"/>
      <c r="CD35" s="615"/>
      <c r="CE35" s="615"/>
      <c r="CF35" s="615"/>
      <c r="CG35" s="615"/>
      <c r="CH35" s="615"/>
      <c r="CI35" s="615"/>
      <c r="CJ35" s="615"/>
      <c r="CK35" s="615"/>
      <c r="CL35" s="615"/>
      <c r="CM35" s="615"/>
      <c r="CN35" s="213"/>
      <c r="CO35" s="614">
        <f t="shared" ref="CO35:CO43" si="3">IF(CQ35="","",CO34+1)</f>
        <v>24</v>
      </c>
      <c r="CP35" s="614"/>
      <c r="CQ35" s="615" t="str">
        <f>IF('各会計、関係団体の財政状況及び健全化判断比率'!BS8="","",'各会計、関係団体の財政状況及び健全化判断比率'!BS8)</f>
        <v>砥部町産業開発公社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とべ温泉特別会計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介護保険事業特別会計（保険事業勘定）</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愛媛県市町総合事務組合（消防補償事業分）</v>
      </c>
      <c r="BZ36" s="615"/>
      <c r="CA36" s="615"/>
      <c r="CB36" s="615"/>
      <c r="CC36" s="615"/>
      <c r="CD36" s="615"/>
      <c r="CE36" s="615"/>
      <c r="CF36" s="615"/>
      <c r="CG36" s="615"/>
      <c r="CH36" s="615"/>
      <c r="CI36" s="615"/>
      <c r="CJ36" s="615"/>
      <c r="CK36" s="615"/>
      <c r="CL36" s="615"/>
      <c r="CM36" s="615"/>
      <c r="CN36" s="213"/>
      <c r="CO36" s="614">
        <f t="shared" si="3"/>
        <v>25</v>
      </c>
      <c r="CP36" s="614"/>
      <c r="CQ36" s="615" t="str">
        <f>IF('各会計、関係団体の財政状況及び健全化判断比率'!BS9="","",'各会計、関係団体の財政状況及び健全化判断比率'!BS9)</f>
        <v>㈱グリーンキーパー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f>IF(E37="","",C36+1)</f>
        <v>4</v>
      </c>
      <c r="D37" s="614"/>
      <c r="E37" s="615" t="str">
        <f>IF('各会計、関係団体の財政状況及び健全化判断比率'!B10="","",'各会計、関係団体の財政状況及び健全化判断比率'!B10)</f>
        <v>浄化槽特別会計</v>
      </c>
      <c r="F37" s="615"/>
      <c r="G37" s="615"/>
      <c r="H37" s="615"/>
      <c r="I37" s="615"/>
      <c r="J37" s="615"/>
      <c r="K37" s="615"/>
      <c r="L37" s="615"/>
      <c r="M37" s="615"/>
      <c r="N37" s="615"/>
      <c r="O37" s="615"/>
      <c r="P37" s="615"/>
      <c r="Q37" s="615"/>
      <c r="R37" s="615"/>
      <c r="S37" s="615"/>
      <c r="T37" s="213"/>
      <c r="U37" s="614">
        <f t="shared" si="4"/>
        <v>8</v>
      </c>
      <c r="V37" s="614"/>
      <c r="W37" s="615" t="str">
        <f>IF('各会計、関係団体の財政状況及び健全化判断比率'!B31="","",'各会計、関係団体の財政状況及び健全化判断比率'!B31)</f>
        <v>介護保険事業特別会計（介護サービス事業勘定）</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愛媛県市町総合事務組合（交通災害事業分）</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9</v>
      </c>
      <c r="V38" s="614"/>
      <c r="W38" s="615" t="str">
        <f>IF('各会計、関係団体の財政状況及び健全化判断比率'!B32="","",'各会計、関係団体の財政状況及び健全化判断比率'!B32)</f>
        <v>後期高齢者医療特別会計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愛媛県市町総合事務組合（自治会館事業分）</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愛媛県市町総合事務組合（議員公務災害事業分）</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愛媛県市町総合事務組合（共通経費分）</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伊予市・伊予郡養護老人ホーム組合（一般会計）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大洲・喜多衛生事務組合（一般会計）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22</v>
      </c>
      <c r="BX43" s="614"/>
      <c r="BY43" s="615" t="str">
        <f>IF('各会計、関係団体の財政状況及び健全化判断比率'!B77="","",'各会計、関係団体の財政状況及び健全化判断比率'!B77)</f>
        <v>伊予消防等事務組合（一般会計）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eH1V64T9yN1PJVnaa7eZGP0co5chNAO6cMs6gIKnqkDTlkWRIlSP+/EaYfSpBxx5hZ9I+WJ+JG7cD7bMvQHS+Q==" saltValue="YfWVjBQKMlWRDtLA8hw7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06" t="s">
        <v>570</v>
      </c>
      <c r="D34" s="1206"/>
      <c r="E34" s="1207"/>
      <c r="F34" s="32">
        <v>10.42</v>
      </c>
      <c r="G34" s="33">
        <v>10.91</v>
      </c>
      <c r="H34" s="33">
        <v>12.42</v>
      </c>
      <c r="I34" s="33">
        <v>11.17</v>
      </c>
      <c r="J34" s="34">
        <v>10.98</v>
      </c>
      <c r="K34" s="22"/>
      <c r="L34" s="22"/>
      <c r="M34" s="22"/>
      <c r="N34" s="22"/>
      <c r="O34" s="22"/>
      <c r="P34" s="22"/>
    </row>
    <row r="35" spans="1:16" ht="39" customHeight="1">
      <c r="A35" s="22"/>
      <c r="B35" s="35"/>
      <c r="C35" s="1200" t="s">
        <v>571</v>
      </c>
      <c r="D35" s="1201"/>
      <c r="E35" s="1202"/>
      <c r="F35" s="36">
        <v>5.42</v>
      </c>
      <c r="G35" s="37">
        <v>5.84</v>
      </c>
      <c r="H35" s="37">
        <v>6.77</v>
      </c>
      <c r="I35" s="37">
        <v>7.85</v>
      </c>
      <c r="J35" s="38">
        <v>7.52</v>
      </c>
      <c r="K35" s="22"/>
      <c r="L35" s="22"/>
      <c r="M35" s="22"/>
      <c r="N35" s="22"/>
      <c r="O35" s="22"/>
      <c r="P35" s="22"/>
    </row>
    <row r="36" spans="1:16" ht="39" customHeight="1">
      <c r="A36" s="22"/>
      <c r="B36" s="35"/>
      <c r="C36" s="1200" t="s">
        <v>572</v>
      </c>
      <c r="D36" s="1201"/>
      <c r="E36" s="1202"/>
      <c r="F36" s="36">
        <v>5.31</v>
      </c>
      <c r="G36" s="37">
        <v>6.46</v>
      </c>
      <c r="H36" s="37">
        <v>6.95</v>
      </c>
      <c r="I36" s="37">
        <v>7.75</v>
      </c>
      <c r="J36" s="38">
        <v>7.15</v>
      </c>
      <c r="K36" s="22"/>
      <c r="L36" s="22"/>
      <c r="M36" s="22"/>
      <c r="N36" s="22"/>
      <c r="O36" s="22"/>
      <c r="P36" s="22"/>
    </row>
    <row r="37" spans="1:16" ht="39" customHeight="1">
      <c r="A37" s="22"/>
      <c r="B37" s="35"/>
      <c r="C37" s="1200" t="s">
        <v>573</v>
      </c>
      <c r="D37" s="1201"/>
      <c r="E37" s="1202"/>
      <c r="F37" s="36">
        <v>3.93</v>
      </c>
      <c r="G37" s="37">
        <v>3.46</v>
      </c>
      <c r="H37" s="37">
        <v>4.7300000000000004</v>
      </c>
      <c r="I37" s="37">
        <v>7.28</v>
      </c>
      <c r="J37" s="38">
        <v>7.01</v>
      </c>
      <c r="K37" s="22"/>
      <c r="L37" s="22"/>
      <c r="M37" s="22"/>
      <c r="N37" s="22"/>
      <c r="O37" s="22"/>
      <c r="P37" s="22"/>
    </row>
    <row r="38" spans="1:16" ht="39" customHeight="1">
      <c r="A38" s="22"/>
      <c r="B38" s="35"/>
      <c r="C38" s="1200" t="s">
        <v>574</v>
      </c>
      <c r="D38" s="1201"/>
      <c r="E38" s="1202"/>
      <c r="F38" s="36">
        <v>0.8</v>
      </c>
      <c r="G38" s="37">
        <v>0.72</v>
      </c>
      <c r="H38" s="37">
        <v>0.1</v>
      </c>
      <c r="I38" s="37">
        <v>1.79</v>
      </c>
      <c r="J38" s="38">
        <v>2.3199999999999998</v>
      </c>
      <c r="K38" s="22"/>
      <c r="L38" s="22"/>
      <c r="M38" s="22"/>
      <c r="N38" s="22"/>
      <c r="O38" s="22"/>
      <c r="P38" s="22"/>
    </row>
    <row r="39" spans="1:16" ht="39" customHeight="1">
      <c r="A39" s="22"/>
      <c r="B39" s="35"/>
      <c r="C39" s="1200" t="s">
        <v>575</v>
      </c>
      <c r="D39" s="1201"/>
      <c r="E39" s="1202"/>
      <c r="F39" s="36">
        <v>0.66</v>
      </c>
      <c r="G39" s="37">
        <v>0.76</v>
      </c>
      <c r="H39" s="37">
        <v>0.56999999999999995</v>
      </c>
      <c r="I39" s="37">
        <v>0.53</v>
      </c>
      <c r="J39" s="38">
        <v>0.4</v>
      </c>
      <c r="K39" s="22"/>
      <c r="L39" s="22"/>
      <c r="M39" s="22"/>
      <c r="N39" s="22"/>
      <c r="O39" s="22"/>
      <c r="P39" s="22"/>
    </row>
    <row r="40" spans="1:16" ht="39" customHeight="1">
      <c r="A40" s="22"/>
      <c r="B40" s="35"/>
      <c r="C40" s="1200" t="s">
        <v>576</v>
      </c>
      <c r="D40" s="1201"/>
      <c r="E40" s="1202"/>
      <c r="F40" s="36">
        <v>0.14000000000000001</v>
      </c>
      <c r="G40" s="37">
        <v>0.15</v>
      </c>
      <c r="H40" s="37">
        <v>0.15</v>
      </c>
      <c r="I40" s="37">
        <v>0.28000000000000003</v>
      </c>
      <c r="J40" s="38">
        <v>0.24</v>
      </c>
      <c r="K40" s="22"/>
      <c r="L40" s="22"/>
      <c r="M40" s="22"/>
      <c r="N40" s="22"/>
      <c r="O40" s="22"/>
      <c r="P40" s="22"/>
    </row>
    <row r="41" spans="1:16" ht="39" customHeight="1">
      <c r="A41" s="22"/>
      <c r="B41" s="35"/>
      <c r="C41" s="1200" t="s">
        <v>577</v>
      </c>
      <c r="D41" s="1201"/>
      <c r="E41" s="1202"/>
      <c r="F41" s="36">
        <v>0.22</v>
      </c>
      <c r="G41" s="37">
        <v>0.11</v>
      </c>
      <c r="H41" s="37">
        <v>0.25</v>
      </c>
      <c r="I41" s="37">
        <v>0.13</v>
      </c>
      <c r="J41" s="38">
        <v>0.13</v>
      </c>
      <c r="K41" s="22"/>
      <c r="L41" s="22"/>
      <c r="M41" s="22"/>
      <c r="N41" s="22"/>
      <c r="O41" s="22"/>
      <c r="P41" s="22"/>
    </row>
    <row r="42" spans="1:16" ht="39" customHeight="1">
      <c r="A42" s="22"/>
      <c r="B42" s="39"/>
      <c r="C42" s="1200" t="s">
        <v>578</v>
      </c>
      <c r="D42" s="1201"/>
      <c r="E42" s="1202"/>
      <c r="F42" s="36" t="s">
        <v>519</v>
      </c>
      <c r="G42" s="37" t="s">
        <v>519</v>
      </c>
      <c r="H42" s="37" t="s">
        <v>519</v>
      </c>
      <c r="I42" s="37" t="s">
        <v>519</v>
      </c>
      <c r="J42" s="38" t="s">
        <v>519</v>
      </c>
      <c r="K42" s="22"/>
      <c r="L42" s="22"/>
      <c r="M42" s="22"/>
      <c r="N42" s="22"/>
      <c r="O42" s="22"/>
      <c r="P42" s="22"/>
    </row>
    <row r="43" spans="1:16" ht="39" customHeight="1" thickBot="1">
      <c r="A43" s="22"/>
      <c r="B43" s="40"/>
      <c r="C43" s="1203" t="s">
        <v>579</v>
      </c>
      <c r="D43" s="1204"/>
      <c r="E43" s="1205"/>
      <c r="F43" s="41">
        <v>0.42</v>
      </c>
      <c r="G43" s="42">
        <v>0.25</v>
      </c>
      <c r="H43" s="42">
        <v>7.0000000000000007E-2</v>
      </c>
      <c r="I43" s="42">
        <v>0.16</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Kaw16QGT6LDBAPsVQea/QDI2fAuJYR2sOPN226/jAtBPdF2UVccFaIaaUcmkHFAm9SXjRVmC+KRKGJD8E1Y8A==" saltValue="LhdshsrRLIG1JSgi84tm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08" t="s">
        <v>11</v>
      </c>
      <c r="C45" s="1209"/>
      <c r="D45" s="58"/>
      <c r="E45" s="1214" t="s">
        <v>12</v>
      </c>
      <c r="F45" s="1214"/>
      <c r="G45" s="1214"/>
      <c r="H45" s="1214"/>
      <c r="I45" s="1214"/>
      <c r="J45" s="1215"/>
      <c r="K45" s="59">
        <v>758</v>
      </c>
      <c r="L45" s="60">
        <v>600</v>
      </c>
      <c r="M45" s="60">
        <v>526</v>
      </c>
      <c r="N45" s="60">
        <v>553</v>
      </c>
      <c r="O45" s="61">
        <v>558</v>
      </c>
      <c r="P45" s="48"/>
      <c r="Q45" s="48"/>
      <c r="R45" s="48"/>
      <c r="S45" s="48"/>
      <c r="T45" s="48"/>
      <c r="U45" s="48"/>
    </row>
    <row r="46" spans="1:21" ht="30.75" customHeight="1">
      <c r="A46" s="48"/>
      <c r="B46" s="1210"/>
      <c r="C46" s="1211"/>
      <c r="D46" s="62"/>
      <c r="E46" s="1216" t="s">
        <v>13</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c r="A47" s="48"/>
      <c r="B47" s="1210"/>
      <c r="C47" s="1211"/>
      <c r="D47" s="62"/>
      <c r="E47" s="1216" t="s">
        <v>14</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c r="A48" s="48"/>
      <c r="B48" s="1210"/>
      <c r="C48" s="1211"/>
      <c r="D48" s="62"/>
      <c r="E48" s="1216" t="s">
        <v>15</v>
      </c>
      <c r="F48" s="1216"/>
      <c r="G48" s="1216"/>
      <c r="H48" s="1216"/>
      <c r="I48" s="1216"/>
      <c r="J48" s="1217"/>
      <c r="K48" s="63">
        <v>90</v>
      </c>
      <c r="L48" s="64">
        <v>110</v>
      </c>
      <c r="M48" s="64">
        <v>123</v>
      </c>
      <c r="N48" s="64">
        <v>129</v>
      </c>
      <c r="O48" s="65">
        <v>118</v>
      </c>
      <c r="P48" s="48"/>
      <c r="Q48" s="48"/>
      <c r="R48" s="48"/>
      <c r="S48" s="48"/>
      <c r="T48" s="48"/>
      <c r="U48" s="48"/>
    </row>
    <row r="49" spans="1:21" ht="30.75" customHeight="1">
      <c r="A49" s="48"/>
      <c r="B49" s="1210"/>
      <c r="C49" s="1211"/>
      <c r="D49" s="62"/>
      <c r="E49" s="1216" t="s">
        <v>16</v>
      </c>
      <c r="F49" s="1216"/>
      <c r="G49" s="1216"/>
      <c r="H49" s="1216"/>
      <c r="I49" s="1216"/>
      <c r="J49" s="1217"/>
      <c r="K49" s="63">
        <v>24</v>
      </c>
      <c r="L49" s="64">
        <v>25</v>
      </c>
      <c r="M49" s="64">
        <v>34</v>
      </c>
      <c r="N49" s="64">
        <v>35</v>
      </c>
      <c r="O49" s="65">
        <v>34</v>
      </c>
      <c r="P49" s="48"/>
      <c r="Q49" s="48"/>
      <c r="R49" s="48"/>
      <c r="S49" s="48"/>
      <c r="T49" s="48"/>
      <c r="U49" s="48"/>
    </row>
    <row r="50" spans="1:21" ht="30.75" customHeight="1">
      <c r="A50" s="48"/>
      <c r="B50" s="1210"/>
      <c r="C50" s="1211"/>
      <c r="D50" s="62"/>
      <c r="E50" s="1216" t="s">
        <v>17</v>
      </c>
      <c r="F50" s="1216"/>
      <c r="G50" s="1216"/>
      <c r="H50" s="1216"/>
      <c r="I50" s="1216"/>
      <c r="J50" s="1217"/>
      <c r="K50" s="63">
        <v>8</v>
      </c>
      <c r="L50" s="64">
        <v>0</v>
      </c>
      <c r="M50" s="64">
        <v>1</v>
      </c>
      <c r="N50" s="64">
        <v>1</v>
      </c>
      <c r="O50" s="65">
        <v>2</v>
      </c>
      <c r="P50" s="48"/>
      <c r="Q50" s="48"/>
      <c r="R50" s="48"/>
      <c r="S50" s="48"/>
      <c r="T50" s="48"/>
      <c r="U50" s="48"/>
    </row>
    <row r="51" spans="1:21" ht="30.75" customHeight="1">
      <c r="A51" s="48"/>
      <c r="B51" s="1212"/>
      <c r="C51" s="1213"/>
      <c r="D51" s="66"/>
      <c r="E51" s="1216" t="s">
        <v>18</v>
      </c>
      <c r="F51" s="1216"/>
      <c r="G51" s="1216"/>
      <c r="H51" s="1216"/>
      <c r="I51" s="1216"/>
      <c r="J51" s="1217"/>
      <c r="K51" s="63" t="s">
        <v>519</v>
      </c>
      <c r="L51" s="64" t="s">
        <v>519</v>
      </c>
      <c r="M51" s="64" t="s">
        <v>519</v>
      </c>
      <c r="N51" s="64" t="s">
        <v>519</v>
      </c>
      <c r="O51" s="65" t="s">
        <v>519</v>
      </c>
      <c r="P51" s="48"/>
      <c r="Q51" s="48"/>
      <c r="R51" s="48"/>
      <c r="S51" s="48"/>
      <c r="T51" s="48"/>
      <c r="U51" s="48"/>
    </row>
    <row r="52" spans="1:21" ht="30.75" customHeight="1">
      <c r="A52" s="48"/>
      <c r="B52" s="1218" t="s">
        <v>19</v>
      </c>
      <c r="C52" s="1219"/>
      <c r="D52" s="66"/>
      <c r="E52" s="1216" t="s">
        <v>20</v>
      </c>
      <c r="F52" s="1216"/>
      <c r="G52" s="1216"/>
      <c r="H52" s="1216"/>
      <c r="I52" s="1216"/>
      <c r="J52" s="1217"/>
      <c r="K52" s="63">
        <v>794</v>
      </c>
      <c r="L52" s="64">
        <v>677</v>
      </c>
      <c r="M52" s="64">
        <v>626</v>
      </c>
      <c r="N52" s="64">
        <v>615</v>
      </c>
      <c r="O52" s="65">
        <v>635</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86</v>
      </c>
      <c r="L53" s="69">
        <v>58</v>
      </c>
      <c r="M53" s="69">
        <v>58</v>
      </c>
      <c r="N53" s="69">
        <v>103</v>
      </c>
      <c r="O53" s="70">
        <v>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24" t="s">
        <v>25</v>
      </c>
      <c r="C57" s="1225"/>
      <c r="D57" s="1228" t="s">
        <v>26</v>
      </c>
      <c r="E57" s="1229"/>
      <c r="F57" s="1229"/>
      <c r="G57" s="1229"/>
      <c r="H57" s="1229"/>
      <c r="I57" s="1229"/>
      <c r="J57" s="1230"/>
      <c r="K57" s="82"/>
      <c r="L57" s="83"/>
      <c r="M57" s="83"/>
      <c r="N57" s="83"/>
      <c r="O57" s="84"/>
    </row>
    <row r="58" spans="1:21" ht="31.5" customHeight="1" thickBot="1">
      <c r="B58" s="1226"/>
      <c r="C58" s="1227"/>
      <c r="D58" s="1231" t="s">
        <v>27</v>
      </c>
      <c r="E58" s="1232"/>
      <c r="F58" s="1232"/>
      <c r="G58" s="1232"/>
      <c r="H58" s="1232"/>
      <c r="I58" s="1232"/>
      <c r="J58" s="123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rLtmxYCMOZ5Hvs8TcrdTmRxo8CHeWYVkG/e2187xiSbpChC/40B7+OJltkJ3EGbqF0mbyCyxPoQemFLO73HUw==" saltValue="HuvVhXuVp7gh64dB2y12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34" t="s">
        <v>30</v>
      </c>
      <c r="C41" s="1235"/>
      <c r="D41" s="101"/>
      <c r="E41" s="1240" t="s">
        <v>31</v>
      </c>
      <c r="F41" s="1240"/>
      <c r="G41" s="1240"/>
      <c r="H41" s="1241"/>
      <c r="I41" s="102">
        <v>6181</v>
      </c>
      <c r="J41" s="103">
        <v>6271</v>
      </c>
      <c r="K41" s="103">
        <v>6591</v>
      </c>
      <c r="L41" s="103">
        <v>7531</v>
      </c>
      <c r="M41" s="104">
        <v>8160</v>
      </c>
    </row>
    <row r="42" spans="2:13" ht="27.75" customHeight="1">
      <c r="B42" s="1236"/>
      <c r="C42" s="1237"/>
      <c r="D42" s="105"/>
      <c r="E42" s="1242" t="s">
        <v>32</v>
      </c>
      <c r="F42" s="1242"/>
      <c r="G42" s="1242"/>
      <c r="H42" s="1243"/>
      <c r="I42" s="106" t="s">
        <v>519</v>
      </c>
      <c r="J42" s="107" t="s">
        <v>519</v>
      </c>
      <c r="K42" s="107" t="s">
        <v>519</v>
      </c>
      <c r="L42" s="107" t="s">
        <v>519</v>
      </c>
      <c r="M42" s="108" t="s">
        <v>519</v>
      </c>
    </row>
    <row r="43" spans="2:13" ht="27.75" customHeight="1">
      <c r="B43" s="1236"/>
      <c r="C43" s="1237"/>
      <c r="D43" s="105"/>
      <c r="E43" s="1242" t="s">
        <v>33</v>
      </c>
      <c r="F43" s="1242"/>
      <c r="G43" s="1242"/>
      <c r="H43" s="1243"/>
      <c r="I43" s="106">
        <v>3582</v>
      </c>
      <c r="J43" s="107">
        <v>3665</v>
      </c>
      <c r="K43" s="107">
        <v>3647</v>
      </c>
      <c r="L43" s="107">
        <v>3562</v>
      </c>
      <c r="M43" s="108">
        <v>3490</v>
      </c>
    </row>
    <row r="44" spans="2:13" ht="27.75" customHeight="1">
      <c r="B44" s="1236"/>
      <c r="C44" s="1237"/>
      <c r="D44" s="105"/>
      <c r="E44" s="1242" t="s">
        <v>34</v>
      </c>
      <c r="F44" s="1242"/>
      <c r="G44" s="1242"/>
      <c r="H44" s="1243"/>
      <c r="I44" s="106">
        <v>372</v>
      </c>
      <c r="J44" s="107">
        <v>245</v>
      </c>
      <c r="K44" s="107">
        <v>215</v>
      </c>
      <c r="L44" s="107">
        <v>263</v>
      </c>
      <c r="M44" s="108">
        <v>309</v>
      </c>
    </row>
    <row r="45" spans="2:13" ht="27.75" customHeight="1">
      <c r="B45" s="1236"/>
      <c r="C45" s="1237"/>
      <c r="D45" s="105"/>
      <c r="E45" s="1242" t="s">
        <v>35</v>
      </c>
      <c r="F45" s="1242"/>
      <c r="G45" s="1242"/>
      <c r="H45" s="1243"/>
      <c r="I45" s="106">
        <v>605</v>
      </c>
      <c r="J45" s="107">
        <v>564</v>
      </c>
      <c r="K45" s="107">
        <v>588</v>
      </c>
      <c r="L45" s="107">
        <v>519</v>
      </c>
      <c r="M45" s="108">
        <v>448</v>
      </c>
    </row>
    <row r="46" spans="2:13" ht="27.75" customHeight="1">
      <c r="B46" s="1236"/>
      <c r="C46" s="1237"/>
      <c r="D46" s="109"/>
      <c r="E46" s="1242" t="s">
        <v>36</v>
      </c>
      <c r="F46" s="1242"/>
      <c r="G46" s="1242"/>
      <c r="H46" s="1243"/>
      <c r="I46" s="106" t="s">
        <v>519</v>
      </c>
      <c r="J46" s="107" t="s">
        <v>519</v>
      </c>
      <c r="K46" s="107" t="s">
        <v>519</v>
      </c>
      <c r="L46" s="107" t="s">
        <v>519</v>
      </c>
      <c r="M46" s="108" t="s">
        <v>519</v>
      </c>
    </row>
    <row r="47" spans="2:13" ht="27.75" customHeight="1">
      <c r="B47" s="1236"/>
      <c r="C47" s="1237"/>
      <c r="D47" s="110"/>
      <c r="E47" s="1244" t="s">
        <v>37</v>
      </c>
      <c r="F47" s="1245"/>
      <c r="G47" s="1245"/>
      <c r="H47" s="1246"/>
      <c r="I47" s="106" t="s">
        <v>519</v>
      </c>
      <c r="J47" s="107" t="s">
        <v>519</v>
      </c>
      <c r="K47" s="107" t="s">
        <v>519</v>
      </c>
      <c r="L47" s="107" t="s">
        <v>519</v>
      </c>
      <c r="M47" s="108" t="s">
        <v>519</v>
      </c>
    </row>
    <row r="48" spans="2:13" ht="27.75" customHeight="1">
      <c r="B48" s="1236"/>
      <c r="C48" s="1237"/>
      <c r="D48" s="105"/>
      <c r="E48" s="1242" t="s">
        <v>38</v>
      </c>
      <c r="F48" s="1242"/>
      <c r="G48" s="1242"/>
      <c r="H48" s="1243"/>
      <c r="I48" s="106" t="s">
        <v>519</v>
      </c>
      <c r="J48" s="107" t="s">
        <v>519</v>
      </c>
      <c r="K48" s="107" t="s">
        <v>519</v>
      </c>
      <c r="L48" s="107" t="s">
        <v>519</v>
      </c>
      <c r="M48" s="108" t="s">
        <v>519</v>
      </c>
    </row>
    <row r="49" spans="2:13" ht="27.75" customHeight="1">
      <c r="B49" s="1238"/>
      <c r="C49" s="1239"/>
      <c r="D49" s="105"/>
      <c r="E49" s="1242" t="s">
        <v>39</v>
      </c>
      <c r="F49" s="1242"/>
      <c r="G49" s="1242"/>
      <c r="H49" s="1243"/>
      <c r="I49" s="106" t="s">
        <v>519</v>
      </c>
      <c r="J49" s="107" t="s">
        <v>519</v>
      </c>
      <c r="K49" s="107" t="s">
        <v>519</v>
      </c>
      <c r="L49" s="107" t="s">
        <v>519</v>
      </c>
      <c r="M49" s="108" t="s">
        <v>519</v>
      </c>
    </row>
    <row r="50" spans="2:13" ht="27.75" customHeight="1">
      <c r="B50" s="1247" t="s">
        <v>40</v>
      </c>
      <c r="C50" s="1248"/>
      <c r="D50" s="111"/>
      <c r="E50" s="1242" t="s">
        <v>41</v>
      </c>
      <c r="F50" s="1242"/>
      <c r="G50" s="1242"/>
      <c r="H50" s="1243"/>
      <c r="I50" s="106">
        <v>3710</v>
      </c>
      <c r="J50" s="107">
        <v>3608</v>
      </c>
      <c r="K50" s="107">
        <v>3423</v>
      </c>
      <c r="L50" s="107">
        <v>2905</v>
      </c>
      <c r="M50" s="108">
        <v>2633</v>
      </c>
    </row>
    <row r="51" spans="2:13" ht="27.75" customHeight="1">
      <c r="B51" s="1236"/>
      <c r="C51" s="1237"/>
      <c r="D51" s="105"/>
      <c r="E51" s="1242" t="s">
        <v>42</v>
      </c>
      <c r="F51" s="1242"/>
      <c r="G51" s="1242"/>
      <c r="H51" s="1243"/>
      <c r="I51" s="106">
        <v>168</v>
      </c>
      <c r="J51" s="107">
        <v>115</v>
      </c>
      <c r="K51" s="107">
        <v>111</v>
      </c>
      <c r="L51" s="107">
        <v>106</v>
      </c>
      <c r="M51" s="108">
        <v>144</v>
      </c>
    </row>
    <row r="52" spans="2:13" ht="27.75" customHeight="1">
      <c r="B52" s="1238"/>
      <c r="C52" s="1239"/>
      <c r="D52" s="105"/>
      <c r="E52" s="1242" t="s">
        <v>43</v>
      </c>
      <c r="F52" s="1242"/>
      <c r="G52" s="1242"/>
      <c r="H52" s="1243"/>
      <c r="I52" s="106">
        <v>7450</v>
      </c>
      <c r="J52" s="107">
        <v>7454</v>
      </c>
      <c r="K52" s="107">
        <v>7563</v>
      </c>
      <c r="L52" s="107">
        <v>8116</v>
      </c>
      <c r="M52" s="108">
        <v>8697</v>
      </c>
    </row>
    <row r="53" spans="2:13" ht="27.75" customHeight="1" thickBot="1">
      <c r="B53" s="1249" t="s">
        <v>44</v>
      </c>
      <c r="C53" s="1250"/>
      <c r="D53" s="112"/>
      <c r="E53" s="1251" t="s">
        <v>45</v>
      </c>
      <c r="F53" s="1251"/>
      <c r="G53" s="1251"/>
      <c r="H53" s="1252"/>
      <c r="I53" s="113">
        <v>-588</v>
      </c>
      <c r="J53" s="114">
        <v>-432</v>
      </c>
      <c r="K53" s="114">
        <v>-56</v>
      </c>
      <c r="L53" s="114">
        <v>748</v>
      </c>
      <c r="M53" s="115">
        <v>933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leMTZ3eknhLQYL2sg3ZYQ3Mifi+1izv9vUireXyibNkuwfceLhbNL5eVIk/z+usyL68G0UrGqHtCnG14KYo6Q==" saltValue="RIgKVuWT20Z6AW1oLp7b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261" t="s">
        <v>48</v>
      </c>
      <c r="D55" s="1261"/>
      <c r="E55" s="1262"/>
      <c r="F55" s="127">
        <v>1275</v>
      </c>
      <c r="G55" s="127">
        <v>1025</v>
      </c>
      <c r="H55" s="128">
        <v>1055</v>
      </c>
    </row>
    <row r="56" spans="2:8" ht="52.5" customHeight="1">
      <c r="B56" s="129"/>
      <c r="C56" s="1263" t="s">
        <v>49</v>
      </c>
      <c r="D56" s="1263"/>
      <c r="E56" s="1264"/>
      <c r="F56" s="130" t="s">
        <v>519</v>
      </c>
      <c r="G56" s="130" t="s">
        <v>519</v>
      </c>
      <c r="H56" s="131" t="s">
        <v>519</v>
      </c>
    </row>
    <row r="57" spans="2:8" ht="53.25" customHeight="1">
      <c r="B57" s="129"/>
      <c r="C57" s="1265" t="s">
        <v>50</v>
      </c>
      <c r="D57" s="1265"/>
      <c r="E57" s="1266"/>
      <c r="F57" s="132">
        <v>2016</v>
      </c>
      <c r="G57" s="132">
        <v>1778</v>
      </c>
      <c r="H57" s="133">
        <v>1487</v>
      </c>
    </row>
    <row r="58" spans="2:8" ht="45.75" customHeight="1">
      <c r="B58" s="134"/>
      <c r="C58" s="1253" t="s">
        <v>601</v>
      </c>
      <c r="D58" s="1254"/>
      <c r="E58" s="1255"/>
      <c r="F58" s="135">
        <v>912</v>
      </c>
      <c r="G58" s="135">
        <v>737</v>
      </c>
      <c r="H58" s="136">
        <v>582</v>
      </c>
    </row>
    <row r="59" spans="2:8" ht="45.75" customHeight="1">
      <c r="B59" s="134"/>
      <c r="C59" s="1253" t="s">
        <v>602</v>
      </c>
      <c r="D59" s="1254"/>
      <c r="E59" s="1255"/>
      <c r="F59" s="135">
        <v>300</v>
      </c>
      <c r="G59" s="135">
        <v>300</v>
      </c>
      <c r="H59" s="136">
        <v>300</v>
      </c>
    </row>
    <row r="60" spans="2:8" ht="45.75" customHeight="1">
      <c r="B60" s="134"/>
      <c r="C60" s="1253" t="s">
        <v>603</v>
      </c>
      <c r="D60" s="1254"/>
      <c r="E60" s="1255"/>
      <c r="F60" s="135">
        <v>369</v>
      </c>
      <c r="G60" s="135">
        <v>320</v>
      </c>
      <c r="H60" s="136">
        <v>273</v>
      </c>
    </row>
    <row r="61" spans="2:8" ht="45.75" customHeight="1">
      <c r="B61" s="134"/>
      <c r="C61" s="1253" t="s">
        <v>604</v>
      </c>
      <c r="D61" s="1254"/>
      <c r="E61" s="1255"/>
      <c r="F61" s="135">
        <v>102</v>
      </c>
      <c r="G61" s="135">
        <v>102</v>
      </c>
      <c r="H61" s="136">
        <v>102</v>
      </c>
    </row>
    <row r="62" spans="2:8" ht="45.75" customHeight="1" thickBot="1">
      <c r="B62" s="137"/>
      <c r="C62" s="1256" t="s">
        <v>605</v>
      </c>
      <c r="D62" s="1257"/>
      <c r="E62" s="1258"/>
      <c r="F62" s="138">
        <v>50</v>
      </c>
      <c r="G62" s="138">
        <v>74</v>
      </c>
      <c r="H62" s="139">
        <v>74</v>
      </c>
    </row>
    <row r="63" spans="2:8" ht="52.5" customHeight="1" thickBot="1">
      <c r="B63" s="140"/>
      <c r="C63" s="1259" t="s">
        <v>51</v>
      </c>
      <c r="D63" s="1259"/>
      <c r="E63" s="1260"/>
      <c r="F63" s="141">
        <v>3291</v>
      </c>
      <c r="G63" s="141">
        <v>2803</v>
      </c>
      <c r="H63" s="142">
        <v>2542</v>
      </c>
    </row>
    <row r="64" spans="2:8" ht="15" customHeight="1"/>
    <row r="65" ht="0" hidden="1" customHeight="1"/>
    <row r="66" ht="0" hidden="1" customHeight="1"/>
  </sheetData>
  <sheetProtection algorithmName="SHA-512" hashValue="nOI7/bstIc5Erbde4k0Y4/4QDALX8Y8vAHe3TpFi0Q2DgofZ5W4fCN25V8Ge2wTI6OkQ9/knG+nXe2UQZT2hFQ==" saltValue="aiDNPqj50jdna5D/oi8u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68" zoomScaleNormal="68" zoomScaleSheetLayoutView="55" workbookViewId="0"/>
  </sheetViews>
  <sheetFormatPr defaultColWidth="0" defaultRowHeight="0" customHeight="1" zeroHeight="1"/>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c r="A1" s="1327"/>
      <c r="B1" s="1326"/>
      <c r="DD1" s="1267"/>
      <c r="DE1" s="1267"/>
    </row>
    <row r="2" spans="1:143" ht="25.5" customHeight="1">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623</v>
      </c>
    </row>
    <row r="11" spans="1:143" s="290" customFormat="1" ht="13.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623</v>
      </c>
    </row>
    <row r="13" spans="1:143" s="290" customFormat="1" ht="13.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c r="DD19" s="1267"/>
      <c r="DE19" s="1267"/>
    </row>
    <row r="20" spans="1:351" ht="13.5">
      <c r="DD20" s="1267"/>
      <c r="DE20" s="1267"/>
    </row>
    <row r="21" spans="1:351" ht="17.2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c r="B22" s="1268"/>
      <c r="MM22" s="1322"/>
    </row>
    <row r="23" spans="1:351" ht="13.5">
      <c r="B23" s="1268"/>
    </row>
    <row r="24" spans="1:351" ht="13.5">
      <c r="B24" s="1268"/>
    </row>
    <row r="25" spans="1:351" ht="13.5">
      <c r="B25" s="1268"/>
    </row>
    <row r="26" spans="1:351" ht="13.5">
      <c r="B26" s="1268"/>
    </row>
    <row r="27" spans="1:351" ht="13.5">
      <c r="B27" s="1268"/>
    </row>
    <row r="28" spans="1:351" ht="13.5">
      <c r="B28" s="1268"/>
    </row>
    <row r="29" spans="1:351" ht="13.5">
      <c r="B29" s="1268"/>
    </row>
    <row r="30" spans="1:351" ht="13.5">
      <c r="B30" s="1268"/>
    </row>
    <row r="31" spans="1:351" ht="13.5">
      <c r="B31" s="1268"/>
    </row>
    <row r="32" spans="1:351" ht="13.5">
      <c r="B32" s="1268"/>
    </row>
    <row r="33" spans="2:109" ht="13.5">
      <c r="B33" s="1268"/>
    </row>
    <row r="34" spans="2:109" ht="13.5">
      <c r="B34" s="1268"/>
    </row>
    <row r="35" spans="2:109" ht="13.5">
      <c r="B35" s="1268"/>
    </row>
    <row r="36" spans="2:109" ht="13.5">
      <c r="B36" s="1268"/>
    </row>
    <row r="37" spans="2:109" ht="13.5">
      <c r="B37" s="1268"/>
    </row>
    <row r="38" spans="2:109" ht="13.5">
      <c r="B38" s="1268"/>
    </row>
    <row r="39" spans="2:109" ht="13.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c r="B40" s="1309"/>
      <c r="DD40" s="1309"/>
      <c r="DE40" s="1267"/>
    </row>
    <row r="41" spans="2:109" ht="17.25">
      <c r="B41" s="1321" t="s">
        <v>622</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c r="B42" s="1268"/>
      <c r="G42" s="1305"/>
      <c r="I42" s="1304"/>
      <c r="J42" s="1304"/>
      <c r="K42" s="1304"/>
      <c r="AM42" s="1305"/>
      <c r="AN42" s="1305" t="s">
        <v>618</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c r="B43" s="1268"/>
      <c r="AN43" s="1303" t="s">
        <v>621</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c r="B49" s="1268"/>
      <c r="AN49" s="1267" t="s">
        <v>616</v>
      </c>
    </row>
    <row r="50" spans="1:109" ht="13.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560</v>
      </c>
      <c r="BQ50" s="1277"/>
      <c r="BR50" s="1277"/>
      <c r="BS50" s="1277"/>
      <c r="BT50" s="1277"/>
      <c r="BU50" s="1277"/>
      <c r="BV50" s="1277"/>
      <c r="BW50" s="1277"/>
      <c r="BX50" s="1277" t="s">
        <v>561</v>
      </c>
      <c r="BY50" s="1277"/>
      <c r="BZ50" s="1277"/>
      <c r="CA50" s="1277"/>
      <c r="CB50" s="1277"/>
      <c r="CC50" s="1277"/>
      <c r="CD50" s="1277"/>
      <c r="CE50" s="1277"/>
      <c r="CF50" s="1277" t="s">
        <v>562</v>
      </c>
      <c r="CG50" s="1277"/>
      <c r="CH50" s="1277"/>
      <c r="CI50" s="1277"/>
      <c r="CJ50" s="1277"/>
      <c r="CK50" s="1277"/>
      <c r="CL50" s="1277"/>
      <c r="CM50" s="1277"/>
      <c r="CN50" s="1277" t="s">
        <v>563</v>
      </c>
      <c r="CO50" s="1277"/>
      <c r="CP50" s="1277"/>
      <c r="CQ50" s="1277"/>
      <c r="CR50" s="1277"/>
      <c r="CS50" s="1277"/>
      <c r="CT50" s="1277"/>
      <c r="CU50" s="1277"/>
      <c r="CV50" s="1277" t="s">
        <v>564</v>
      </c>
      <c r="CW50" s="1277"/>
      <c r="CX50" s="1277"/>
      <c r="CY50" s="1277"/>
      <c r="CZ50" s="1277"/>
      <c r="DA50" s="1277"/>
      <c r="DB50" s="1277"/>
      <c r="DC50" s="1277"/>
    </row>
    <row r="51" spans="1:109" ht="13.5" customHeight="1">
      <c r="B51" s="1268"/>
      <c r="G51" s="1284"/>
      <c r="H51" s="1284"/>
      <c r="I51" s="1318"/>
      <c r="J51" s="1318"/>
      <c r="K51" s="1283"/>
      <c r="L51" s="1283"/>
      <c r="M51" s="1283"/>
      <c r="N51" s="1283"/>
      <c r="AM51" s="1282"/>
      <c r="AN51" s="1276" t="s">
        <v>615</v>
      </c>
      <c r="AO51" s="1276"/>
      <c r="AP51" s="1276"/>
      <c r="AQ51" s="1276"/>
      <c r="AR51" s="1276"/>
      <c r="AS51" s="1276"/>
      <c r="AT51" s="1276"/>
      <c r="AU51" s="1276"/>
      <c r="AV51" s="1276"/>
      <c r="AW51" s="1276"/>
      <c r="AX51" s="1276"/>
      <c r="AY51" s="1276"/>
      <c r="AZ51" s="1276"/>
      <c r="BA51" s="1276"/>
      <c r="BB51" s="1276" t="s">
        <v>612</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v>16.3</v>
      </c>
      <c r="CO51" s="1275"/>
      <c r="CP51" s="1275"/>
      <c r="CQ51" s="1275"/>
      <c r="CR51" s="1275"/>
      <c r="CS51" s="1275"/>
      <c r="CT51" s="1275"/>
      <c r="CU51" s="1275"/>
      <c r="CV51" s="1275">
        <v>20.399999999999999</v>
      </c>
      <c r="CW51" s="1275"/>
      <c r="CX51" s="1275"/>
      <c r="CY51" s="1275"/>
      <c r="CZ51" s="1275"/>
      <c r="DA51" s="1275"/>
      <c r="DB51" s="1275"/>
      <c r="DC51" s="1275"/>
    </row>
    <row r="52" spans="1:109" ht="13.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620</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45.4</v>
      </c>
      <c r="BY53" s="1275"/>
      <c r="BZ53" s="1275"/>
      <c r="CA53" s="1275"/>
      <c r="CB53" s="1275"/>
      <c r="CC53" s="1275"/>
      <c r="CD53" s="1275"/>
      <c r="CE53" s="1275"/>
      <c r="CF53" s="1275">
        <v>47.3</v>
      </c>
      <c r="CG53" s="1275"/>
      <c r="CH53" s="1275"/>
      <c r="CI53" s="1275"/>
      <c r="CJ53" s="1275"/>
      <c r="CK53" s="1275"/>
      <c r="CL53" s="1275"/>
      <c r="CM53" s="1275"/>
      <c r="CN53" s="1275">
        <v>47.6</v>
      </c>
      <c r="CO53" s="1275"/>
      <c r="CP53" s="1275"/>
      <c r="CQ53" s="1275"/>
      <c r="CR53" s="1275"/>
      <c r="CS53" s="1275"/>
      <c r="CT53" s="1275"/>
      <c r="CU53" s="1275"/>
      <c r="CV53" s="1275">
        <v>51.8</v>
      </c>
      <c r="CW53" s="1275"/>
      <c r="CX53" s="1275"/>
      <c r="CY53" s="1275"/>
      <c r="CZ53" s="1275"/>
      <c r="DA53" s="1275"/>
      <c r="DB53" s="1275"/>
      <c r="DC53" s="1275"/>
    </row>
    <row r="54" spans="1:109" ht="13.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1304"/>
      <c r="B55" s="1268"/>
      <c r="G55" s="1280"/>
      <c r="H55" s="1280"/>
      <c r="I55" s="1280"/>
      <c r="J55" s="1280"/>
      <c r="K55" s="1283"/>
      <c r="L55" s="1283"/>
      <c r="M55" s="1283"/>
      <c r="N55" s="1283"/>
      <c r="AN55" s="1277" t="s">
        <v>613</v>
      </c>
      <c r="AO55" s="1277"/>
      <c r="AP55" s="1277"/>
      <c r="AQ55" s="1277"/>
      <c r="AR55" s="1277"/>
      <c r="AS55" s="1277"/>
      <c r="AT55" s="1277"/>
      <c r="AU55" s="1277"/>
      <c r="AV55" s="1277"/>
      <c r="AW55" s="1277"/>
      <c r="AX55" s="1277"/>
      <c r="AY55" s="1277"/>
      <c r="AZ55" s="1277"/>
      <c r="BA55" s="1277"/>
      <c r="BB55" s="1276" t="s">
        <v>612</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13</v>
      </c>
      <c r="BY55" s="1275"/>
      <c r="BZ55" s="1275"/>
      <c r="CA55" s="1275"/>
      <c r="CB55" s="1275"/>
      <c r="CC55" s="1275"/>
      <c r="CD55" s="1275"/>
      <c r="CE55" s="1275"/>
      <c r="CF55" s="1275">
        <v>21</v>
      </c>
      <c r="CG55" s="1275"/>
      <c r="CH55" s="1275"/>
      <c r="CI55" s="1275"/>
      <c r="CJ55" s="1275"/>
      <c r="CK55" s="1275"/>
      <c r="CL55" s="1275"/>
      <c r="CM55" s="1275"/>
      <c r="CN55" s="1275">
        <v>20.2</v>
      </c>
      <c r="CO55" s="1275"/>
      <c r="CP55" s="1275"/>
      <c r="CQ55" s="1275"/>
      <c r="CR55" s="1275"/>
      <c r="CS55" s="1275"/>
      <c r="CT55" s="1275"/>
      <c r="CU55" s="1275"/>
      <c r="CV55" s="1275">
        <v>18.3</v>
      </c>
      <c r="CW55" s="1275"/>
      <c r="CX55" s="1275"/>
      <c r="CY55" s="1275"/>
      <c r="CZ55" s="1275"/>
      <c r="DA55" s="1275"/>
      <c r="DB55" s="1275"/>
      <c r="DC55" s="1275"/>
    </row>
    <row r="56" spans="1:109" ht="13.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620</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53.4</v>
      </c>
      <c r="BY57" s="1275"/>
      <c r="BZ57" s="1275"/>
      <c r="CA57" s="1275"/>
      <c r="CB57" s="1275"/>
      <c r="CC57" s="1275"/>
      <c r="CD57" s="1275"/>
      <c r="CE57" s="1275"/>
      <c r="CF57" s="1275">
        <v>56.1</v>
      </c>
      <c r="CG57" s="1275"/>
      <c r="CH57" s="1275"/>
      <c r="CI57" s="1275"/>
      <c r="CJ57" s="1275"/>
      <c r="CK57" s="1275"/>
      <c r="CL57" s="1275"/>
      <c r="CM57" s="1275"/>
      <c r="CN57" s="1275">
        <v>58.1</v>
      </c>
      <c r="CO57" s="1275"/>
      <c r="CP57" s="1275"/>
      <c r="CQ57" s="1275"/>
      <c r="CR57" s="1275"/>
      <c r="CS57" s="1275"/>
      <c r="CT57" s="1275"/>
      <c r="CU57" s="1275"/>
      <c r="CV57" s="1275">
        <v>59.1</v>
      </c>
      <c r="CW57" s="1275"/>
      <c r="CX57" s="1275"/>
      <c r="CY57" s="1275"/>
      <c r="CZ57" s="1275"/>
      <c r="DA57" s="1275"/>
      <c r="DB57" s="1275"/>
      <c r="DC57" s="1275"/>
      <c r="DD57" s="1315"/>
      <c r="DE57" s="1310"/>
    </row>
    <row r="58" spans="1:109" s="1304" customFormat="1" ht="13.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c r="B63" s="1308" t="s">
        <v>619</v>
      </c>
    </row>
    <row r="64" spans="1:109" ht="13.5">
      <c r="B64" s="1268"/>
      <c r="G64" s="1305"/>
      <c r="I64" s="1307"/>
      <c r="J64" s="1307"/>
      <c r="K64" s="1307"/>
      <c r="L64" s="1307"/>
      <c r="M64" s="1307"/>
      <c r="N64" s="1306"/>
      <c r="AM64" s="1305"/>
      <c r="AN64" s="1305" t="s">
        <v>618</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c r="B65" s="1268"/>
      <c r="AN65" s="1303" t="s">
        <v>617</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c r="B71" s="1268"/>
      <c r="G71" s="1290"/>
      <c r="I71" s="1293"/>
      <c r="J71" s="1292"/>
      <c r="K71" s="1292"/>
      <c r="L71" s="1291"/>
      <c r="M71" s="1292"/>
      <c r="N71" s="1291"/>
      <c r="AM71" s="1290"/>
      <c r="AN71" s="1267" t="s">
        <v>616</v>
      </c>
    </row>
    <row r="72" spans="2:107" ht="13.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560</v>
      </c>
      <c r="BQ72" s="1277"/>
      <c r="BR72" s="1277"/>
      <c r="BS72" s="1277"/>
      <c r="BT72" s="1277"/>
      <c r="BU72" s="1277"/>
      <c r="BV72" s="1277"/>
      <c r="BW72" s="1277"/>
      <c r="BX72" s="1277" t="s">
        <v>561</v>
      </c>
      <c r="BY72" s="1277"/>
      <c r="BZ72" s="1277"/>
      <c r="CA72" s="1277"/>
      <c r="CB72" s="1277"/>
      <c r="CC72" s="1277"/>
      <c r="CD72" s="1277"/>
      <c r="CE72" s="1277"/>
      <c r="CF72" s="1277" t="s">
        <v>562</v>
      </c>
      <c r="CG72" s="1277"/>
      <c r="CH72" s="1277"/>
      <c r="CI72" s="1277"/>
      <c r="CJ72" s="1277"/>
      <c r="CK72" s="1277"/>
      <c r="CL72" s="1277"/>
      <c r="CM72" s="1277"/>
      <c r="CN72" s="1277" t="s">
        <v>563</v>
      </c>
      <c r="CO72" s="1277"/>
      <c r="CP72" s="1277"/>
      <c r="CQ72" s="1277"/>
      <c r="CR72" s="1277"/>
      <c r="CS72" s="1277"/>
      <c r="CT72" s="1277"/>
      <c r="CU72" s="1277"/>
      <c r="CV72" s="1277" t="s">
        <v>564</v>
      </c>
      <c r="CW72" s="1277"/>
      <c r="CX72" s="1277"/>
      <c r="CY72" s="1277"/>
      <c r="CZ72" s="1277"/>
      <c r="DA72" s="1277"/>
      <c r="DB72" s="1277"/>
      <c r="DC72" s="1277"/>
    </row>
    <row r="73" spans="2:107" ht="13.5">
      <c r="B73" s="1268"/>
      <c r="G73" s="1284"/>
      <c r="H73" s="1284"/>
      <c r="I73" s="1284"/>
      <c r="J73" s="1284"/>
      <c r="K73" s="1281"/>
      <c r="L73" s="1281"/>
      <c r="M73" s="1281"/>
      <c r="N73" s="1281"/>
      <c r="AM73" s="1282"/>
      <c r="AN73" s="1276" t="s">
        <v>615</v>
      </c>
      <c r="AO73" s="1276"/>
      <c r="AP73" s="1276"/>
      <c r="AQ73" s="1276"/>
      <c r="AR73" s="1276"/>
      <c r="AS73" s="1276"/>
      <c r="AT73" s="1276"/>
      <c r="AU73" s="1276"/>
      <c r="AV73" s="1276"/>
      <c r="AW73" s="1276"/>
      <c r="AX73" s="1276"/>
      <c r="AY73" s="1276"/>
      <c r="AZ73" s="1276"/>
      <c r="BA73" s="1276"/>
      <c r="BB73" s="1276" t="s">
        <v>612</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v>16.3</v>
      </c>
      <c r="CO73" s="1275"/>
      <c r="CP73" s="1275"/>
      <c r="CQ73" s="1275"/>
      <c r="CR73" s="1275"/>
      <c r="CS73" s="1275"/>
      <c r="CT73" s="1275"/>
      <c r="CU73" s="1275"/>
      <c r="CV73" s="1275">
        <v>20.399999999999999</v>
      </c>
      <c r="CW73" s="1275"/>
      <c r="CX73" s="1275"/>
      <c r="CY73" s="1275"/>
      <c r="CZ73" s="1275"/>
      <c r="DA73" s="1275"/>
      <c r="DB73" s="1275"/>
      <c r="DC73" s="1275"/>
    </row>
    <row r="74" spans="2:107" ht="13.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611</v>
      </c>
      <c r="BC75" s="1276"/>
      <c r="BD75" s="1276"/>
      <c r="BE75" s="1276"/>
      <c r="BF75" s="1276"/>
      <c r="BG75" s="1276"/>
      <c r="BH75" s="1276"/>
      <c r="BI75" s="1276"/>
      <c r="BJ75" s="1276"/>
      <c r="BK75" s="1276"/>
      <c r="BL75" s="1276"/>
      <c r="BM75" s="1276"/>
      <c r="BN75" s="1276"/>
      <c r="BO75" s="1276"/>
      <c r="BP75" s="1275">
        <v>3.8</v>
      </c>
      <c r="BQ75" s="1275"/>
      <c r="BR75" s="1275"/>
      <c r="BS75" s="1275"/>
      <c r="BT75" s="1275"/>
      <c r="BU75" s="1275"/>
      <c r="BV75" s="1275"/>
      <c r="BW75" s="1275"/>
      <c r="BX75" s="1275">
        <v>2.2999999999999998</v>
      </c>
      <c r="BY75" s="1275"/>
      <c r="BZ75" s="1275"/>
      <c r="CA75" s="1275"/>
      <c r="CB75" s="1275"/>
      <c r="CC75" s="1275"/>
      <c r="CD75" s="1275"/>
      <c r="CE75" s="1275"/>
      <c r="CF75" s="1275">
        <v>1.4</v>
      </c>
      <c r="CG75" s="1275"/>
      <c r="CH75" s="1275"/>
      <c r="CI75" s="1275"/>
      <c r="CJ75" s="1275"/>
      <c r="CK75" s="1275"/>
      <c r="CL75" s="1275"/>
      <c r="CM75" s="1275"/>
      <c r="CN75" s="1275">
        <v>1.5</v>
      </c>
      <c r="CO75" s="1275"/>
      <c r="CP75" s="1275"/>
      <c r="CQ75" s="1275"/>
      <c r="CR75" s="1275"/>
      <c r="CS75" s="1275"/>
      <c r="CT75" s="1275"/>
      <c r="CU75" s="1275"/>
      <c r="CV75" s="1275">
        <v>1.7</v>
      </c>
      <c r="CW75" s="1275"/>
      <c r="CX75" s="1275"/>
      <c r="CY75" s="1275"/>
      <c r="CZ75" s="1275"/>
      <c r="DA75" s="1275"/>
      <c r="DB75" s="1275"/>
      <c r="DC75" s="1275"/>
    </row>
    <row r="76" spans="2:107" ht="13.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1268"/>
      <c r="G77" s="1280"/>
      <c r="H77" s="1280"/>
      <c r="I77" s="1280"/>
      <c r="J77" s="1280"/>
      <c r="K77" s="1281"/>
      <c r="L77" s="1281"/>
      <c r="M77" s="1281"/>
      <c r="N77" s="1281"/>
      <c r="AN77" s="1277" t="s">
        <v>614</v>
      </c>
      <c r="AO77" s="1277"/>
      <c r="AP77" s="1277"/>
      <c r="AQ77" s="1277"/>
      <c r="AR77" s="1277"/>
      <c r="AS77" s="1277"/>
      <c r="AT77" s="1277"/>
      <c r="AU77" s="1277"/>
      <c r="AV77" s="1277"/>
      <c r="AW77" s="1277"/>
      <c r="AX77" s="1277"/>
      <c r="AY77" s="1277"/>
      <c r="AZ77" s="1277"/>
      <c r="BA77" s="1277"/>
      <c r="BB77" s="1276" t="s">
        <v>612</v>
      </c>
      <c r="BC77" s="1276"/>
      <c r="BD77" s="1276"/>
      <c r="BE77" s="1276"/>
      <c r="BF77" s="1276"/>
      <c r="BG77" s="1276"/>
      <c r="BH77" s="1276"/>
      <c r="BI77" s="1276"/>
      <c r="BJ77" s="1276"/>
      <c r="BK77" s="1276"/>
      <c r="BL77" s="1276"/>
      <c r="BM77" s="1276"/>
      <c r="BN77" s="1276"/>
      <c r="BO77" s="1276"/>
      <c r="BP77" s="1275">
        <v>20.3</v>
      </c>
      <c r="BQ77" s="1275"/>
      <c r="BR77" s="1275"/>
      <c r="BS77" s="1275"/>
      <c r="BT77" s="1275"/>
      <c r="BU77" s="1275"/>
      <c r="BV77" s="1275"/>
      <c r="BW77" s="1275"/>
      <c r="BX77" s="1275">
        <v>13</v>
      </c>
      <c r="BY77" s="1275"/>
      <c r="BZ77" s="1275"/>
      <c r="CA77" s="1275"/>
      <c r="CB77" s="1275"/>
      <c r="CC77" s="1275"/>
      <c r="CD77" s="1275"/>
      <c r="CE77" s="1275"/>
      <c r="CF77" s="1275">
        <v>21</v>
      </c>
      <c r="CG77" s="1275"/>
      <c r="CH77" s="1275"/>
      <c r="CI77" s="1275"/>
      <c r="CJ77" s="1275"/>
      <c r="CK77" s="1275"/>
      <c r="CL77" s="1275"/>
      <c r="CM77" s="1275"/>
      <c r="CN77" s="1275">
        <v>20.2</v>
      </c>
      <c r="CO77" s="1275"/>
      <c r="CP77" s="1275"/>
      <c r="CQ77" s="1275"/>
      <c r="CR77" s="1275"/>
      <c r="CS77" s="1275"/>
      <c r="CT77" s="1275"/>
      <c r="CU77" s="1275"/>
      <c r="CV77" s="1275">
        <v>18.3</v>
      </c>
      <c r="CW77" s="1275"/>
      <c r="CX77" s="1275"/>
      <c r="CY77" s="1275"/>
      <c r="CZ77" s="1275"/>
      <c r="DA77" s="1275"/>
      <c r="DB77" s="1275"/>
      <c r="DC77" s="1275"/>
    </row>
    <row r="78" spans="2:107" ht="13.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611</v>
      </c>
      <c r="BC79" s="1276"/>
      <c r="BD79" s="1276"/>
      <c r="BE79" s="1276"/>
      <c r="BF79" s="1276"/>
      <c r="BG79" s="1276"/>
      <c r="BH79" s="1276"/>
      <c r="BI79" s="1276"/>
      <c r="BJ79" s="1276"/>
      <c r="BK79" s="1276"/>
      <c r="BL79" s="1276"/>
      <c r="BM79" s="1276"/>
      <c r="BN79" s="1276"/>
      <c r="BO79" s="1276"/>
      <c r="BP79" s="1275">
        <v>7.7</v>
      </c>
      <c r="BQ79" s="1275"/>
      <c r="BR79" s="1275"/>
      <c r="BS79" s="1275"/>
      <c r="BT79" s="1275"/>
      <c r="BU79" s="1275"/>
      <c r="BV79" s="1275"/>
      <c r="BW79" s="1275"/>
      <c r="BX79" s="1275">
        <v>6.8</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ht="13.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1268"/>
    </row>
    <row r="82" spans="2:109" ht="17.2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c r="DD84" s="1267"/>
      <c r="DE84" s="1267"/>
    </row>
    <row r="85" spans="2:109" ht="13.5">
      <c r="DD85" s="1267"/>
      <c r="DE85" s="1267"/>
    </row>
    <row r="86" spans="2:109" ht="13.5" hidden="1">
      <c r="DD86" s="1267"/>
      <c r="DE86" s="1267"/>
    </row>
    <row r="87" spans="2:109" ht="13.5" hidden="1">
      <c r="K87" s="1270"/>
      <c r="AQ87" s="1270"/>
      <c r="BC87" s="1270"/>
      <c r="BO87" s="1270"/>
      <c r="CA87" s="1270"/>
      <c r="CM87" s="1270"/>
      <c r="CY87" s="1270"/>
      <c r="DD87" s="1267"/>
      <c r="DE87" s="1267"/>
    </row>
    <row r="88" spans="2:109" ht="13.5" hidden="1">
      <c r="DD88" s="1267"/>
      <c r="DE88" s="1267"/>
    </row>
    <row r="89" spans="2:109" ht="13.5" hidden="1">
      <c r="DD89" s="1267"/>
      <c r="DE89" s="1267"/>
    </row>
    <row r="90" spans="2:109" ht="13.5" hidden="1">
      <c r="DD90" s="1267"/>
      <c r="DE90" s="1267"/>
    </row>
    <row r="91" spans="2:109" ht="13.5" hidden="1">
      <c r="DD91" s="1267"/>
      <c r="DE91" s="1267"/>
    </row>
    <row r="92" spans="2:109" ht="13.5" hidden="1" customHeight="1">
      <c r="DD92" s="1267"/>
      <c r="DE92" s="1267"/>
    </row>
    <row r="93" spans="2:109" ht="13.5" hidden="1" customHeight="1">
      <c r="DD93" s="1267"/>
      <c r="DE93" s="1267"/>
    </row>
    <row r="94" spans="2:109" ht="13.5" hidden="1" customHeight="1">
      <c r="DD94" s="1267"/>
      <c r="DE94" s="1267"/>
    </row>
    <row r="95" spans="2:109" ht="13.5" hidden="1" customHeight="1">
      <c r="DD95" s="1267"/>
      <c r="DE95" s="1267"/>
    </row>
    <row r="96" spans="2:109" ht="13.5" hidden="1" customHeight="1">
      <c r="DD96" s="1267"/>
      <c r="DE96" s="1267"/>
    </row>
    <row r="97" spans="108:109" ht="13.5" hidden="1" customHeight="1">
      <c r="DD97" s="1267"/>
      <c r="DE97" s="1267"/>
    </row>
    <row r="98" spans="108:109" ht="13.5" hidden="1" customHeight="1">
      <c r="DD98" s="1267"/>
      <c r="DE98" s="1267"/>
    </row>
    <row r="99" spans="108:109" ht="13.5" hidden="1" customHeight="1">
      <c r="DD99" s="1267"/>
      <c r="DE99" s="1267"/>
    </row>
    <row r="100" spans="108:109" ht="13.5" hidden="1" customHeight="1">
      <c r="DD100" s="1267"/>
      <c r="DE100" s="1267"/>
    </row>
    <row r="101" spans="108:109" ht="13.5" hidden="1" customHeight="1">
      <c r="DD101" s="1267"/>
      <c r="DE101" s="1267"/>
    </row>
    <row r="102" spans="108:109" ht="13.5" hidden="1" customHeight="1">
      <c r="DD102" s="1267"/>
      <c r="DE102" s="1267"/>
    </row>
    <row r="103" spans="108:109" ht="13.5" hidden="1" customHeight="1">
      <c r="DD103" s="1267"/>
      <c r="DE103" s="1267"/>
    </row>
    <row r="104" spans="108:109" ht="13.5" hidden="1" customHeight="1">
      <c r="DD104" s="1267"/>
      <c r="DE104" s="1267"/>
    </row>
    <row r="105" spans="108:109" ht="13.5" hidden="1" customHeight="1">
      <c r="DD105" s="1267"/>
      <c r="DE105" s="1267"/>
    </row>
    <row r="106" spans="108:109" ht="13.5" hidden="1" customHeight="1">
      <c r="DD106" s="1267"/>
      <c r="DE106" s="1267"/>
    </row>
    <row r="107" spans="108:109" ht="13.5" hidden="1" customHeight="1">
      <c r="DD107" s="1267"/>
      <c r="DE107" s="1267"/>
    </row>
    <row r="108" spans="108:109" ht="13.5" hidden="1" customHeight="1">
      <c r="DD108" s="1267"/>
      <c r="DE108" s="1267"/>
    </row>
    <row r="109" spans="108:109" ht="13.5" hidden="1" customHeight="1">
      <c r="DD109" s="1267"/>
      <c r="DE109" s="1267"/>
    </row>
    <row r="110" spans="108:109" ht="13.5" hidden="1" customHeight="1">
      <c r="DD110" s="1267"/>
      <c r="DE110" s="1267"/>
    </row>
    <row r="111" spans="108:109" ht="13.5" hidden="1" customHeight="1">
      <c r="DD111" s="1267"/>
      <c r="DE111" s="1267"/>
    </row>
    <row r="112" spans="108:109" ht="13.5" hidden="1" customHeight="1">
      <c r="DD112" s="1267"/>
      <c r="DE112" s="1267"/>
    </row>
    <row r="113" spans="108:109" ht="13.5" hidden="1" customHeight="1">
      <c r="DD113" s="1267"/>
      <c r="DE113" s="1267"/>
    </row>
    <row r="114" spans="108:109" ht="13.5" hidden="1" customHeight="1">
      <c r="DD114" s="1267"/>
      <c r="DE114" s="1267"/>
    </row>
    <row r="115" spans="108:109" ht="13.5" hidden="1" customHeight="1">
      <c r="DD115" s="1267"/>
      <c r="DE115" s="1267"/>
    </row>
    <row r="116" spans="108:109" ht="13.5" hidden="1" customHeight="1">
      <c r="DD116" s="1267"/>
      <c r="DE116" s="1267"/>
    </row>
    <row r="117" spans="108:109" ht="13.5" hidden="1" customHeight="1">
      <c r="DD117" s="1267"/>
      <c r="DE117" s="1267"/>
    </row>
    <row r="118" spans="108:109" ht="13.5" hidden="1" customHeight="1">
      <c r="DD118" s="1267"/>
      <c r="DE118" s="1267"/>
    </row>
    <row r="119" spans="108:109" ht="13.5" hidden="1" customHeight="1">
      <c r="DD119" s="1267"/>
      <c r="DE119" s="1267"/>
    </row>
    <row r="120" spans="108:109" ht="13.5" hidden="1" customHeight="1">
      <c r="DD120" s="1267"/>
      <c r="DE120" s="1267"/>
    </row>
    <row r="121" spans="108:109" ht="13.5" hidden="1" customHeight="1">
      <c r="DD121" s="1267"/>
      <c r="DE121" s="1267"/>
    </row>
    <row r="122" spans="108:109" ht="13.5" hidden="1" customHeight="1">
      <c r="DD122" s="1267"/>
      <c r="DE122" s="1267"/>
    </row>
    <row r="123" spans="108:109" ht="13.5" hidden="1" customHeight="1">
      <c r="DD123" s="1267"/>
      <c r="DE123" s="1267"/>
    </row>
    <row r="124" spans="108:109" ht="13.5" hidden="1" customHeight="1">
      <c r="DD124" s="1267"/>
      <c r="DE124" s="1267"/>
    </row>
    <row r="125" spans="108:109" ht="13.5" hidden="1" customHeight="1">
      <c r="DD125" s="1267"/>
      <c r="DE125" s="1267"/>
    </row>
    <row r="126" spans="108:109" ht="13.5" hidden="1" customHeight="1">
      <c r="DD126" s="1267"/>
      <c r="DE126" s="1267"/>
    </row>
    <row r="127" spans="108:109" ht="13.5" hidden="1" customHeight="1">
      <c r="DD127" s="1267"/>
      <c r="DE127" s="1267"/>
    </row>
    <row r="128" spans="108:109" ht="13.5" hidden="1" customHeight="1">
      <c r="DD128" s="1267"/>
      <c r="DE128" s="1267"/>
    </row>
    <row r="129" spans="108:109" ht="13.5" hidden="1" customHeight="1">
      <c r="DD129" s="1267"/>
      <c r="DE129" s="1267"/>
    </row>
    <row r="130" spans="108:109" ht="13.5" hidden="1" customHeight="1">
      <c r="DD130" s="1267"/>
      <c r="DE130" s="1267"/>
    </row>
    <row r="131" spans="108:109" ht="13.5" hidden="1" customHeight="1">
      <c r="DD131" s="1267"/>
      <c r="DE131" s="1267"/>
    </row>
    <row r="132" spans="108:109" ht="13.5" hidden="1" customHeight="1">
      <c r="DD132" s="1267"/>
      <c r="DE132" s="1267"/>
    </row>
    <row r="133" spans="108:109" ht="13.5" hidden="1" customHeight="1">
      <c r="DD133" s="1267"/>
      <c r="DE133" s="1267"/>
    </row>
    <row r="134" spans="108:109" ht="13.5" hidden="1" customHeight="1">
      <c r="DD134" s="1267"/>
      <c r="DE134" s="1267"/>
    </row>
    <row r="135" spans="108:109" ht="13.5" hidden="1" customHeight="1">
      <c r="DD135" s="1267"/>
      <c r="DE135" s="1267"/>
    </row>
    <row r="136" spans="108:109" ht="13.5" hidden="1" customHeight="1">
      <c r="DD136" s="1267"/>
      <c r="DE136" s="1267"/>
    </row>
    <row r="137" spans="108:109" ht="13.5" hidden="1" customHeight="1">
      <c r="DD137" s="1267"/>
      <c r="DE137" s="1267"/>
    </row>
    <row r="138" spans="108:109" ht="13.5" hidden="1" customHeight="1">
      <c r="DD138" s="1267"/>
      <c r="DE138" s="1267"/>
    </row>
    <row r="139" spans="108:109" ht="13.5" hidden="1" customHeight="1">
      <c r="DD139" s="1267"/>
      <c r="DE139" s="1267"/>
    </row>
    <row r="140" spans="108:109" ht="13.5" hidden="1" customHeight="1">
      <c r="DD140" s="1267"/>
      <c r="DE140" s="1267"/>
    </row>
    <row r="141" spans="108:109" ht="13.5" hidden="1" customHeight="1">
      <c r="DD141" s="1267"/>
      <c r="DE141" s="1267"/>
    </row>
    <row r="142" spans="108:109" ht="13.5" hidden="1" customHeight="1">
      <c r="DD142" s="1267"/>
      <c r="DE142" s="1267"/>
    </row>
    <row r="143" spans="108:109" ht="13.5" hidden="1" customHeight="1">
      <c r="DD143" s="1267"/>
      <c r="DE143" s="1267"/>
    </row>
    <row r="144" spans="108:109" ht="13.5" hidden="1" customHeight="1">
      <c r="DD144" s="1267"/>
      <c r="DE144" s="1267"/>
    </row>
    <row r="145" spans="108:109" ht="13.5" hidden="1" customHeight="1">
      <c r="DD145" s="1267"/>
      <c r="DE145" s="1267"/>
    </row>
    <row r="146" spans="108:109" ht="13.5" hidden="1" customHeight="1">
      <c r="DD146" s="1267"/>
      <c r="DE146" s="1267"/>
    </row>
    <row r="147" spans="108:109" ht="13.5" hidden="1" customHeight="1">
      <c r="DD147" s="1267"/>
      <c r="DE147" s="1267"/>
    </row>
    <row r="148" spans="108:109" ht="13.5" hidden="1" customHeight="1">
      <c r="DD148" s="1267"/>
      <c r="DE148" s="1267"/>
    </row>
    <row r="149" spans="108:109" ht="13.5" hidden="1" customHeight="1">
      <c r="DD149" s="1267"/>
      <c r="DE149" s="1267"/>
    </row>
    <row r="150" spans="108:109" ht="13.5" hidden="1" customHeight="1">
      <c r="DD150" s="1267"/>
      <c r="DE150" s="1267"/>
    </row>
    <row r="151" spans="108:109" ht="13.5" hidden="1" customHeight="1">
      <c r="DD151" s="1267"/>
      <c r="DE151" s="1267"/>
    </row>
    <row r="152" spans="108:109" ht="13.5" hidden="1" customHeight="1">
      <c r="DD152" s="1267"/>
      <c r="DE152" s="1267"/>
    </row>
    <row r="153" spans="108:109" ht="13.5" hidden="1" customHeight="1">
      <c r="DD153" s="1267"/>
      <c r="DE153" s="1267"/>
    </row>
    <row r="154" spans="108:109" ht="13.5" hidden="1" customHeight="1">
      <c r="DD154" s="1267"/>
      <c r="DE154" s="1267"/>
    </row>
    <row r="155" spans="108:109" ht="13.5" hidden="1" customHeight="1">
      <c r="DD155" s="1267"/>
      <c r="DE155" s="1267"/>
    </row>
    <row r="156" spans="108:109" ht="13.5" hidden="1" customHeight="1">
      <c r="DD156" s="1267"/>
      <c r="DE156" s="1267"/>
    </row>
    <row r="157" spans="108:109" ht="13.5" hidden="1" customHeight="1">
      <c r="DD157" s="1267"/>
      <c r="DE157" s="1267"/>
    </row>
    <row r="158" spans="108:109" ht="13.5" hidden="1" customHeight="1">
      <c r="DD158" s="1267"/>
      <c r="DE158" s="1267"/>
    </row>
    <row r="159" spans="108:109" ht="13.5" hidden="1" customHeight="1">
      <c r="DD159" s="1267"/>
      <c r="DE159" s="1267"/>
    </row>
    <row r="160" spans="108:109" ht="13.5" hidden="1" customHeight="1">
      <c r="DD160" s="1267"/>
      <c r="DE160" s="12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mZeAv9gghjrf/GkMGzzgicXHkOD89rHXM8bF5GitGRwhDgqxnOH4Elmg8pf7uEYs0G+B6omuOGrAMdO3ymKLg==" saltValue="riwfmf3/IUYLHiy/8v4UW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ssUeQ6u94nQ+MDYGqMuj9vnXe5FUShBHwIrj8ISD0wtVWsz7D6lK+dRBKMLsfS4xY2W7n29b1SZQ+4BXHsWtw==" saltValue="7DLYL3yMHoJTLmvGCnDP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AK7uCPZEZTwrgZ8jaI/WHHJXhDbctMHH8Q0B3JJhhb5jxGqEg5yx25BGUwNJIwf7MMY5wsSH1cK+rLL8KZxGw==" saltValue="xFbQ127Ft5Vx34JR5X5Q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26196</v>
      </c>
      <c r="E3" s="161"/>
      <c r="F3" s="162">
        <v>53292</v>
      </c>
      <c r="G3" s="163"/>
      <c r="H3" s="164"/>
    </row>
    <row r="4" spans="1:8">
      <c r="A4" s="165"/>
      <c r="B4" s="166"/>
      <c r="C4" s="167"/>
      <c r="D4" s="168">
        <v>25776</v>
      </c>
      <c r="E4" s="169"/>
      <c r="F4" s="170">
        <v>28900</v>
      </c>
      <c r="G4" s="171"/>
      <c r="H4" s="172"/>
    </row>
    <row r="5" spans="1:8">
      <c r="A5" s="153" t="s">
        <v>552</v>
      </c>
      <c r="B5" s="158"/>
      <c r="C5" s="159"/>
      <c r="D5" s="160">
        <v>49370</v>
      </c>
      <c r="E5" s="161"/>
      <c r="F5" s="162">
        <v>49919</v>
      </c>
      <c r="G5" s="163"/>
      <c r="H5" s="164"/>
    </row>
    <row r="6" spans="1:8">
      <c r="A6" s="165"/>
      <c r="B6" s="166"/>
      <c r="C6" s="167"/>
      <c r="D6" s="168">
        <v>47497</v>
      </c>
      <c r="E6" s="169"/>
      <c r="F6" s="170">
        <v>26398</v>
      </c>
      <c r="G6" s="171"/>
      <c r="H6" s="172"/>
    </row>
    <row r="7" spans="1:8">
      <c r="A7" s="153" t="s">
        <v>553</v>
      </c>
      <c r="B7" s="158"/>
      <c r="C7" s="159"/>
      <c r="D7" s="160">
        <v>49875</v>
      </c>
      <c r="E7" s="161"/>
      <c r="F7" s="162">
        <v>47738</v>
      </c>
      <c r="G7" s="163"/>
      <c r="H7" s="164"/>
    </row>
    <row r="8" spans="1:8">
      <c r="A8" s="165"/>
      <c r="B8" s="166"/>
      <c r="C8" s="167"/>
      <c r="D8" s="168">
        <v>28042</v>
      </c>
      <c r="E8" s="169"/>
      <c r="F8" s="170">
        <v>24937</v>
      </c>
      <c r="G8" s="171"/>
      <c r="H8" s="172"/>
    </row>
    <row r="9" spans="1:8">
      <c r="A9" s="153" t="s">
        <v>554</v>
      </c>
      <c r="B9" s="158"/>
      <c r="C9" s="159"/>
      <c r="D9" s="160">
        <v>85639</v>
      </c>
      <c r="E9" s="161"/>
      <c r="F9" s="162">
        <v>52191</v>
      </c>
      <c r="G9" s="163"/>
      <c r="H9" s="164"/>
    </row>
    <row r="10" spans="1:8">
      <c r="A10" s="165"/>
      <c r="B10" s="166"/>
      <c r="C10" s="167"/>
      <c r="D10" s="168">
        <v>57819</v>
      </c>
      <c r="E10" s="169"/>
      <c r="F10" s="170">
        <v>24843</v>
      </c>
      <c r="G10" s="171"/>
      <c r="H10" s="172"/>
    </row>
    <row r="11" spans="1:8">
      <c r="A11" s="153" t="s">
        <v>555</v>
      </c>
      <c r="B11" s="158"/>
      <c r="C11" s="159"/>
      <c r="D11" s="160">
        <v>76681</v>
      </c>
      <c r="E11" s="161"/>
      <c r="F11" s="162">
        <v>47387</v>
      </c>
      <c r="G11" s="163"/>
      <c r="H11" s="164"/>
    </row>
    <row r="12" spans="1:8">
      <c r="A12" s="165"/>
      <c r="B12" s="166"/>
      <c r="C12" s="173"/>
      <c r="D12" s="168">
        <v>66310</v>
      </c>
      <c r="E12" s="169"/>
      <c r="F12" s="170">
        <v>24928</v>
      </c>
      <c r="G12" s="171"/>
      <c r="H12" s="172"/>
    </row>
    <row r="13" spans="1:8">
      <c r="A13" s="153"/>
      <c r="B13" s="158"/>
      <c r="C13" s="174"/>
      <c r="D13" s="175">
        <v>57552</v>
      </c>
      <c r="E13" s="176"/>
      <c r="F13" s="177">
        <v>50105</v>
      </c>
      <c r="G13" s="178"/>
      <c r="H13" s="164"/>
    </row>
    <row r="14" spans="1:8">
      <c r="A14" s="165"/>
      <c r="B14" s="166"/>
      <c r="C14" s="167"/>
      <c r="D14" s="168">
        <v>45089</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11.47</v>
      </c>
      <c r="C19" s="179">
        <f>ROUND(VALUE(SUBSTITUTE(実質収支比率等に係る経年分析!G$48,"▲","-")),2)</f>
        <v>11.98</v>
      </c>
      <c r="D19" s="179">
        <f>ROUND(VALUE(SUBSTITUTE(実質収支比率等に係る経年分析!H$48,"▲","-")),2)</f>
        <v>13.15</v>
      </c>
      <c r="E19" s="179">
        <f>ROUND(VALUE(SUBSTITUTE(実質収支比率等に係る経年分析!I$48,"▲","-")),2)</f>
        <v>12.15</v>
      </c>
      <c r="F19" s="179">
        <f>ROUND(VALUE(SUBSTITUTE(実質収支比率等に係る経年分析!J$48,"▲","-")),2)</f>
        <v>11.69</v>
      </c>
    </row>
    <row r="20" spans="1:11">
      <c r="A20" s="179" t="s">
        <v>55</v>
      </c>
      <c r="B20" s="179">
        <f>ROUND(VALUE(SUBSTITUTE(実質収支比率等に係る経年分析!F$47,"▲","-")),2)</f>
        <v>27.51</v>
      </c>
      <c r="C20" s="179">
        <f>ROUND(VALUE(SUBSTITUTE(実質収支比率等に係る経年分析!G$47,"▲","-")),2)</f>
        <v>27.12</v>
      </c>
      <c r="D20" s="179">
        <f>ROUND(VALUE(SUBSTITUTE(実質収支比率等に係る経年分析!H$47,"▲","-")),2)</f>
        <v>24.54</v>
      </c>
      <c r="E20" s="179">
        <f>ROUND(VALUE(SUBSTITUTE(実質収支比率等に係る経年分析!I$47,"▲","-")),2)</f>
        <v>19.829999999999998</v>
      </c>
      <c r="F20" s="179">
        <f>ROUND(VALUE(SUBSTITUTE(実質収支比率等に係る経年分析!J$47,"▲","-")),2)</f>
        <v>20.41</v>
      </c>
    </row>
    <row r="21" spans="1:11">
      <c r="A21" s="179" t="s">
        <v>56</v>
      </c>
      <c r="B21" s="179">
        <f>IF(ISNUMBER(VALUE(SUBSTITUTE(実質収支比率等に係る経年分析!F$49,"▲","-"))),ROUND(VALUE(SUBSTITUTE(実質収支比率等に係る経年分析!F$49,"▲","-")),2),NA())</f>
        <v>-0.49</v>
      </c>
      <c r="C21" s="179">
        <f>IF(ISNUMBER(VALUE(SUBSTITUTE(実質収支比率等に係る経年分析!G$49,"▲","-"))),ROUND(VALUE(SUBSTITUTE(実質収支比率等に係る経年分析!G$49,"▲","-")),2),NA())</f>
        <v>-1.76</v>
      </c>
      <c r="D21" s="179">
        <f>IF(ISNUMBER(VALUE(SUBSTITUTE(実質収支比率等に係る経年分析!H$49,"▲","-"))),ROUND(VALUE(SUBSTITUTE(実質収支比率等に係る経年分析!H$49,"▲","-")),2),NA())</f>
        <v>-4.59</v>
      </c>
      <c r="E21" s="179">
        <f>IF(ISNUMBER(VALUE(SUBSTITUTE(実質収支比率等に係る経年分析!I$49,"▲","-"))),ROUND(VALUE(SUBSTITUTE(実質収支比率等に係る経年分析!I$49,"▲","-")),2),NA())</f>
        <v>-8.7899999999999991</v>
      </c>
      <c r="F21" s="179">
        <f>IF(ISNUMBER(VALUE(SUBSTITUTE(実質収支比率等に係る経年分析!J$49,"▲","-"))),ROUND(VALUE(SUBSTITUTE(実質収支比率等に係る経年分析!J$49,"▲","-")),2),NA())</f>
        <v>-1.81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0.13</v>
      </c>
    </row>
    <row r="30" spans="1:11">
      <c r="A30" s="180" t="str">
        <f>IF(連結実質赤字比率に係る赤字・黒字の構成分析!C$40="",NA(),連結実質赤字比率に係る赤字・黒字の構成分析!C$40)</f>
        <v>とべの館特別会計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0.28000000000000003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c r="A31" s="180" t="str">
        <f>IF(連結実質赤字比率に係る赤字・黒字の構成分析!C$39="",NA(),連結実質赤字比率に係る赤字・黒字の構成分析!C$39)</f>
        <v>浄化槽特別会計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0.56999999999999995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v>
      </c>
    </row>
    <row r="32" spans="1:11">
      <c r="A32" s="180" t="str">
        <f>IF(連結実質赤字比率に係る赤字・黒字の構成分析!C$38="",NA(),連結実質赤字比率に係る赤字・黒字の構成分析!C$38)</f>
        <v>介護保険事業特別会計（保険事業勘定）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2.3199999999999998</v>
      </c>
    </row>
    <row r="33" spans="1:16">
      <c r="A33" s="180" t="str">
        <f>IF(連結実質赤字比率に係る赤字・黒字の構成分析!C$37="",NA(),連結実質赤字比率に係る赤字・黒字の構成分析!C$37)</f>
        <v>国民健康保険事業特別会計（事業勘定）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3.93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4.7300000000000004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7.28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7.01</v>
      </c>
    </row>
    <row r="34" spans="1:16">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7.15</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10.42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10.98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794</v>
      </c>
      <c r="E42" s="181"/>
      <c r="F42" s="181"/>
      <c r="G42" s="181">
        <f>'実質公債費比率（分子）の構造'!L$52</f>
        <v>677</v>
      </c>
      <c r="H42" s="181"/>
      <c r="I42" s="181"/>
      <c r="J42" s="181">
        <f>'実質公債費比率（分子）の構造'!M$52</f>
        <v>626</v>
      </c>
      <c r="K42" s="181"/>
      <c r="L42" s="181"/>
      <c r="M42" s="181">
        <f>'実質公債費比率（分子）の構造'!N$52</f>
        <v>615</v>
      </c>
      <c r="N42" s="181"/>
      <c r="O42" s="181"/>
      <c r="P42" s="181">
        <f>'実質公債費比率（分子）の構造'!O$52</f>
        <v>635</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8</v>
      </c>
      <c r="C44" s="181"/>
      <c r="D44" s="181"/>
      <c r="E44" s="181">
        <f>'実質公債費比率（分子）の構造'!L$50</f>
        <v>0</v>
      </c>
      <c r="F44" s="181"/>
      <c r="G44" s="181"/>
      <c r="H44" s="181">
        <f>'実質公債費比率（分子）の構造'!M$50</f>
        <v>1</v>
      </c>
      <c r="I44" s="181"/>
      <c r="J44" s="181"/>
      <c r="K44" s="181">
        <f>'実質公債費比率（分子）の構造'!N$50</f>
        <v>1</v>
      </c>
      <c r="L44" s="181"/>
      <c r="M44" s="181"/>
      <c r="N44" s="181">
        <f>'実質公債費比率（分子）の構造'!O$50</f>
        <v>2</v>
      </c>
      <c r="O44" s="181"/>
      <c r="P44" s="181"/>
    </row>
    <row r="45" spans="1:16">
      <c r="A45" s="181" t="s">
        <v>66</v>
      </c>
      <c r="B45" s="181">
        <f>'実質公債費比率（分子）の構造'!K$49</f>
        <v>24</v>
      </c>
      <c r="C45" s="181"/>
      <c r="D45" s="181"/>
      <c r="E45" s="181">
        <f>'実質公債費比率（分子）の構造'!L$49</f>
        <v>25</v>
      </c>
      <c r="F45" s="181"/>
      <c r="G45" s="181"/>
      <c r="H45" s="181">
        <f>'実質公債費比率（分子）の構造'!M$49</f>
        <v>34</v>
      </c>
      <c r="I45" s="181"/>
      <c r="J45" s="181"/>
      <c r="K45" s="181">
        <f>'実質公債費比率（分子）の構造'!N$49</f>
        <v>35</v>
      </c>
      <c r="L45" s="181"/>
      <c r="M45" s="181"/>
      <c r="N45" s="181">
        <f>'実質公債費比率（分子）の構造'!O$49</f>
        <v>34</v>
      </c>
      <c r="O45" s="181"/>
      <c r="P45" s="181"/>
    </row>
    <row r="46" spans="1:16">
      <c r="A46" s="181" t="s">
        <v>67</v>
      </c>
      <c r="B46" s="181">
        <f>'実質公債費比率（分子）の構造'!K$48</f>
        <v>90</v>
      </c>
      <c r="C46" s="181"/>
      <c r="D46" s="181"/>
      <c r="E46" s="181">
        <f>'実質公債費比率（分子）の構造'!L$48</f>
        <v>110</v>
      </c>
      <c r="F46" s="181"/>
      <c r="G46" s="181"/>
      <c r="H46" s="181">
        <f>'実質公債費比率（分子）の構造'!M$48</f>
        <v>123</v>
      </c>
      <c r="I46" s="181"/>
      <c r="J46" s="181"/>
      <c r="K46" s="181">
        <f>'実質公債費比率（分子）の構造'!N$48</f>
        <v>129</v>
      </c>
      <c r="L46" s="181"/>
      <c r="M46" s="181"/>
      <c r="N46" s="181">
        <f>'実質公債費比率（分子）の構造'!O$48</f>
        <v>118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758</v>
      </c>
      <c r="C49" s="181"/>
      <c r="D49" s="181"/>
      <c r="E49" s="181">
        <f>'実質公債費比率（分子）の構造'!L$45</f>
        <v>600</v>
      </c>
      <c r="F49" s="181"/>
      <c r="G49" s="181"/>
      <c r="H49" s="181">
        <f>'実質公債費比率（分子）の構造'!M$45</f>
        <v>526</v>
      </c>
      <c r="I49" s="181"/>
      <c r="J49" s="181"/>
      <c r="K49" s="181">
        <f>'実質公債費比率（分子）の構造'!N$45</f>
        <v>553</v>
      </c>
      <c r="L49" s="181"/>
      <c r="M49" s="181"/>
      <c r="N49" s="181">
        <f>'実質公債費比率（分子）の構造'!O$45</f>
        <v>558</v>
      </c>
      <c r="O49" s="181"/>
      <c r="P49" s="181"/>
    </row>
    <row r="50" spans="1:16">
      <c r="A50" s="181" t="s">
        <v>71</v>
      </c>
      <c r="B50" s="181" t="e">
        <f>NA()</f>
        <v>#N/A</v>
      </c>
      <c r="C50" s="181">
        <f>IF(ISNUMBER('実質公債費比率（分子）の構造'!K$53),'実質公債費比率（分子）の構造'!K$53,NA())</f>
        <v>86</v>
      </c>
      <c r="D50" s="181" t="e">
        <f>NA()</f>
        <v>#N/A</v>
      </c>
      <c r="E50" s="181" t="e">
        <f>NA()</f>
        <v>#N/A</v>
      </c>
      <c r="F50" s="181">
        <f>IF(ISNUMBER('実質公債費比率（分子）の構造'!L$53),'実質公債費比率（分子）の構造'!L$53,NA())</f>
        <v>58</v>
      </c>
      <c r="G50" s="181" t="e">
        <f>NA()</f>
        <v>#N/A</v>
      </c>
      <c r="H50" s="181" t="e">
        <f>NA()</f>
        <v>#N/A</v>
      </c>
      <c r="I50" s="181">
        <f>IF(ISNUMBER('実質公債費比率（分子）の構造'!M$53),'実質公債費比率（分子）の構造'!M$53,NA())</f>
        <v>58</v>
      </c>
      <c r="J50" s="181" t="e">
        <f>NA()</f>
        <v>#N/A</v>
      </c>
      <c r="K50" s="181" t="e">
        <f>NA()</f>
        <v>#N/A</v>
      </c>
      <c r="L50" s="181">
        <f>IF(ISNUMBER('実質公債費比率（分子）の構造'!N$53),'実質公債費比率（分子）の構造'!N$53,NA())</f>
        <v>103</v>
      </c>
      <c r="M50" s="181" t="e">
        <f>NA()</f>
        <v>#N/A</v>
      </c>
      <c r="N50" s="181" t="e">
        <f>NA()</f>
        <v>#N/A</v>
      </c>
      <c r="O50" s="181">
        <f>IF(ISNUMBER('実質公債費比率（分子）の構造'!O$53),'実質公債費比率（分子）の構造'!O$53,NA())</f>
        <v>77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7450</v>
      </c>
      <c r="E56" s="180"/>
      <c r="F56" s="180"/>
      <c r="G56" s="180">
        <f>'将来負担比率（分子）の構造'!J$52</f>
        <v>7454</v>
      </c>
      <c r="H56" s="180"/>
      <c r="I56" s="180"/>
      <c r="J56" s="180">
        <f>'将来負担比率（分子）の構造'!K$52</f>
        <v>7563</v>
      </c>
      <c r="K56" s="180"/>
      <c r="L56" s="180"/>
      <c r="M56" s="180">
        <f>'将来負担比率（分子）の構造'!L$52</f>
        <v>8116</v>
      </c>
      <c r="N56" s="180"/>
      <c r="O56" s="180"/>
      <c r="P56" s="180">
        <f>'将来負担比率（分子）の構造'!M$52</f>
        <v>8697</v>
      </c>
    </row>
    <row r="57" spans="1:16">
      <c r="A57" s="180" t="s">
        <v>42</v>
      </c>
      <c r="B57" s="180"/>
      <c r="C57" s="180"/>
      <c r="D57" s="180">
        <f>'将来負担比率（分子）の構造'!I$51</f>
        <v>168</v>
      </c>
      <c r="E57" s="180"/>
      <c r="F57" s="180"/>
      <c r="G57" s="180">
        <f>'将来負担比率（分子）の構造'!J$51</f>
        <v>115</v>
      </c>
      <c r="H57" s="180"/>
      <c r="I57" s="180"/>
      <c r="J57" s="180">
        <f>'将来負担比率（分子）の構造'!K$51</f>
        <v>111</v>
      </c>
      <c r="K57" s="180"/>
      <c r="L57" s="180"/>
      <c r="M57" s="180">
        <f>'将来負担比率（分子）の構造'!L$51</f>
        <v>106</v>
      </c>
      <c r="N57" s="180"/>
      <c r="O57" s="180"/>
      <c r="P57" s="180">
        <f>'将来負担比率（分子）の構造'!M$51</f>
        <v>144</v>
      </c>
    </row>
    <row r="58" spans="1:16">
      <c r="A58" s="180" t="s">
        <v>41</v>
      </c>
      <c r="B58" s="180"/>
      <c r="C58" s="180"/>
      <c r="D58" s="180">
        <f>'将来負担比率（分子）の構造'!I$50</f>
        <v>3710</v>
      </c>
      <c r="E58" s="180"/>
      <c r="F58" s="180"/>
      <c r="G58" s="180">
        <f>'将来負担比率（分子）の構造'!J$50</f>
        <v>3608</v>
      </c>
      <c r="H58" s="180"/>
      <c r="I58" s="180"/>
      <c r="J58" s="180">
        <f>'将来負担比率（分子）の構造'!K$50</f>
        <v>3423</v>
      </c>
      <c r="K58" s="180"/>
      <c r="L58" s="180"/>
      <c r="M58" s="180">
        <f>'将来負担比率（分子）の構造'!L$50</f>
        <v>2905</v>
      </c>
      <c r="N58" s="180"/>
      <c r="O58" s="180"/>
      <c r="P58" s="180">
        <f>'将来負担比率（分子）の構造'!M$50</f>
        <v>2633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605</v>
      </c>
      <c r="C62" s="180"/>
      <c r="D62" s="180"/>
      <c r="E62" s="180">
        <f>'将来負担比率（分子）の構造'!J$45</f>
        <v>564</v>
      </c>
      <c r="F62" s="180"/>
      <c r="G62" s="180"/>
      <c r="H62" s="180">
        <f>'将来負担比率（分子）の構造'!K$45</f>
        <v>588</v>
      </c>
      <c r="I62" s="180"/>
      <c r="J62" s="180"/>
      <c r="K62" s="180">
        <f>'将来負担比率（分子）の構造'!L$45</f>
        <v>519</v>
      </c>
      <c r="L62" s="180"/>
      <c r="M62" s="180"/>
      <c r="N62" s="180">
        <f>'将来負担比率（分子）の構造'!M$45</f>
        <v>448</v>
      </c>
      <c r="O62" s="180"/>
      <c r="P62" s="180"/>
    </row>
    <row r="63" spans="1:16">
      <c r="A63" s="180" t="s">
        <v>34</v>
      </c>
      <c r="B63" s="180">
        <f>'将来負担比率（分子）の構造'!I$44</f>
        <v>372</v>
      </c>
      <c r="C63" s="180"/>
      <c r="D63" s="180"/>
      <c r="E63" s="180">
        <f>'将来負担比率（分子）の構造'!J$44</f>
        <v>245</v>
      </c>
      <c r="F63" s="180"/>
      <c r="G63" s="180"/>
      <c r="H63" s="180">
        <f>'将来負担比率（分子）の構造'!K$44</f>
        <v>215</v>
      </c>
      <c r="I63" s="180"/>
      <c r="J63" s="180"/>
      <c r="K63" s="180">
        <f>'将来負担比率（分子）の構造'!L$44</f>
        <v>263</v>
      </c>
      <c r="L63" s="180"/>
      <c r="M63" s="180"/>
      <c r="N63" s="180">
        <f>'将来負担比率（分子）の構造'!M$44</f>
        <v>309</v>
      </c>
      <c r="O63" s="180"/>
      <c r="P63" s="180"/>
    </row>
    <row r="64" spans="1:16">
      <c r="A64" s="180" t="s">
        <v>33</v>
      </c>
      <c r="B64" s="180">
        <f>'将来負担比率（分子）の構造'!I$43</f>
        <v>3582</v>
      </c>
      <c r="C64" s="180"/>
      <c r="D64" s="180"/>
      <c r="E64" s="180">
        <f>'将来負担比率（分子）の構造'!J$43</f>
        <v>3665</v>
      </c>
      <c r="F64" s="180"/>
      <c r="G64" s="180"/>
      <c r="H64" s="180">
        <f>'将来負担比率（分子）の構造'!K$43</f>
        <v>3647</v>
      </c>
      <c r="I64" s="180"/>
      <c r="J64" s="180"/>
      <c r="K64" s="180">
        <f>'将来負担比率（分子）の構造'!L$43</f>
        <v>3562</v>
      </c>
      <c r="L64" s="180"/>
      <c r="M64" s="180"/>
      <c r="N64" s="180">
        <f>'将来負担比率（分子）の構造'!M$43</f>
        <v>3490</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6181</v>
      </c>
      <c r="C66" s="180"/>
      <c r="D66" s="180"/>
      <c r="E66" s="180">
        <f>'将来負担比率（分子）の構造'!J$41</f>
        <v>6271</v>
      </c>
      <c r="F66" s="180"/>
      <c r="G66" s="180"/>
      <c r="H66" s="180">
        <f>'将来負担比率（分子）の構造'!K$41</f>
        <v>6591</v>
      </c>
      <c r="I66" s="180"/>
      <c r="J66" s="180"/>
      <c r="K66" s="180">
        <f>'将来負担比率（分子）の構造'!L$41</f>
        <v>7531</v>
      </c>
      <c r="L66" s="180"/>
      <c r="M66" s="180"/>
      <c r="N66" s="180">
        <f>'将来負担比率（分子）の構造'!M$41</f>
        <v>8160</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748</v>
      </c>
      <c r="M67" s="180" t="e">
        <f>NA()</f>
        <v>#N/A</v>
      </c>
      <c r="N67" s="180" t="e">
        <f>NA()</f>
        <v>#N/A</v>
      </c>
      <c r="O67" s="180">
        <f>IF(ISNUMBER('将来負担比率（分子）の構造'!M$53), IF('将来負担比率（分子）の構造'!M$53 &lt; 0, 0, '将来負担比率（分子）の構造'!M$53), NA())</f>
        <v>933</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1275</v>
      </c>
      <c r="C72" s="184">
        <f>基金残高に係る経年分析!G55</f>
        <v>1025</v>
      </c>
      <c r="D72" s="184">
        <f>基金残高に係る経年分析!H55</f>
        <v>1055</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2016</v>
      </c>
      <c r="C74" s="184">
        <f>基金残高に係る経年分析!G57</f>
        <v>1778</v>
      </c>
      <c r="D74" s="184">
        <f>基金残高に係る経年分析!H57</f>
        <v>1487</v>
      </c>
    </row>
  </sheetData>
  <sheetProtection algorithmName="SHA-512" hashValue="Kwz9/v5YrTbrqYSBl7TakEiba7/7wtjTnqTRImAV4y7GFDSzF9ksv8SxS2fMTwpu5iXH18RTT7g4kJ43bbE4Lw==" saltValue="eCAdwZt4MvQKDc5YgHZ0E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223</v>
      </c>
      <c r="C5" s="628"/>
      <c r="D5" s="628"/>
      <c r="E5" s="628"/>
      <c r="F5" s="628"/>
      <c r="G5" s="628"/>
      <c r="H5" s="628"/>
      <c r="I5" s="628"/>
      <c r="J5" s="628"/>
      <c r="K5" s="628"/>
      <c r="L5" s="628"/>
      <c r="M5" s="628"/>
      <c r="N5" s="628"/>
      <c r="O5" s="628"/>
      <c r="P5" s="628"/>
      <c r="Q5" s="629"/>
      <c r="R5" s="630">
        <v>2087065</v>
      </c>
      <c r="S5" s="631"/>
      <c r="T5" s="631"/>
      <c r="U5" s="631"/>
      <c r="V5" s="631"/>
      <c r="W5" s="631"/>
      <c r="X5" s="631"/>
      <c r="Y5" s="632"/>
      <c r="Z5" s="633">
        <v>22.2</v>
      </c>
      <c r="AA5" s="633"/>
      <c r="AB5" s="633"/>
      <c r="AC5" s="633"/>
      <c r="AD5" s="634">
        <v>2087065</v>
      </c>
      <c r="AE5" s="634"/>
      <c r="AF5" s="634"/>
      <c r="AG5" s="634"/>
      <c r="AH5" s="634"/>
      <c r="AI5" s="634"/>
      <c r="AJ5" s="634"/>
      <c r="AK5" s="634"/>
      <c r="AL5" s="635">
        <v>41.7</v>
      </c>
      <c r="AM5" s="636"/>
      <c r="AN5" s="636"/>
      <c r="AO5" s="637"/>
      <c r="AP5" s="627" t="s">
        <v>224</v>
      </c>
      <c r="AQ5" s="628"/>
      <c r="AR5" s="628"/>
      <c r="AS5" s="628"/>
      <c r="AT5" s="628"/>
      <c r="AU5" s="628"/>
      <c r="AV5" s="628"/>
      <c r="AW5" s="628"/>
      <c r="AX5" s="628"/>
      <c r="AY5" s="628"/>
      <c r="AZ5" s="628"/>
      <c r="BA5" s="628"/>
      <c r="BB5" s="628"/>
      <c r="BC5" s="628"/>
      <c r="BD5" s="628"/>
      <c r="BE5" s="628"/>
      <c r="BF5" s="629"/>
      <c r="BG5" s="641">
        <v>2087065</v>
      </c>
      <c r="BH5" s="642"/>
      <c r="BI5" s="642"/>
      <c r="BJ5" s="642"/>
      <c r="BK5" s="642"/>
      <c r="BL5" s="642"/>
      <c r="BM5" s="642"/>
      <c r="BN5" s="643"/>
      <c r="BO5" s="644">
        <v>100</v>
      </c>
      <c r="BP5" s="644"/>
      <c r="BQ5" s="644"/>
      <c r="BR5" s="644"/>
      <c r="BS5" s="645">
        <v>35663</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c r="B6" s="638" t="s">
        <v>228</v>
      </c>
      <c r="C6" s="639"/>
      <c r="D6" s="639"/>
      <c r="E6" s="639"/>
      <c r="F6" s="639"/>
      <c r="G6" s="639"/>
      <c r="H6" s="639"/>
      <c r="I6" s="639"/>
      <c r="J6" s="639"/>
      <c r="K6" s="639"/>
      <c r="L6" s="639"/>
      <c r="M6" s="639"/>
      <c r="N6" s="639"/>
      <c r="O6" s="639"/>
      <c r="P6" s="639"/>
      <c r="Q6" s="640"/>
      <c r="R6" s="641">
        <v>76054</v>
      </c>
      <c r="S6" s="642"/>
      <c r="T6" s="642"/>
      <c r="U6" s="642"/>
      <c r="V6" s="642"/>
      <c r="W6" s="642"/>
      <c r="X6" s="642"/>
      <c r="Y6" s="643"/>
      <c r="Z6" s="644">
        <v>0.8</v>
      </c>
      <c r="AA6" s="644"/>
      <c r="AB6" s="644"/>
      <c r="AC6" s="644"/>
      <c r="AD6" s="645">
        <v>76054</v>
      </c>
      <c r="AE6" s="645"/>
      <c r="AF6" s="645"/>
      <c r="AG6" s="645"/>
      <c r="AH6" s="645"/>
      <c r="AI6" s="645"/>
      <c r="AJ6" s="645"/>
      <c r="AK6" s="645"/>
      <c r="AL6" s="646">
        <v>1.5</v>
      </c>
      <c r="AM6" s="647"/>
      <c r="AN6" s="647"/>
      <c r="AO6" s="648"/>
      <c r="AP6" s="638" t="s">
        <v>229</v>
      </c>
      <c r="AQ6" s="639"/>
      <c r="AR6" s="639"/>
      <c r="AS6" s="639"/>
      <c r="AT6" s="639"/>
      <c r="AU6" s="639"/>
      <c r="AV6" s="639"/>
      <c r="AW6" s="639"/>
      <c r="AX6" s="639"/>
      <c r="AY6" s="639"/>
      <c r="AZ6" s="639"/>
      <c r="BA6" s="639"/>
      <c r="BB6" s="639"/>
      <c r="BC6" s="639"/>
      <c r="BD6" s="639"/>
      <c r="BE6" s="639"/>
      <c r="BF6" s="640"/>
      <c r="BG6" s="641">
        <v>2087065</v>
      </c>
      <c r="BH6" s="642"/>
      <c r="BI6" s="642"/>
      <c r="BJ6" s="642"/>
      <c r="BK6" s="642"/>
      <c r="BL6" s="642"/>
      <c r="BM6" s="642"/>
      <c r="BN6" s="643"/>
      <c r="BO6" s="644">
        <v>100</v>
      </c>
      <c r="BP6" s="644"/>
      <c r="BQ6" s="644"/>
      <c r="BR6" s="644"/>
      <c r="BS6" s="645">
        <v>35663</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106644</v>
      </c>
      <c r="CS6" s="642"/>
      <c r="CT6" s="642"/>
      <c r="CU6" s="642"/>
      <c r="CV6" s="642"/>
      <c r="CW6" s="642"/>
      <c r="CX6" s="642"/>
      <c r="CY6" s="643"/>
      <c r="CZ6" s="635">
        <v>1.2</v>
      </c>
      <c r="DA6" s="636"/>
      <c r="DB6" s="636"/>
      <c r="DC6" s="655"/>
      <c r="DD6" s="650" t="s">
        <v>139</v>
      </c>
      <c r="DE6" s="642"/>
      <c r="DF6" s="642"/>
      <c r="DG6" s="642"/>
      <c r="DH6" s="642"/>
      <c r="DI6" s="642"/>
      <c r="DJ6" s="642"/>
      <c r="DK6" s="642"/>
      <c r="DL6" s="642"/>
      <c r="DM6" s="642"/>
      <c r="DN6" s="642"/>
      <c r="DO6" s="642"/>
      <c r="DP6" s="643"/>
      <c r="DQ6" s="650">
        <v>106614</v>
      </c>
      <c r="DR6" s="642"/>
      <c r="DS6" s="642"/>
      <c r="DT6" s="642"/>
      <c r="DU6" s="642"/>
      <c r="DV6" s="642"/>
      <c r="DW6" s="642"/>
      <c r="DX6" s="642"/>
      <c r="DY6" s="642"/>
      <c r="DZ6" s="642"/>
      <c r="EA6" s="642"/>
      <c r="EB6" s="642"/>
      <c r="EC6" s="651"/>
    </row>
    <row r="7" spans="2:143" ht="11.25" customHeight="1">
      <c r="B7" s="638" t="s">
        <v>231</v>
      </c>
      <c r="C7" s="639"/>
      <c r="D7" s="639"/>
      <c r="E7" s="639"/>
      <c r="F7" s="639"/>
      <c r="G7" s="639"/>
      <c r="H7" s="639"/>
      <c r="I7" s="639"/>
      <c r="J7" s="639"/>
      <c r="K7" s="639"/>
      <c r="L7" s="639"/>
      <c r="M7" s="639"/>
      <c r="N7" s="639"/>
      <c r="O7" s="639"/>
      <c r="P7" s="639"/>
      <c r="Q7" s="640"/>
      <c r="R7" s="641">
        <v>4817</v>
      </c>
      <c r="S7" s="642"/>
      <c r="T7" s="642"/>
      <c r="U7" s="642"/>
      <c r="V7" s="642"/>
      <c r="W7" s="642"/>
      <c r="X7" s="642"/>
      <c r="Y7" s="643"/>
      <c r="Z7" s="644">
        <v>0.1</v>
      </c>
      <c r="AA7" s="644"/>
      <c r="AB7" s="644"/>
      <c r="AC7" s="644"/>
      <c r="AD7" s="645">
        <v>4817</v>
      </c>
      <c r="AE7" s="645"/>
      <c r="AF7" s="645"/>
      <c r="AG7" s="645"/>
      <c r="AH7" s="645"/>
      <c r="AI7" s="645"/>
      <c r="AJ7" s="645"/>
      <c r="AK7" s="645"/>
      <c r="AL7" s="646">
        <v>0.1</v>
      </c>
      <c r="AM7" s="647"/>
      <c r="AN7" s="647"/>
      <c r="AO7" s="648"/>
      <c r="AP7" s="638" t="s">
        <v>232</v>
      </c>
      <c r="AQ7" s="639"/>
      <c r="AR7" s="639"/>
      <c r="AS7" s="639"/>
      <c r="AT7" s="639"/>
      <c r="AU7" s="639"/>
      <c r="AV7" s="639"/>
      <c r="AW7" s="639"/>
      <c r="AX7" s="639"/>
      <c r="AY7" s="639"/>
      <c r="AZ7" s="639"/>
      <c r="BA7" s="639"/>
      <c r="BB7" s="639"/>
      <c r="BC7" s="639"/>
      <c r="BD7" s="639"/>
      <c r="BE7" s="639"/>
      <c r="BF7" s="640"/>
      <c r="BG7" s="641">
        <v>964735</v>
      </c>
      <c r="BH7" s="642"/>
      <c r="BI7" s="642"/>
      <c r="BJ7" s="642"/>
      <c r="BK7" s="642"/>
      <c r="BL7" s="642"/>
      <c r="BM7" s="642"/>
      <c r="BN7" s="643"/>
      <c r="BO7" s="644">
        <v>46.2</v>
      </c>
      <c r="BP7" s="644"/>
      <c r="BQ7" s="644"/>
      <c r="BR7" s="644"/>
      <c r="BS7" s="645">
        <v>35663</v>
      </c>
      <c r="BT7" s="645"/>
      <c r="BU7" s="645"/>
      <c r="BV7" s="645"/>
      <c r="BW7" s="645"/>
      <c r="BX7" s="645"/>
      <c r="BY7" s="645"/>
      <c r="BZ7" s="645"/>
      <c r="CA7" s="645"/>
      <c r="CB7" s="649"/>
      <c r="CD7" s="656" t="s">
        <v>233</v>
      </c>
      <c r="CE7" s="657"/>
      <c r="CF7" s="657"/>
      <c r="CG7" s="657"/>
      <c r="CH7" s="657"/>
      <c r="CI7" s="657"/>
      <c r="CJ7" s="657"/>
      <c r="CK7" s="657"/>
      <c r="CL7" s="657"/>
      <c r="CM7" s="657"/>
      <c r="CN7" s="657"/>
      <c r="CO7" s="657"/>
      <c r="CP7" s="657"/>
      <c r="CQ7" s="658"/>
      <c r="CR7" s="641">
        <v>1006128</v>
      </c>
      <c r="CS7" s="642"/>
      <c r="CT7" s="642"/>
      <c r="CU7" s="642"/>
      <c r="CV7" s="642"/>
      <c r="CW7" s="642"/>
      <c r="CX7" s="642"/>
      <c r="CY7" s="643"/>
      <c r="CZ7" s="644">
        <v>11.6</v>
      </c>
      <c r="DA7" s="644"/>
      <c r="DB7" s="644"/>
      <c r="DC7" s="644"/>
      <c r="DD7" s="650">
        <v>37537</v>
      </c>
      <c r="DE7" s="642"/>
      <c r="DF7" s="642"/>
      <c r="DG7" s="642"/>
      <c r="DH7" s="642"/>
      <c r="DI7" s="642"/>
      <c r="DJ7" s="642"/>
      <c r="DK7" s="642"/>
      <c r="DL7" s="642"/>
      <c r="DM7" s="642"/>
      <c r="DN7" s="642"/>
      <c r="DO7" s="642"/>
      <c r="DP7" s="643"/>
      <c r="DQ7" s="650">
        <v>871902</v>
      </c>
      <c r="DR7" s="642"/>
      <c r="DS7" s="642"/>
      <c r="DT7" s="642"/>
      <c r="DU7" s="642"/>
      <c r="DV7" s="642"/>
      <c r="DW7" s="642"/>
      <c r="DX7" s="642"/>
      <c r="DY7" s="642"/>
      <c r="DZ7" s="642"/>
      <c r="EA7" s="642"/>
      <c r="EB7" s="642"/>
      <c r="EC7" s="651"/>
    </row>
    <row r="8" spans="2:143" ht="11.25" customHeight="1">
      <c r="B8" s="638" t="s">
        <v>234</v>
      </c>
      <c r="C8" s="639"/>
      <c r="D8" s="639"/>
      <c r="E8" s="639"/>
      <c r="F8" s="639"/>
      <c r="G8" s="639"/>
      <c r="H8" s="639"/>
      <c r="I8" s="639"/>
      <c r="J8" s="639"/>
      <c r="K8" s="639"/>
      <c r="L8" s="639"/>
      <c r="M8" s="639"/>
      <c r="N8" s="639"/>
      <c r="O8" s="639"/>
      <c r="P8" s="639"/>
      <c r="Q8" s="640"/>
      <c r="R8" s="641">
        <v>7903</v>
      </c>
      <c r="S8" s="642"/>
      <c r="T8" s="642"/>
      <c r="U8" s="642"/>
      <c r="V8" s="642"/>
      <c r="W8" s="642"/>
      <c r="X8" s="642"/>
      <c r="Y8" s="643"/>
      <c r="Z8" s="644">
        <v>0.1</v>
      </c>
      <c r="AA8" s="644"/>
      <c r="AB8" s="644"/>
      <c r="AC8" s="644"/>
      <c r="AD8" s="645">
        <v>7903</v>
      </c>
      <c r="AE8" s="645"/>
      <c r="AF8" s="645"/>
      <c r="AG8" s="645"/>
      <c r="AH8" s="645"/>
      <c r="AI8" s="645"/>
      <c r="AJ8" s="645"/>
      <c r="AK8" s="645"/>
      <c r="AL8" s="646">
        <v>0.2</v>
      </c>
      <c r="AM8" s="647"/>
      <c r="AN8" s="647"/>
      <c r="AO8" s="648"/>
      <c r="AP8" s="638" t="s">
        <v>235</v>
      </c>
      <c r="AQ8" s="639"/>
      <c r="AR8" s="639"/>
      <c r="AS8" s="639"/>
      <c r="AT8" s="639"/>
      <c r="AU8" s="639"/>
      <c r="AV8" s="639"/>
      <c r="AW8" s="639"/>
      <c r="AX8" s="639"/>
      <c r="AY8" s="639"/>
      <c r="AZ8" s="639"/>
      <c r="BA8" s="639"/>
      <c r="BB8" s="639"/>
      <c r="BC8" s="639"/>
      <c r="BD8" s="639"/>
      <c r="BE8" s="639"/>
      <c r="BF8" s="640"/>
      <c r="BG8" s="641">
        <v>34093</v>
      </c>
      <c r="BH8" s="642"/>
      <c r="BI8" s="642"/>
      <c r="BJ8" s="642"/>
      <c r="BK8" s="642"/>
      <c r="BL8" s="642"/>
      <c r="BM8" s="642"/>
      <c r="BN8" s="643"/>
      <c r="BO8" s="644">
        <v>1.6</v>
      </c>
      <c r="BP8" s="644"/>
      <c r="BQ8" s="644"/>
      <c r="BR8" s="644"/>
      <c r="BS8" s="650" t="s">
        <v>236</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3584703</v>
      </c>
      <c r="CS8" s="642"/>
      <c r="CT8" s="642"/>
      <c r="CU8" s="642"/>
      <c r="CV8" s="642"/>
      <c r="CW8" s="642"/>
      <c r="CX8" s="642"/>
      <c r="CY8" s="643"/>
      <c r="CZ8" s="644">
        <v>41.2</v>
      </c>
      <c r="DA8" s="644"/>
      <c r="DB8" s="644"/>
      <c r="DC8" s="644"/>
      <c r="DD8" s="650">
        <v>908693</v>
      </c>
      <c r="DE8" s="642"/>
      <c r="DF8" s="642"/>
      <c r="DG8" s="642"/>
      <c r="DH8" s="642"/>
      <c r="DI8" s="642"/>
      <c r="DJ8" s="642"/>
      <c r="DK8" s="642"/>
      <c r="DL8" s="642"/>
      <c r="DM8" s="642"/>
      <c r="DN8" s="642"/>
      <c r="DO8" s="642"/>
      <c r="DP8" s="643"/>
      <c r="DQ8" s="650">
        <v>1638208</v>
      </c>
      <c r="DR8" s="642"/>
      <c r="DS8" s="642"/>
      <c r="DT8" s="642"/>
      <c r="DU8" s="642"/>
      <c r="DV8" s="642"/>
      <c r="DW8" s="642"/>
      <c r="DX8" s="642"/>
      <c r="DY8" s="642"/>
      <c r="DZ8" s="642"/>
      <c r="EA8" s="642"/>
      <c r="EB8" s="642"/>
      <c r="EC8" s="651"/>
    </row>
    <row r="9" spans="2:143" ht="11.25" customHeight="1">
      <c r="B9" s="638" t="s">
        <v>238</v>
      </c>
      <c r="C9" s="639"/>
      <c r="D9" s="639"/>
      <c r="E9" s="639"/>
      <c r="F9" s="639"/>
      <c r="G9" s="639"/>
      <c r="H9" s="639"/>
      <c r="I9" s="639"/>
      <c r="J9" s="639"/>
      <c r="K9" s="639"/>
      <c r="L9" s="639"/>
      <c r="M9" s="639"/>
      <c r="N9" s="639"/>
      <c r="O9" s="639"/>
      <c r="P9" s="639"/>
      <c r="Q9" s="640"/>
      <c r="R9" s="641">
        <v>6644</v>
      </c>
      <c r="S9" s="642"/>
      <c r="T9" s="642"/>
      <c r="U9" s="642"/>
      <c r="V9" s="642"/>
      <c r="W9" s="642"/>
      <c r="X9" s="642"/>
      <c r="Y9" s="643"/>
      <c r="Z9" s="644">
        <v>0.1</v>
      </c>
      <c r="AA9" s="644"/>
      <c r="AB9" s="644"/>
      <c r="AC9" s="644"/>
      <c r="AD9" s="645">
        <v>6644</v>
      </c>
      <c r="AE9" s="645"/>
      <c r="AF9" s="645"/>
      <c r="AG9" s="645"/>
      <c r="AH9" s="645"/>
      <c r="AI9" s="645"/>
      <c r="AJ9" s="645"/>
      <c r="AK9" s="645"/>
      <c r="AL9" s="646">
        <v>0.1</v>
      </c>
      <c r="AM9" s="647"/>
      <c r="AN9" s="647"/>
      <c r="AO9" s="648"/>
      <c r="AP9" s="638" t="s">
        <v>239</v>
      </c>
      <c r="AQ9" s="639"/>
      <c r="AR9" s="639"/>
      <c r="AS9" s="639"/>
      <c r="AT9" s="639"/>
      <c r="AU9" s="639"/>
      <c r="AV9" s="639"/>
      <c r="AW9" s="639"/>
      <c r="AX9" s="639"/>
      <c r="AY9" s="639"/>
      <c r="AZ9" s="639"/>
      <c r="BA9" s="639"/>
      <c r="BB9" s="639"/>
      <c r="BC9" s="639"/>
      <c r="BD9" s="639"/>
      <c r="BE9" s="639"/>
      <c r="BF9" s="640"/>
      <c r="BG9" s="641">
        <v>740781</v>
      </c>
      <c r="BH9" s="642"/>
      <c r="BI9" s="642"/>
      <c r="BJ9" s="642"/>
      <c r="BK9" s="642"/>
      <c r="BL9" s="642"/>
      <c r="BM9" s="642"/>
      <c r="BN9" s="643"/>
      <c r="BO9" s="644">
        <v>35.5</v>
      </c>
      <c r="BP9" s="644"/>
      <c r="BQ9" s="644"/>
      <c r="BR9" s="644"/>
      <c r="BS9" s="650" t="s">
        <v>139</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726629</v>
      </c>
      <c r="CS9" s="642"/>
      <c r="CT9" s="642"/>
      <c r="CU9" s="642"/>
      <c r="CV9" s="642"/>
      <c r="CW9" s="642"/>
      <c r="CX9" s="642"/>
      <c r="CY9" s="643"/>
      <c r="CZ9" s="644">
        <v>8.4</v>
      </c>
      <c r="DA9" s="644"/>
      <c r="DB9" s="644"/>
      <c r="DC9" s="644"/>
      <c r="DD9" s="650">
        <v>55090</v>
      </c>
      <c r="DE9" s="642"/>
      <c r="DF9" s="642"/>
      <c r="DG9" s="642"/>
      <c r="DH9" s="642"/>
      <c r="DI9" s="642"/>
      <c r="DJ9" s="642"/>
      <c r="DK9" s="642"/>
      <c r="DL9" s="642"/>
      <c r="DM9" s="642"/>
      <c r="DN9" s="642"/>
      <c r="DO9" s="642"/>
      <c r="DP9" s="643"/>
      <c r="DQ9" s="650">
        <v>547965</v>
      </c>
      <c r="DR9" s="642"/>
      <c r="DS9" s="642"/>
      <c r="DT9" s="642"/>
      <c r="DU9" s="642"/>
      <c r="DV9" s="642"/>
      <c r="DW9" s="642"/>
      <c r="DX9" s="642"/>
      <c r="DY9" s="642"/>
      <c r="DZ9" s="642"/>
      <c r="EA9" s="642"/>
      <c r="EB9" s="642"/>
      <c r="EC9" s="651"/>
    </row>
    <row r="10" spans="2:143" ht="11.25" customHeight="1">
      <c r="B10" s="638" t="s">
        <v>241</v>
      </c>
      <c r="C10" s="639"/>
      <c r="D10" s="639"/>
      <c r="E10" s="639"/>
      <c r="F10" s="639"/>
      <c r="G10" s="639"/>
      <c r="H10" s="639"/>
      <c r="I10" s="639"/>
      <c r="J10" s="639"/>
      <c r="K10" s="639"/>
      <c r="L10" s="639"/>
      <c r="M10" s="639"/>
      <c r="N10" s="639"/>
      <c r="O10" s="639"/>
      <c r="P10" s="639"/>
      <c r="Q10" s="640"/>
      <c r="R10" s="641" t="s">
        <v>236</v>
      </c>
      <c r="S10" s="642"/>
      <c r="T10" s="642"/>
      <c r="U10" s="642"/>
      <c r="V10" s="642"/>
      <c r="W10" s="642"/>
      <c r="X10" s="642"/>
      <c r="Y10" s="643"/>
      <c r="Z10" s="644" t="s">
        <v>236</v>
      </c>
      <c r="AA10" s="644"/>
      <c r="AB10" s="644"/>
      <c r="AC10" s="644"/>
      <c r="AD10" s="645" t="s">
        <v>139</v>
      </c>
      <c r="AE10" s="645"/>
      <c r="AF10" s="645"/>
      <c r="AG10" s="645"/>
      <c r="AH10" s="645"/>
      <c r="AI10" s="645"/>
      <c r="AJ10" s="645"/>
      <c r="AK10" s="645"/>
      <c r="AL10" s="646" t="s">
        <v>242</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69525</v>
      </c>
      <c r="BH10" s="642"/>
      <c r="BI10" s="642"/>
      <c r="BJ10" s="642"/>
      <c r="BK10" s="642"/>
      <c r="BL10" s="642"/>
      <c r="BM10" s="642"/>
      <c r="BN10" s="643"/>
      <c r="BO10" s="644">
        <v>3.3</v>
      </c>
      <c r="BP10" s="644"/>
      <c r="BQ10" s="644"/>
      <c r="BR10" s="644"/>
      <c r="BS10" s="650">
        <v>11608</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15000</v>
      </c>
      <c r="CS10" s="642"/>
      <c r="CT10" s="642"/>
      <c r="CU10" s="642"/>
      <c r="CV10" s="642"/>
      <c r="CW10" s="642"/>
      <c r="CX10" s="642"/>
      <c r="CY10" s="643"/>
      <c r="CZ10" s="644">
        <v>0.2</v>
      </c>
      <c r="DA10" s="644"/>
      <c r="DB10" s="644"/>
      <c r="DC10" s="644"/>
      <c r="DD10" s="650" t="s">
        <v>236</v>
      </c>
      <c r="DE10" s="642"/>
      <c r="DF10" s="642"/>
      <c r="DG10" s="642"/>
      <c r="DH10" s="642"/>
      <c r="DI10" s="642"/>
      <c r="DJ10" s="642"/>
      <c r="DK10" s="642"/>
      <c r="DL10" s="642"/>
      <c r="DM10" s="642"/>
      <c r="DN10" s="642"/>
      <c r="DO10" s="642"/>
      <c r="DP10" s="643"/>
      <c r="DQ10" s="650" t="s">
        <v>139</v>
      </c>
      <c r="DR10" s="642"/>
      <c r="DS10" s="642"/>
      <c r="DT10" s="642"/>
      <c r="DU10" s="642"/>
      <c r="DV10" s="642"/>
      <c r="DW10" s="642"/>
      <c r="DX10" s="642"/>
      <c r="DY10" s="642"/>
      <c r="DZ10" s="642"/>
      <c r="EA10" s="642"/>
      <c r="EB10" s="642"/>
      <c r="EC10" s="651"/>
    </row>
    <row r="11" spans="2:143" ht="11.25" customHeight="1">
      <c r="B11" s="638" t="s">
        <v>245</v>
      </c>
      <c r="C11" s="639"/>
      <c r="D11" s="639"/>
      <c r="E11" s="639"/>
      <c r="F11" s="639"/>
      <c r="G11" s="639"/>
      <c r="H11" s="639"/>
      <c r="I11" s="639"/>
      <c r="J11" s="639"/>
      <c r="K11" s="639"/>
      <c r="L11" s="639"/>
      <c r="M11" s="639"/>
      <c r="N11" s="639"/>
      <c r="O11" s="639"/>
      <c r="P11" s="639"/>
      <c r="Q11" s="640"/>
      <c r="R11" s="641" t="s">
        <v>236</v>
      </c>
      <c r="S11" s="642"/>
      <c r="T11" s="642"/>
      <c r="U11" s="642"/>
      <c r="V11" s="642"/>
      <c r="W11" s="642"/>
      <c r="X11" s="642"/>
      <c r="Y11" s="643"/>
      <c r="Z11" s="644" t="s">
        <v>236</v>
      </c>
      <c r="AA11" s="644"/>
      <c r="AB11" s="644"/>
      <c r="AC11" s="644"/>
      <c r="AD11" s="645" t="s">
        <v>236</v>
      </c>
      <c r="AE11" s="645"/>
      <c r="AF11" s="645"/>
      <c r="AG11" s="645"/>
      <c r="AH11" s="645"/>
      <c r="AI11" s="645"/>
      <c r="AJ11" s="645"/>
      <c r="AK11" s="645"/>
      <c r="AL11" s="646" t="s">
        <v>236</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120336</v>
      </c>
      <c r="BH11" s="642"/>
      <c r="BI11" s="642"/>
      <c r="BJ11" s="642"/>
      <c r="BK11" s="642"/>
      <c r="BL11" s="642"/>
      <c r="BM11" s="642"/>
      <c r="BN11" s="643"/>
      <c r="BO11" s="644">
        <v>5.8</v>
      </c>
      <c r="BP11" s="644"/>
      <c r="BQ11" s="644"/>
      <c r="BR11" s="644"/>
      <c r="BS11" s="650">
        <v>24055</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250330</v>
      </c>
      <c r="CS11" s="642"/>
      <c r="CT11" s="642"/>
      <c r="CU11" s="642"/>
      <c r="CV11" s="642"/>
      <c r="CW11" s="642"/>
      <c r="CX11" s="642"/>
      <c r="CY11" s="643"/>
      <c r="CZ11" s="644">
        <v>2.9</v>
      </c>
      <c r="DA11" s="644"/>
      <c r="DB11" s="644"/>
      <c r="DC11" s="644"/>
      <c r="DD11" s="650">
        <v>14994</v>
      </c>
      <c r="DE11" s="642"/>
      <c r="DF11" s="642"/>
      <c r="DG11" s="642"/>
      <c r="DH11" s="642"/>
      <c r="DI11" s="642"/>
      <c r="DJ11" s="642"/>
      <c r="DK11" s="642"/>
      <c r="DL11" s="642"/>
      <c r="DM11" s="642"/>
      <c r="DN11" s="642"/>
      <c r="DO11" s="642"/>
      <c r="DP11" s="643"/>
      <c r="DQ11" s="650">
        <v>185959</v>
      </c>
      <c r="DR11" s="642"/>
      <c r="DS11" s="642"/>
      <c r="DT11" s="642"/>
      <c r="DU11" s="642"/>
      <c r="DV11" s="642"/>
      <c r="DW11" s="642"/>
      <c r="DX11" s="642"/>
      <c r="DY11" s="642"/>
      <c r="DZ11" s="642"/>
      <c r="EA11" s="642"/>
      <c r="EB11" s="642"/>
      <c r="EC11" s="651"/>
    </row>
    <row r="12" spans="2:143" ht="11.25" customHeight="1">
      <c r="B12" s="638" t="s">
        <v>248</v>
      </c>
      <c r="C12" s="639"/>
      <c r="D12" s="639"/>
      <c r="E12" s="639"/>
      <c r="F12" s="639"/>
      <c r="G12" s="639"/>
      <c r="H12" s="639"/>
      <c r="I12" s="639"/>
      <c r="J12" s="639"/>
      <c r="K12" s="639"/>
      <c r="L12" s="639"/>
      <c r="M12" s="639"/>
      <c r="N12" s="639"/>
      <c r="O12" s="639"/>
      <c r="P12" s="639"/>
      <c r="Q12" s="640"/>
      <c r="R12" s="641">
        <v>378585</v>
      </c>
      <c r="S12" s="642"/>
      <c r="T12" s="642"/>
      <c r="U12" s="642"/>
      <c r="V12" s="642"/>
      <c r="W12" s="642"/>
      <c r="X12" s="642"/>
      <c r="Y12" s="643"/>
      <c r="Z12" s="644">
        <v>4</v>
      </c>
      <c r="AA12" s="644"/>
      <c r="AB12" s="644"/>
      <c r="AC12" s="644"/>
      <c r="AD12" s="645">
        <v>378585</v>
      </c>
      <c r="AE12" s="645"/>
      <c r="AF12" s="645"/>
      <c r="AG12" s="645"/>
      <c r="AH12" s="645"/>
      <c r="AI12" s="645"/>
      <c r="AJ12" s="645"/>
      <c r="AK12" s="645"/>
      <c r="AL12" s="646">
        <v>7.6</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935130</v>
      </c>
      <c r="BH12" s="642"/>
      <c r="BI12" s="642"/>
      <c r="BJ12" s="642"/>
      <c r="BK12" s="642"/>
      <c r="BL12" s="642"/>
      <c r="BM12" s="642"/>
      <c r="BN12" s="643"/>
      <c r="BO12" s="644">
        <v>44.8</v>
      </c>
      <c r="BP12" s="644"/>
      <c r="BQ12" s="644"/>
      <c r="BR12" s="644"/>
      <c r="BS12" s="650" t="s">
        <v>236</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349330</v>
      </c>
      <c r="CS12" s="642"/>
      <c r="CT12" s="642"/>
      <c r="CU12" s="642"/>
      <c r="CV12" s="642"/>
      <c r="CW12" s="642"/>
      <c r="CX12" s="642"/>
      <c r="CY12" s="643"/>
      <c r="CZ12" s="644">
        <v>4</v>
      </c>
      <c r="DA12" s="644"/>
      <c r="DB12" s="644"/>
      <c r="DC12" s="644"/>
      <c r="DD12" s="650">
        <v>82039</v>
      </c>
      <c r="DE12" s="642"/>
      <c r="DF12" s="642"/>
      <c r="DG12" s="642"/>
      <c r="DH12" s="642"/>
      <c r="DI12" s="642"/>
      <c r="DJ12" s="642"/>
      <c r="DK12" s="642"/>
      <c r="DL12" s="642"/>
      <c r="DM12" s="642"/>
      <c r="DN12" s="642"/>
      <c r="DO12" s="642"/>
      <c r="DP12" s="643"/>
      <c r="DQ12" s="650">
        <v>151965</v>
      </c>
      <c r="DR12" s="642"/>
      <c r="DS12" s="642"/>
      <c r="DT12" s="642"/>
      <c r="DU12" s="642"/>
      <c r="DV12" s="642"/>
      <c r="DW12" s="642"/>
      <c r="DX12" s="642"/>
      <c r="DY12" s="642"/>
      <c r="DZ12" s="642"/>
      <c r="EA12" s="642"/>
      <c r="EB12" s="642"/>
      <c r="EC12" s="651"/>
    </row>
    <row r="13" spans="2:143" ht="11.25" customHeight="1">
      <c r="B13" s="638" t="s">
        <v>251</v>
      </c>
      <c r="C13" s="639"/>
      <c r="D13" s="639"/>
      <c r="E13" s="639"/>
      <c r="F13" s="639"/>
      <c r="G13" s="639"/>
      <c r="H13" s="639"/>
      <c r="I13" s="639"/>
      <c r="J13" s="639"/>
      <c r="K13" s="639"/>
      <c r="L13" s="639"/>
      <c r="M13" s="639"/>
      <c r="N13" s="639"/>
      <c r="O13" s="639"/>
      <c r="P13" s="639"/>
      <c r="Q13" s="640"/>
      <c r="R13" s="641" t="s">
        <v>139</v>
      </c>
      <c r="S13" s="642"/>
      <c r="T13" s="642"/>
      <c r="U13" s="642"/>
      <c r="V13" s="642"/>
      <c r="W13" s="642"/>
      <c r="X13" s="642"/>
      <c r="Y13" s="643"/>
      <c r="Z13" s="644" t="s">
        <v>236</v>
      </c>
      <c r="AA13" s="644"/>
      <c r="AB13" s="644"/>
      <c r="AC13" s="644"/>
      <c r="AD13" s="645" t="s">
        <v>242</v>
      </c>
      <c r="AE13" s="645"/>
      <c r="AF13" s="645"/>
      <c r="AG13" s="645"/>
      <c r="AH13" s="645"/>
      <c r="AI13" s="645"/>
      <c r="AJ13" s="645"/>
      <c r="AK13" s="645"/>
      <c r="AL13" s="646" t="s">
        <v>236</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918640</v>
      </c>
      <c r="BH13" s="642"/>
      <c r="BI13" s="642"/>
      <c r="BJ13" s="642"/>
      <c r="BK13" s="642"/>
      <c r="BL13" s="642"/>
      <c r="BM13" s="642"/>
      <c r="BN13" s="643"/>
      <c r="BO13" s="644">
        <v>44</v>
      </c>
      <c r="BP13" s="644"/>
      <c r="BQ13" s="644"/>
      <c r="BR13" s="644"/>
      <c r="BS13" s="650" t="s">
        <v>242</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623229</v>
      </c>
      <c r="CS13" s="642"/>
      <c r="CT13" s="642"/>
      <c r="CU13" s="642"/>
      <c r="CV13" s="642"/>
      <c r="CW13" s="642"/>
      <c r="CX13" s="642"/>
      <c r="CY13" s="643"/>
      <c r="CZ13" s="644">
        <v>7.2</v>
      </c>
      <c r="DA13" s="644"/>
      <c r="DB13" s="644"/>
      <c r="DC13" s="644"/>
      <c r="DD13" s="650">
        <v>387430</v>
      </c>
      <c r="DE13" s="642"/>
      <c r="DF13" s="642"/>
      <c r="DG13" s="642"/>
      <c r="DH13" s="642"/>
      <c r="DI13" s="642"/>
      <c r="DJ13" s="642"/>
      <c r="DK13" s="642"/>
      <c r="DL13" s="642"/>
      <c r="DM13" s="642"/>
      <c r="DN13" s="642"/>
      <c r="DO13" s="642"/>
      <c r="DP13" s="643"/>
      <c r="DQ13" s="650">
        <v>451109</v>
      </c>
      <c r="DR13" s="642"/>
      <c r="DS13" s="642"/>
      <c r="DT13" s="642"/>
      <c r="DU13" s="642"/>
      <c r="DV13" s="642"/>
      <c r="DW13" s="642"/>
      <c r="DX13" s="642"/>
      <c r="DY13" s="642"/>
      <c r="DZ13" s="642"/>
      <c r="EA13" s="642"/>
      <c r="EB13" s="642"/>
      <c r="EC13" s="651"/>
    </row>
    <row r="14" spans="2:143" ht="11.25" customHeight="1">
      <c r="B14" s="638" t="s">
        <v>254</v>
      </c>
      <c r="C14" s="639"/>
      <c r="D14" s="639"/>
      <c r="E14" s="639"/>
      <c r="F14" s="639"/>
      <c r="G14" s="639"/>
      <c r="H14" s="639"/>
      <c r="I14" s="639"/>
      <c r="J14" s="639"/>
      <c r="K14" s="639"/>
      <c r="L14" s="639"/>
      <c r="M14" s="639"/>
      <c r="N14" s="639"/>
      <c r="O14" s="639"/>
      <c r="P14" s="639"/>
      <c r="Q14" s="640"/>
      <c r="R14" s="641" t="s">
        <v>236</v>
      </c>
      <c r="S14" s="642"/>
      <c r="T14" s="642"/>
      <c r="U14" s="642"/>
      <c r="V14" s="642"/>
      <c r="W14" s="642"/>
      <c r="X14" s="642"/>
      <c r="Y14" s="643"/>
      <c r="Z14" s="644" t="s">
        <v>139</v>
      </c>
      <c r="AA14" s="644"/>
      <c r="AB14" s="644"/>
      <c r="AC14" s="644"/>
      <c r="AD14" s="645" t="s">
        <v>236</v>
      </c>
      <c r="AE14" s="645"/>
      <c r="AF14" s="645"/>
      <c r="AG14" s="645"/>
      <c r="AH14" s="645"/>
      <c r="AI14" s="645"/>
      <c r="AJ14" s="645"/>
      <c r="AK14" s="645"/>
      <c r="AL14" s="646" t="s">
        <v>236</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77343</v>
      </c>
      <c r="BH14" s="642"/>
      <c r="BI14" s="642"/>
      <c r="BJ14" s="642"/>
      <c r="BK14" s="642"/>
      <c r="BL14" s="642"/>
      <c r="BM14" s="642"/>
      <c r="BN14" s="643"/>
      <c r="BO14" s="644">
        <v>3.7</v>
      </c>
      <c r="BP14" s="644"/>
      <c r="BQ14" s="644"/>
      <c r="BR14" s="644"/>
      <c r="BS14" s="650" t="s">
        <v>236</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482426</v>
      </c>
      <c r="CS14" s="642"/>
      <c r="CT14" s="642"/>
      <c r="CU14" s="642"/>
      <c r="CV14" s="642"/>
      <c r="CW14" s="642"/>
      <c r="CX14" s="642"/>
      <c r="CY14" s="643"/>
      <c r="CZ14" s="644">
        <v>5.5</v>
      </c>
      <c r="DA14" s="644"/>
      <c r="DB14" s="644"/>
      <c r="DC14" s="644"/>
      <c r="DD14" s="650">
        <v>40284</v>
      </c>
      <c r="DE14" s="642"/>
      <c r="DF14" s="642"/>
      <c r="DG14" s="642"/>
      <c r="DH14" s="642"/>
      <c r="DI14" s="642"/>
      <c r="DJ14" s="642"/>
      <c r="DK14" s="642"/>
      <c r="DL14" s="642"/>
      <c r="DM14" s="642"/>
      <c r="DN14" s="642"/>
      <c r="DO14" s="642"/>
      <c r="DP14" s="643"/>
      <c r="DQ14" s="650">
        <v>442162</v>
      </c>
      <c r="DR14" s="642"/>
      <c r="DS14" s="642"/>
      <c r="DT14" s="642"/>
      <c r="DU14" s="642"/>
      <c r="DV14" s="642"/>
      <c r="DW14" s="642"/>
      <c r="DX14" s="642"/>
      <c r="DY14" s="642"/>
      <c r="DZ14" s="642"/>
      <c r="EA14" s="642"/>
      <c r="EB14" s="642"/>
      <c r="EC14" s="651"/>
    </row>
    <row r="15" spans="2:143" ht="11.25" customHeight="1">
      <c r="B15" s="638" t="s">
        <v>257</v>
      </c>
      <c r="C15" s="639"/>
      <c r="D15" s="639"/>
      <c r="E15" s="639"/>
      <c r="F15" s="639"/>
      <c r="G15" s="639"/>
      <c r="H15" s="639"/>
      <c r="I15" s="639"/>
      <c r="J15" s="639"/>
      <c r="K15" s="639"/>
      <c r="L15" s="639"/>
      <c r="M15" s="639"/>
      <c r="N15" s="639"/>
      <c r="O15" s="639"/>
      <c r="P15" s="639"/>
      <c r="Q15" s="640"/>
      <c r="R15" s="641">
        <v>19684</v>
      </c>
      <c r="S15" s="642"/>
      <c r="T15" s="642"/>
      <c r="U15" s="642"/>
      <c r="V15" s="642"/>
      <c r="W15" s="642"/>
      <c r="X15" s="642"/>
      <c r="Y15" s="643"/>
      <c r="Z15" s="644">
        <v>0.2</v>
      </c>
      <c r="AA15" s="644"/>
      <c r="AB15" s="644"/>
      <c r="AC15" s="644"/>
      <c r="AD15" s="645">
        <v>19684</v>
      </c>
      <c r="AE15" s="645"/>
      <c r="AF15" s="645"/>
      <c r="AG15" s="645"/>
      <c r="AH15" s="645"/>
      <c r="AI15" s="645"/>
      <c r="AJ15" s="645"/>
      <c r="AK15" s="645"/>
      <c r="AL15" s="646">
        <v>0.4</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109857</v>
      </c>
      <c r="BH15" s="642"/>
      <c r="BI15" s="642"/>
      <c r="BJ15" s="642"/>
      <c r="BK15" s="642"/>
      <c r="BL15" s="642"/>
      <c r="BM15" s="642"/>
      <c r="BN15" s="643"/>
      <c r="BO15" s="644">
        <v>5.3</v>
      </c>
      <c r="BP15" s="644"/>
      <c r="BQ15" s="644"/>
      <c r="BR15" s="644"/>
      <c r="BS15" s="650" t="s">
        <v>236</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873127</v>
      </c>
      <c r="CS15" s="642"/>
      <c r="CT15" s="642"/>
      <c r="CU15" s="642"/>
      <c r="CV15" s="642"/>
      <c r="CW15" s="642"/>
      <c r="CX15" s="642"/>
      <c r="CY15" s="643"/>
      <c r="CZ15" s="644">
        <v>10</v>
      </c>
      <c r="DA15" s="644"/>
      <c r="DB15" s="644"/>
      <c r="DC15" s="644"/>
      <c r="DD15" s="650">
        <v>101874</v>
      </c>
      <c r="DE15" s="642"/>
      <c r="DF15" s="642"/>
      <c r="DG15" s="642"/>
      <c r="DH15" s="642"/>
      <c r="DI15" s="642"/>
      <c r="DJ15" s="642"/>
      <c r="DK15" s="642"/>
      <c r="DL15" s="642"/>
      <c r="DM15" s="642"/>
      <c r="DN15" s="642"/>
      <c r="DO15" s="642"/>
      <c r="DP15" s="643"/>
      <c r="DQ15" s="650">
        <v>640932</v>
      </c>
      <c r="DR15" s="642"/>
      <c r="DS15" s="642"/>
      <c r="DT15" s="642"/>
      <c r="DU15" s="642"/>
      <c r="DV15" s="642"/>
      <c r="DW15" s="642"/>
      <c r="DX15" s="642"/>
      <c r="DY15" s="642"/>
      <c r="DZ15" s="642"/>
      <c r="EA15" s="642"/>
      <c r="EB15" s="642"/>
      <c r="EC15" s="651"/>
    </row>
    <row r="16" spans="2:143" ht="11.25" customHeight="1">
      <c r="B16" s="638" t="s">
        <v>260</v>
      </c>
      <c r="C16" s="639"/>
      <c r="D16" s="639"/>
      <c r="E16" s="639"/>
      <c r="F16" s="639"/>
      <c r="G16" s="639"/>
      <c r="H16" s="639"/>
      <c r="I16" s="639"/>
      <c r="J16" s="639"/>
      <c r="K16" s="639"/>
      <c r="L16" s="639"/>
      <c r="M16" s="639"/>
      <c r="N16" s="639"/>
      <c r="O16" s="639"/>
      <c r="P16" s="639"/>
      <c r="Q16" s="640"/>
      <c r="R16" s="641" t="s">
        <v>236</v>
      </c>
      <c r="S16" s="642"/>
      <c r="T16" s="642"/>
      <c r="U16" s="642"/>
      <c r="V16" s="642"/>
      <c r="W16" s="642"/>
      <c r="X16" s="642"/>
      <c r="Y16" s="643"/>
      <c r="Z16" s="644" t="s">
        <v>139</v>
      </c>
      <c r="AA16" s="644"/>
      <c r="AB16" s="644"/>
      <c r="AC16" s="644"/>
      <c r="AD16" s="645" t="s">
        <v>236</v>
      </c>
      <c r="AE16" s="645"/>
      <c r="AF16" s="645"/>
      <c r="AG16" s="645"/>
      <c r="AH16" s="645"/>
      <c r="AI16" s="645"/>
      <c r="AJ16" s="645"/>
      <c r="AK16" s="645"/>
      <c r="AL16" s="646" t="s">
        <v>139</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236</v>
      </c>
      <c r="BH16" s="642"/>
      <c r="BI16" s="642"/>
      <c r="BJ16" s="642"/>
      <c r="BK16" s="642"/>
      <c r="BL16" s="642"/>
      <c r="BM16" s="642"/>
      <c r="BN16" s="643"/>
      <c r="BO16" s="644" t="s">
        <v>236</v>
      </c>
      <c r="BP16" s="644"/>
      <c r="BQ16" s="644"/>
      <c r="BR16" s="644"/>
      <c r="BS16" s="650" t="s">
        <v>139</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120892</v>
      </c>
      <c r="CS16" s="642"/>
      <c r="CT16" s="642"/>
      <c r="CU16" s="642"/>
      <c r="CV16" s="642"/>
      <c r="CW16" s="642"/>
      <c r="CX16" s="642"/>
      <c r="CY16" s="643"/>
      <c r="CZ16" s="644">
        <v>1.4</v>
      </c>
      <c r="DA16" s="644"/>
      <c r="DB16" s="644"/>
      <c r="DC16" s="644"/>
      <c r="DD16" s="650" t="s">
        <v>236</v>
      </c>
      <c r="DE16" s="642"/>
      <c r="DF16" s="642"/>
      <c r="DG16" s="642"/>
      <c r="DH16" s="642"/>
      <c r="DI16" s="642"/>
      <c r="DJ16" s="642"/>
      <c r="DK16" s="642"/>
      <c r="DL16" s="642"/>
      <c r="DM16" s="642"/>
      <c r="DN16" s="642"/>
      <c r="DO16" s="642"/>
      <c r="DP16" s="643"/>
      <c r="DQ16" s="650">
        <v>27508</v>
      </c>
      <c r="DR16" s="642"/>
      <c r="DS16" s="642"/>
      <c r="DT16" s="642"/>
      <c r="DU16" s="642"/>
      <c r="DV16" s="642"/>
      <c r="DW16" s="642"/>
      <c r="DX16" s="642"/>
      <c r="DY16" s="642"/>
      <c r="DZ16" s="642"/>
      <c r="EA16" s="642"/>
      <c r="EB16" s="642"/>
      <c r="EC16" s="651"/>
    </row>
    <row r="17" spans="2:133" ht="11.25" customHeight="1">
      <c r="B17" s="638" t="s">
        <v>263</v>
      </c>
      <c r="C17" s="639"/>
      <c r="D17" s="639"/>
      <c r="E17" s="639"/>
      <c r="F17" s="639"/>
      <c r="G17" s="639"/>
      <c r="H17" s="639"/>
      <c r="I17" s="639"/>
      <c r="J17" s="639"/>
      <c r="K17" s="639"/>
      <c r="L17" s="639"/>
      <c r="M17" s="639"/>
      <c r="N17" s="639"/>
      <c r="O17" s="639"/>
      <c r="P17" s="639"/>
      <c r="Q17" s="640"/>
      <c r="R17" s="641">
        <v>15012</v>
      </c>
      <c r="S17" s="642"/>
      <c r="T17" s="642"/>
      <c r="U17" s="642"/>
      <c r="V17" s="642"/>
      <c r="W17" s="642"/>
      <c r="X17" s="642"/>
      <c r="Y17" s="643"/>
      <c r="Z17" s="644">
        <v>0.2</v>
      </c>
      <c r="AA17" s="644"/>
      <c r="AB17" s="644"/>
      <c r="AC17" s="644"/>
      <c r="AD17" s="645">
        <v>15012</v>
      </c>
      <c r="AE17" s="645"/>
      <c r="AF17" s="645"/>
      <c r="AG17" s="645"/>
      <c r="AH17" s="645"/>
      <c r="AI17" s="645"/>
      <c r="AJ17" s="645"/>
      <c r="AK17" s="645"/>
      <c r="AL17" s="646">
        <v>0.3</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236</v>
      </c>
      <c r="BH17" s="642"/>
      <c r="BI17" s="642"/>
      <c r="BJ17" s="642"/>
      <c r="BK17" s="642"/>
      <c r="BL17" s="642"/>
      <c r="BM17" s="642"/>
      <c r="BN17" s="643"/>
      <c r="BO17" s="644" t="s">
        <v>236</v>
      </c>
      <c r="BP17" s="644"/>
      <c r="BQ17" s="644"/>
      <c r="BR17" s="644"/>
      <c r="BS17" s="650" t="s">
        <v>139</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558097</v>
      </c>
      <c r="CS17" s="642"/>
      <c r="CT17" s="642"/>
      <c r="CU17" s="642"/>
      <c r="CV17" s="642"/>
      <c r="CW17" s="642"/>
      <c r="CX17" s="642"/>
      <c r="CY17" s="643"/>
      <c r="CZ17" s="644">
        <v>6.4</v>
      </c>
      <c r="DA17" s="644"/>
      <c r="DB17" s="644"/>
      <c r="DC17" s="644"/>
      <c r="DD17" s="650" t="s">
        <v>236</v>
      </c>
      <c r="DE17" s="642"/>
      <c r="DF17" s="642"/>
      <c r="DG17" s="642"/>
      <c r="DH17" s="642"/>
      <c r="DI17" s="642"/>
      <c r="DJ17" s="642"/>
      <c r="DK17" s="642"/>
      <c r="DL17" s="642"/>
      <c r="DM17" s="642"/>
      <c r="DN17" s="642"/>
      <c r="DO17" s="642"/>
      <c r="DP17" s="643"/>
      <c r="DQ17" s="650">
        <v>542053</v>
      </c>
      <c r="DR17" s="642"/>
      <c r="DS17" s="642"/>
      <c r="DT17" s="642"/>
      <c r="DU17" s="642"/>
      <c r="DV17" s="642"/>
      <c r="DW17" s="642"/>
      <c r="DX17" s="642"/>
      <c r="DY17" s="642"/>
      <c r="DZ17" s="642"/>
      <c r="EA17" s="642"/>
      <c r="EB17" s="642"/>
      <c r="EC17" s="651"/>
    </row>
    <row r="18" spans="2:133" ht="11.25" customHeight="1">
      <c r="B18" s="638" t="s">
        <v>266</v>
      </c>
      <c r="C18" s="639"/>
      <c r="D18" s="639"/>
      <c r="E18" s="639"/>
      <c r="F18" s="639"/>
      <c r="G18" s="639"/>
      <c r="H18" s="639"/>
      <c r="I18" s="639"/>
      <c r="J18" s="639"/>
      <c r="K18" s="639"/>
      <c r="L18" s="639"/>
      <c r="M18" s="639"/>
      <c r="N18" s="639"/>
      <c r="O18" s="639"/>
      <c r="P18" s="639"/>
      <c r="Q18" s="640"/>
      <c r="R18" s="641">
        <v>2637048</v>
      </c>
      <c r="S18" s="642"/>
      <c r="T18" s="642"/>
      <c r="U18" s="642"/>
      <c r="V18" s="642"/>
      <c r="W18" s="642"/>
      <c r="X18" s="642"/>
      <c r="Y18" s="643"/>
      <c r="Z18" s="644">
        <v>28</v>
      </c>
      <c r="AA18" s="644"/>
      <c r="AB18" s="644"/>
      <c r="AC18" s="644"/>
      <c r="AD18" s="645">
        <v>2404799</v>
      </c>
      <c r="AE18" s="645"/>
      <c r="AF18" s="645"/>
      <c r="AG18" s="645"/>
      <c r="AH18" s="645"/>
      <c r="AI18" s="645"/>
      <c r="AJ18" s="645"/>
      <c r="AK18" s="645"/>
      <c r="AL18" s="646">
        <v>48.1</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242</v>
      </c>
      <c r="BH18" s="642"/>
      <c r="BI18" s="642"/>
      <c r="BJ18" s="642"/>
      <c r="BK18" s="642"/>
      <c r="BL18" s="642"/>
      <c r="BM18" s="642"/>
      <c r="BN18" s="643"/>
      <c r="BO18" s="644" t="s">
        <v>236</v>
      </c>
      <c r="BP18" s="644"/>
      <c r="BQ18" s="644"/>
      <c r="BR18" s="644"/>
      <c r="BS18" s="650" t="s">
        <v>139</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139</v>
      </c>
      <c r="CS18" s="642"/>
      <c r="CT18" s="642"/>
      <c r="CU18" s="642"/>
      <c r="CV18" s="642"/>
      <c r="CW18" s="642"/>
      <c r="CX18" s="642"/>
      <c r="CY18" s="643"/>
      <c r="CZ18" s="644" t="s">
        <v>236</v>
      </c>
      <c r="DA18" s="644"/>
      <c r="DB18" s="644"/>
      <c r="DC18" s="644"/>
      <c r="DD18" s="650" t="s">
        <v>139</v>
      </c>
      <c r="DE18" s="642"/>
      <c r="DF18" s="642"/>
      <c r="DG18" s="642"/>
      <c r="DH18" s="642"/>
      <c r="DI18" s="642"/>
      <c r="DJ18" s="642"/>
      <c r="DK18" s="642"/>
      <c r="DL18" s="642"/>
      <c r="DM18" s="642"/>
      <c r="DN18" s="642"/>
      <c r="DO18" s="642"/>
      <c r="DP18" s="643"/>
      <c r="DQ18" s="650" t="s">
        <v>236</v>
      </c>
      <c r="DR18" s="642"/>
      <c r="DS18" s="642"/>
      <c r="DT18" s="642"/>
      <c r="DU18" s="642"/>
      <c r="DV18" s="642"/>
      <c r="DW18" s="642"/>
      <c r="DX18" s="642"/>
      <c r="DY18" s="642"/>
      <c r="DZ18" s="642"/>
      <c r="EA18" s="642"/>
      <c r="EB18" s="642"/>
      <c r="EC18" s="651"/>
    </row>
    <row r="19" spans="2:133" ht="11.25" customHeight="1">
      <c r="B19" s="638" t="s">
        <v>269</v>
      </c>
      <c r="C19" s="639"/>
      <c r="D19" s="639"/>
      <c r="E19" s="639"/>
      <c r="F19" s="639"/>
      <c r="G19" s="639"/>
      <c r="H19" s="639"/>
      <c r="I19" s="639"/>
      <c r="J19" s="639"/>
      <c r="K19" s="639"/>
      <c r="L19" s="639"/>
      <c r="M19" s="639"/>
      <c r="N19" s="639"/>
      <c r="O19" s="639"/>
      <c r="P19" s="639"/>
      <c r="Q19" s="640"/>
      <c r="R19" s="641">
        <v>2404799</v>
      </c>
      <c r="S19" s="642"/>
      <c r="T19" s="642"/>
      <c r="U19" s="642"/>
      <c r="V19" s="642"/>
      <c r="W19" s="642"/>
      <c r="X19" s="642"/>
      <c r="Y19" s="643"/>
      <c r="Z19" s="644">
        <v>25.5</v>
      </c>
      <c r="AA19" s="644"/>
      <c r="AB19" s="644"/>
      <c r="AC19" s="644"/>
      <c r="AD19" s="645">
        <v>2404799</v>
      </c>
      <c r="AE19" s="645"/>
      <c r="AF19" s="645"/>
      <c r="AG19" s="645"/>
      <c r="AH19" s="645"/>
      <c r="AI19" s="645"/>
      <c r="AJ19" s="645"/>
      <c r="AK19" s="645"/>
      <c r="AL19" s="646">
        <v>48.1</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t="s">
        <v>139</v>
      </c>
      <c r="BH19" s="642"/>
      <c r="BI19" s="642"/>
      <c r="BJ19" s="642"/>
      <c r="BK19" s="642"/>
      <c r="BL19" s="642"/>
      <c r="BM19" s="642"/>
      <c r="BN19" s="643"/>
      <c r="BO19" s="644" t="s">
        <v>139</v>
      </c>
      <c r="BP19" s="644"/>
      <c r="BQ19" s="644"/>
      <c r="BR19" s="644"/>
      <c r="BS19" s="650" t="s">
        <v>139</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236</v>
      </c>
      <c r="CS19" s="642"/>
      <c r="CT19" s="642"/>
      <c r="CU19" s="642"/>
      <c r="CV19" s="642"/>
      <c r="CW19" s="642"/>
      <c r="CX19" s="642"/>
      <c r="CY19" s="643"/>
      <c r="CZ19" s="644" t="s">
        <v>139</v>
      </c>
      <c r="DA19" s="644"/>
      <c r="DB19" s="644"/>
      <c r="DC19" s="644"/>
      <c r="DD19" s="650" t="s">
        <v>236</v>
      </c>
      <c r="DE19" s="642"/>
      <c r="DF19" s="642"/>
      <c r="DG19" s="642"/>
      <c r="DH19" s="642"/>
      <c r="DI19" s="642"/>
      <c r="DJ19" s="642"/>
      <c r="DK19" s="642"/>
      <c r="DL19" s="642"/>
      <c r="DM19" s="642"/>
      <c r="DN19" s="642"/>
      <c r="DO19" s="642"/>
      <c r="DP19" s="643"/>
      <c r="DQ19" s="650" t="s">
        <v>236</v>
      </c>
      <c r="DR19" s="642"/>
      <c r="DS19" s="642"/>
      <c r="DT19" s="642"/>
      <c r="DU19" s="642"/>
      <c r="DV19" s="642"/>
      <c r="DW19" s="642"/>
      <c r="DX19" s="642"/>
      <c r="DY19" s="642"/>
      <c r="DZ19" s="642"/>
      <c r="EA19" s="642"/>
      <c r="EB19" s="642"/>
      <c r="EC19" s="651"/>
    </row>
    <row r="20" spans="2:133" ht="11.25" customHeight="1">
      <c r="B20" s="638" t="s">
        <v>272</v>
      </c>
      <c r="C20" s="639"/>
      <c r="D20" s="639"/>
      <c r="E20" s="639"/>
      <c r="F20" s="639"/>
      <c r="G20" s="639"/>
      <c r="H20" s="639"/>
      <c r="I20" s="639"/>
      <c r="J20" s="639"/>
      <c r="K20" s="639"/>
      <c r="L20" s="639"/>
      <c r="M20" s="639"/>
      <c r="N20" s="639"/>
      <c r="O20" s="639"/>
      <c r="P20" s="639"/>
      <c r="Q20" s="640"/>
      <c r="R20" s="641">
        <v>232249</v>
      </c>
      <c r="S20" s="642"/>
      <c r="T20" s="642"/>
      <c r="U20" s="642"/>
      <c r="V20" s="642"/>
      <c r="W20" s="642"/>
      <c r="X20" s="642"/>
      <c r="Y20" s="643"/>
      <c r="Z20" s="644">
        <v>2.5</v>
      </c>
      <c r="AA20" s="644"/>
      <c r="AB20" s="644"/>
      <c r="AC20" s="644"/>
      <c r="AD20" s="645" t="s">
        <v>242</v>
      </c>
      <c r="AE20" s="645"/>
      <c r="AF20" s="645"/>
      <c r="AG20" s="645"/>
      <c r="AH20" s="645"/>
      <c r="AI20" s="645"/>
      <c r="AJ20" s="645"/>
      <c r="AK20" s="645"/>
      <c r="AL20" s="646" t="s">
        <v>236</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t="s">
        <v>139</v>
      </c>
      <c r="BH20" s="642"/>
      <c r="BI20" s="642"/>
      <c r="BJ20" s="642"/>
      <c r="BK20" s="642"/>
      <c r="BL20" s="642"/>
      <c r="BM20" s="642"/>
      <c r="BN20" s="643"/>
      <c r="BO20" s="644" t="s">
        <v>236</v>
      </c>
      <c r="BP20" s="644"/>
      <c r="BQ20" s="644"/>
      <c r="BR20" s="644"/>
      <c r="BS20" s="650" t="s">
        <v>236</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8696535</v>
      </c>
      <c r="CS20" s="642"/>
      <c r="CT20" s="642"/>
      <c r="CU20" s="642"/>
      <c r="CV20" s="642"/>
      <c r="CW20" s="642"/>
      <c r="CX20" s="642"/>
      <c r="CY20" s="643"/>
      <c r="CZ20" s="644">
        <v>100</v>
      </c>
      <c r="DA20" s="644"/>
      <c r="DB20" s="644"/>
      <c r="DC20" s="644"/>
      <c r="DD20" s="650">
        <v>1627941</v>
      </c>
      <c r="DE20" s="642"/>
      <c r="DF20" s="642"/>
      <c r="DG20" s="642"/>
      <c r="DH20" s="642"/>
      <c r="DI20" s="642"/>
      <c r="DJ20" s="642"/>
      <c r="DK20" s="642"/>
      <c r="DL20" s="642"/>
      <c r="DM20" s="642"/>
      <c r="DN20" s="642"/>
      <c r="DO20" s="642"/>
      <c r="DP20" s="643"/>
      <c r="DQ20" s="650">
        <v>5606377</v>
      </c>
      <c r="DR20" s="642"/>
      <c r="DS20" s="642"/>
      <c r="DT20" s="642"/>
      <c r="DU20" s="642"/>
      <c r="DV20" s="642"/>
      <c r="DW20" s="642"/>
      <c r="DX20" s="642"/>
      <c r="DY20" s="642"/>
      <c r="DZ20" s="642"/>
      <c r="EA20" s="642"/>
      <c r="EB20" s="642"/>
      <c r="EC20" s="651"/>
    </row>
    <row r="21" spans="2:133" ht="11.25" customHeight="1">
      <c r="B21" s="638" t="s">
        <v>275</v>
      </c>
      <c r="C21" s="639"/>
      <c r="D21" s="639"/>
      <c r="E21" s="639"/>
      <c r="F21" s="639"/>
      <c r="G21" s="639"/>
      <c r="H21" s="639"/>
      <c r="I21" s="639"/>
      <c r="J21" s="639"/>
      <c r="K21" s="639"/>
      <c r="L21" s="639"/>
      <c r="M21" s="639"/>
      <c r="N21" s="639"/>
      <c r="O21" s="639"/>
      <c r="P21" s="639"/>
      <c r="Q21" s="640"/>
      <c r="R21" s="641" t="s">
        <v>236</v>
      </c>
      <c r="S21" s="642"/>
      <c r="T21" s="642"/>
      <c r="U21" s="642"/>
      <c r="V21" s="642"/>
      <c r="W21" s="642"/>
      <c r="X21" s="642"/>
      <c r="Y21" s="643"/>
      <c r="Z21" s="644" t="s">
        <v>139</v>
      </c>
      <c r="AA21" s="644"/>
      <c r="AB21" s="644"/>
      <c r="AC21" s="644"/>
      <c r="AD21" s="645" t="s">
        <v>242</v>
      </c>
      <c r="AE21" s="645"/>
      <c r="AF21" s="645"/>
      <c r="AG21" s="645"/>
      <c r="AH21" s="645"/>
      <c r="AI21" s="645"/>
      <c r="AJ21" s="645"/>
      <c r="AK21" s="645"/>
      <c r="AL21" s="646" t="s">
        <v>236</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236</v>
      </c>
      <c r="BH21" s="642"/>
      <c r="BI21" s="642"/>
      <c r="BJ21" s="642"/>
      <c r="BK21" s="642"/>
      <c r="BL21" s="642"/>
      <c r="BM21" s="642"/>
      <c r="BN21" s="643"/>
      <c r="BO21" s="644" t="s">
        <v>139</v>
      </c>
      <c r="BP21" s="644"/>
      <c r="BQ21" s="644"/>
      <c r="BR21" s="644"/>
      <c r="BS21" s="650" t="s">
        <v>236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277</v>
      </c>
      <c r="C22" s="639"/>
      <c r="D22" s="639"/>
      <c r="E22" s="639"/>
      <c r="F22" s="639"/>
      <c r="G22" s="639"/>
      <c r="H22" s="639"/>
      <c r="I22" s="639"/>
      <c r="J22" s="639"/>
      <c r="K22" s="639"/>
      <c r="L22" s="639"/>
      <c r="M22" s="639"/>
      <c r="N22" s="639"/>
      <c r="O22" s="639"/>
      <c r="P22" s="639"/>
      <c r="Q22" s="640"/>
      <c r="R22" s="641">
        <v>5232812</v>
      </c>
      <c r="S22" s="642"/>
      <c r="T22" s="642"/>
      <c r="U22" s="642"/>
      <c r="V22" s="642"/>
      <c r="W22" s="642"/>
      <c r="X22" s="642"/>
      <c r="Y22" s="643"/>
      <c r="Z22" s="644">
        <v>55.6</v>
      </c>
      <c r="AA22" s="644"/>
      <c r="AB22" s="644"/>
      <c r="AC22" s="644"/>
      <c r="AD22" s="645">
        <v>5000563</v>
      </c>
      <c r="AE22" s="645"/>
      <c r="AF22" s="645"/>
      <c r="AG22" s="645"/>
      <c r="AH22" s="645"/>
      <c r="AI22" s="645"/>
      <c r="AJ22" s="645"/>
      <c r="AK22" s="645"/>
      <c r="AL22" s="646">
        <v>100</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236</v>
      </c>
      <c r="BH22" s="642"/>
      <c r="BI22" s="642"/>
      <c r="BJ22" s="642"/>
      <c r="BK22" s="642"/>
      <c r="BL22" s="642"/>
      <c r="BM22" s="642"/>
      <c r="BN22" s="643"/>
      <c r="BO22" s="644" t="s">
        <v>139</v>
      </c>
      <c r="BP22" s="644"/>
      <c r="BQ22" s="644"/>
      <c r="BR22" s="644"/>
      <c r="BS22" s="650" t="s">
        <v>139</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280</v>
      </c>
      <c r="C23" s="639"/>
      <c r="D23" s="639"/>
      <c r="E23" s="639"/>
      <c r="F23" s="639"/>
      <c r="G23" s="639"/>
      <c r="H23" s="639"/>
      <c r="I23" s="639"/>
      <c r="J23" s="639"/>
      <c r="K23" s="639"/>
      <c r="L23" s="639"/>
      <c r="M23" s="639"/>
      <c r="N23" s="639"/>
      <c r="O23" s="639"/>
      <c r="P23" s="639"/>
      <c r="Q23" s="640"/>
      <c r="R23" s="641">
        <v>2295</v>
      </c>
      <c r="S23" s="642"/>
      <c r="T23" s="642"/>
      <c r="U23" s="642"/>
      <c r="V23" s="642"/>
      <c r="W23" s="642"/>
      <c r="X23" s="642"/>
      <c r="Y23" s="643"/>
      <c r="Z23" s="644">
        <v>0</v>
      </c>
      <c r="AA23" s="644"/>
      <c r="AB23" s="644"/>
      <c r="AC23" s="644"/>
      <c r="AD23" s="645">
        <v>2295</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236</v>
      </c>
      <c r="BH23" s="642"/>
      <c r="BI23" s="642"/>
      <c r="BJ23" s="642"/>
      <c r="BK23" s="642"/>
      <c r="BL23" s="642"/>
      <c r="BM23" s="642"/>
      <c r="BN23" s="643"/>
      <c r="BO23" s="644" t="s">
        <v>242</v>
      </c>
      <c r="BP23" s="644"/>
      <c r="BQ23" s="644"/>
      <c r="BR23" s="644"/>
      <c r="BS23" s="650" t="s">
        <v>236</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c r="B24" s="638" t="s">
        <v>287</v>
      </c>
      <c r="C24" s="639"/>
      <c r="D24" s="639"/>
      <c r="E24" s="639"/>
      <c r="F24" s="639"/>
      <c r="G24" s="639"/>
      <c r="H24" s="639"/>
      <c r="I24" s="639"/>
      <c r="J24" s="639"/>
      <c r="K24" s="639"/>
      <c r="L24" s="639"/>
      <c r="M24" s="639"/>
      <c r="N24" s="639"/>
      <c r="O24" s="639"/>
      <c r="P24" s="639"/>
      <c r="Q24" s="640"/>
      <c r="R24" s="641">
        <v>118195</v>
      </c>
      <c r="S24" s="642"/>
      <c r="T24" s="642"/>
      <c r="U24" s="642"/>
      <c r="V24" s="642"/>
      <c r="W24" s="642"/>
      <c r="X24" s="642"/>
      <c r="Y24" s="643"/>
      <c r="Z24" s="644">
        <v>1.3</v>
      </c>
      <c r="AA24" s="644"/>
      <c r="AB24" s="644"/>
      <c r="AC24" s="644"/>
      <c r="AD24" s="645" t="s">
        <v>139</v>
      </c>
      <c r="AE24" s="645"/>
      <c r="AF24" s="645"/>
      <c r="AG24" s="645"/>
      <c r="AH24" s="645"/>
      <c r="AI24" s="645"/>
      <c r="AJ24" s="645"/>
      <c r="AK24" s="645"/>
      <c r="AL24" s="646" t="s">
        <v>236</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139</v>
      </c>
      <c r="BH24" s="642"/>
      <c r="BI24" s="642"/>
      <c r="BJ24" s="642"/>
      <c r="BK24" s="642"/>
      <c r="BL24" s="642"/>
      <c r="BM24" s="642"/>
      <c r="BN24" s="643"/>
      <c r="BO24" s="644" t="s">
        <v>242</v>
      </c>
      <c r="BP24" s="644"/>
      <c r="BQ24" s="644"/>
      <c r="BR24" s="644"/>
      <c r="BS24" s="650" t="s">
        <v>139</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3196542</v>
      </c>
      <c r="CS24" s="631"/>
      <c r="CT24" s="631"/>
      <c r="CU24" s="631"/>
      <c r="CV24" s="631"/>
      <c r="CW24" s="631"/>
      <c r="CX24" s="631"/>
      <c r="CY24" s="632"/>
      <c r="CZ24" s="635">
        <v>36.799999999999997</v>
      </c>
      <c r="DA24" s="636"/>
      <c r="DB24" s="636"/>
      <c r="DC24" s="655"/>
      <c r="DD24" s="674">
        <v>2252014</v>
      </c>
      <c r="DE24" s="631"/>
      <c r="DF24" s="631"/>
      <c r="DG24" s="631"/>
      <c r="DH24" s="631"/>
      <c r="DI24" s="631"/>
      <c r="DJ24" s="631"/>
      <c r="DK24" s="632"/>
      <c r="DL24" s="674">
        <v>2248261</v>
      </c>
      <c r="DM24" s="631"/>
      <c r="DN24" s="631"/>
      <c r="DO24" s="631"/>
      <c r="DP24" s="631"/>
      <c r="DQ24" s="631"/>
      <c r="DR24" s="631"/>
      <c r="DS24" s="631"/>
      <c r="DT24" s="631"/>
      <c r="DU24" s="631"/>
      <c r="DV24" s="632"/>
      <c r="DW24" s="635">
        <v>42.6</v>
      </c>
      <c r="DX24" s="636"/>
      <c r="DY24" s="636"/>
      <c r="DZ24" s="636"/>
      <c r="EA24" s="636"/>
      <c r="EB24" s="636"/>
      <c r="EC24" s="637"/>
    </row>
    <row r="25" spans="2:133" ht="11.25" customHeight="1">
      <c r="B25" s="638" t="s">
        <v>290</v>
      </c>
      <c r="C25" s="639"/>
      <c r="D25" s="639"/>
      <c r="E25" s="639"/>
      <c r="F25" s="639"/>
      <c r="G25" s="639"/>
      <c r="H25" s="639"/>
      <c r="I25" s="639"/>
      <c r="J25" s="639"/>
      <c r="K25" s="639"/>
      <c r="L25" s="639"/>
      <c r="M25" s="639"/>
      <c r="N25" s="639"/>
      <c r="O25" s="639"/>
      <c r="P25" s="639"/>
      <c r="Q25" s="640"/>
      <c r="R25" s="641">
        <v>177656</v>
      </c>
      <c r="S25" s="642"/>
      <c r="T25" s="642"/>
      <c r="U25" s="642"/>
      <c r="V25" s="642"/>
      <c r="W25" s="642"/>
      <c r="X25" s="642"/>
      <c r="Y25" s="643"/>
      <c r="Z25" s="644">
        <v>1.9</v>
      </c>
      <c r="AA25" s="644"/>
      <c r="AB25" s="644"/>
      <c r="AC25" s="644"/>
      <c r="AD25" s="645" t="s">
        <v>236</v>
      </c>
      <c r="AE25" s="645"/>
      <c r="AF25" s="645"/>
      <c r="AG25" s="645"/>
      <c r="AH25" s="645"/>
      <c r="AI25" s="645"/>
      <c r="AJ25" s="645"/>
      <c r="AK25" s="645"/>
      <c r="AL25" s="646" t="s">
        <v>139</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139</v>
      </c>
      <c r="BH25" s="642"/>
      <c r="BI25" s="642"/>
      <c r="BJ25" s="642"/>
      <c r="BK25" s="642"/>
      <c r="BL25" s="642"/>
      <c r="BM25" s="642"/>
      <c r="BN25" s="643"/>
      <c r="BO25" s="644" t="s">
        <v>242</v>
      </c>
      <c r="BP25" s="644"/>
      <c r="BQ25" s="644"/>
      <c r="BR25" s="644"/>
      <c r="BS25" s="650" t="s">
        <v>236</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1616168</v>
      </c>
      <c r="CS25" s="677"/>
      <c r="CT25" s="677"/>
      <c r="CU25" s="677"/>
      <c r="CV25" s="677"/>
      <c r="CW25" s="677"/>
      <c r="CX25" s="677"/>
      <c r="CY25" s="678"/>
      <c r="CZ25" s="646">
        <v>18.600000000000001</v>
      </c>
      <c r="DA25" s="675"/>
      <c r="DB25" s="675"/>
      <c r="DC25" s="679"/>
      <c r="DD25" s="650">
        <v>1411375</v>
      </c>
      <c r="DE25" s="677"/>
      <c r="DF25" s="677"/>
      <c r="DG25" s="677"/>
      <c r="DH25" s="677"/>
      <c r="DI25" s="677"/>
      <c r="DJ25" s="677"/>
      <c r="DK25" s="678"/>
      <c r="DL25" s="650">
        <v>1407797</v>
      </c>
      <c r="DM25" s="677"/>
      <c r="DN25" s="677"/>
      <c r="DO25" s="677"/>
      <c r="DP25" s="677"/>
      <c r="DQ25" s="677"/>
      <c r="DR25" s="677"/>
      <c r="DS25" s="677"/>
      <c r="DT25" s="677"/>
      <c r="DU25" s="677"/>
      <c r="DV25" s="678"/>
      <c r="DW25" s="646">
        <v>26.6</v>
      </c>
      <c r="DX25" s="675"/>
      <c r="DY25" s="675"/>
      <c r="DZ25" s="675"/>
      <c r="EA25" s="675"/>
      <c r="EB25" s="675"/>
      <c r="EC25" s="676"/>
    </row>
    <row r="26" spans="2:133" ht="11.25" customHeight="1">
      <c r="B26" s="638" t="s">
        <v>293</v>
      </c>
      <c r="C26" s="639"/>
      <c r="D26" s="639"/>
      <c r="E26" s="639"/>
      <c r="F26" s="639"/>
      <c r="G26" s="639"/>
      <c r="H26" s="639"/>
      <c r="I26" s="639"/>
      <c r="J26" s="639"/>
      <c r="K26" s="639"/>
      <c r="L26" s="639"/>
      <c r="M26" s="639"/>
      <c r="N26" s="639"/>
      <c r="O26" s="639"/>
      <c r="P26" s="639"/>
      <c r="Q26" s="640"/>
      <c r="R26" s="641">
        <v>93227</v>
      </c>
      <c r="S26" s="642"/>
      <c r="T26" s="642"/>
      <c r="U26" s="642"/>
      <c r="V26" s="642"/>
      <c r="W26" s="642"/>
      <c r="X26" s="642"/>
      <c r="Y26" s="643"/>
      <c r="Z26" s="644">
        <v>1</v>
      </c>
      <c r="AA26" s="644"/>
      <c r="AB26" s="644"/>
      <c r="AC26" s="644"/>
      <c r="AD26" s="645" t="s">
        <v>236</v>
      </c>
      <c r="AE26" s="645"/>
      <c r="AF26" s="645"/>
      <c r="AG26" s="645"/>
      <c r="AH26" s="645"/>
      <c r="AI26" s="645"/>
      <c r="AJ26" s="645"/>
      <c r="AK26" s="645"/>
      <c r="AL26" s="646" t="s">
        <v>236</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236</v>
      </c>
      <c r="BH26" s="642"/>
      <c r="BI26" s="642"/>
      <c r="BJ26" s="642"/>
      <c r="BK26" s="642"/>
      <c r="BL26" s="642"/>
      <c r="BM26" s="642"/>
      <c r="BN26" s="643"/>
      <c r="BO26" s="644" t="s">
        <v>139</v>
      </c>
      <c r="BP26" s="644"/>
      <c r="BQ26" s="644"/>
      <c r="BR26" s="644"/>
      <c r="BS26" s="650" t="s">
        <v>236</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1082124</v>
      </c>
      <c r="CS26" s="642"/>
      <c r="CT26" s="642"/>
      <c r="CU26" s="642"/>
      <c r="CV26" s="642"/>
      <c r="CW26" s="642"/>
      <c r="CX26" s="642"/>
      <c r="CY26" s="643"/>
      <c r="CZ26" s="646">
        <v>12.4</v>
      </c>
      <c r="DA26" s="675"/>
      <c r="DB26" s="675"/>
      <c r="DC26" s="679"/>
      <c r="DD26" s="650">
        <v>893572</v>
      </c>
      <c r="DE26" s="642"/>
      <c r="DF26" s="642"/>
      <c r="DG26" s="642"/>
      <c r="DH26" s="642"/>
      <c r="DI26" s="642"/>
      <c r="DJ26" s="642"/>
      <c r="DK26" s="643"/>
      <c r="DL26" s="650" t="s">
        <v>139</v>
      </c>
      <c r="DM26" s="642"/>
      <c r="DN26" s="642"/>
      <c r="DO26" s="642"/>
      <c r="DP26" s="642"/>
      <c r="DQ26" s="642"/>
      <c r="DR26" s="642"/>
      <c r="DS26" s="642"/>
      <c r="DT26" s="642"/>
      <c r="DU26" s="642"/>
      <c r="DV26" s="643"/>
      <c r="DW26" s="646" t="s">
        <v>236</v>
      </c>
      <c r="DX26" s="675"/>
      <c r="DY26" s="675"/>
      <c r="DZ26" s="675"/>
      <c r="EA26" s="675"/>
      <c r="EB26" s="675"/>
      <c r="EC26" s="676"/>
    </row>
    <row r="27" spans="2:133" ht="11.25" customHeight="1">
      <c r="B27" s="638" t="s">
        <v>296</v>
      </c>
      <c r="C27" s="639"/>
      <c r="D27" s="639"/>
      <c r="E27" s="639"/>
      <c r="F27" s="639"/>
      <c r="G27" s="639"/>
      <c r="H27" s="639"/>
      <c r="I27" s="639"/>
      <c r="J27" s="639"/>
      <c r="K27" s="639"/>
      <c r="L27" s="639"/>
      <c r="M27" s="639"/>
      <c r="N27" s="639"/>
      <c r="O27" s="639"/>
      <c r="P27" s="639"/>
      <c r="Q27" s="640"/>
      <c r="R27" s="641">
        <v>778038</v>
      </c>
      <c r="S27" s="642"/>
      <c r="T27" s="642"/>
      <c r="U27" s="642"/>
      <c r="V27" s="642"/>
      <c r="W27" s="642"/>
      <c r="X27" s="642"/>
      <c r="Y27" s="643"/>
      <c r="Z27" s="644">
        <v>8.3000000000000007</v>
      </c>
      <c r="AA27" s="644"/>
      <c r="AB27" s="644"/>
      <c r="AC27" s="644"/>
      <c r="AD27" s="645" t="s">
        <v>236</v>
      </c>
      <c r="AE27" s="645"/>
      <c r="AF27" s="645"/>
      <c r="AG27" s="645"/>
      <c r="AH27" s="645"/>
      <c r="AI27" s="645"/>
      <c r="AJ27" s="645"/>
      <c r="AK27" s="645"/>
      <c r="AL27" s="646" t="s">
        <v>236</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2087065</v>
      </c>
      <c r="BH27" s="642"/>
      <c r="BI27" s="642"/>
      <c r="BJ27" s="642"/>
      <c r="BK27" s="642"/>
      <c r="BL27" s="642"/>
      <c r="BM27" s="642"/>
      <c r="BN27" s="643"/>
      <c r="BO27" s="644">
        <v>100</v>
      </c>
      <c r="BP27" s="644"/>
      <c r="BQ27" s="644"/>
      <c r="BR27" s="644"/>
      <c r="BS27" s="650">
        <v>35663</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1022277</v>
      </c>
      <c r="CS27" s="677"/>
      <c r="CT27" s="677"/>
      <c r="CU27" s="677"/>
      <c r="CV27" s="677"/>
      <c r="CW27" s="677"/>
      <c r="CX27" s="677"/>
      <c r="CY27" s="678"/>
      <c r="CZ27" s="646">
        <v>11.8</v>
      </c>
      <c r="DA27" s="675"/>
      <c r="DB27" s="675"/>
      <c r="DC27" s="679"/>
      <c r="DD27" s="650">
        <v>298586</v>
      </c>
      <c r="DE27" s="677"/>
      <c r="DF27" s="677"/>
      <c r="DG27" s="677"/>
      <c r="DH27" s="677"/>
      <c r="DI27" s="677"/>
      <c r="DJ27" s="677"/>
      <c r="DK27" s="678"/>
      <c r="DL27" s="650">
        <v>298411</v>
      </c>
      <c r="DM27" s="677"/>
      <c r="DN27" s="677"/>
      <c r="DO27" s="677"/>
      <c r="DP27" s="677"/>
      <c r="DQ27" s="677"/>
      <c r="DR27" s="677"/>
      <c r="DS27" s="677"/>
      <c r="DT27" s="677"/>
      <c r="DU27" s="677"/>
      <c r="DV27" s="678"/>
      <c r="DW27" s="646">
        <v>5.6</v>
      </c>
      <c r="DX27" s="675"/>
      <c r="DY27" s="675"/>
      <c r="DZ27" s="675"/>
      <c r="EA27" s="675"/>
      <c r="EB27" s="675"/>
      <c r="EC27" s="676"/>
    </row>
    <row r="28" spans="2:133" ht="11.25" customHeight="1">
      <c r="B28" s="683" t="s">
        <v>299</v>
      </c>
      <c r="C28" s="684"/>
      <c r="D28" s="684"/>
      <c r="E28" s="684"/>
      <c r="F28" s="684"/>
      <c r="G28" s="684"/>
      <c r="H28" s="684"/>
      <c r="I28" s="684"/>
      <c r="J28" s="684"/>
      <c r="K28" s="684"/>
      <c r="L28" s="684"/>
      <c r="M28" s="684"/>
      <c r="N28" s="684"/>
      <c r="O28" s="684"/>
      <c r="P28" s="684"/>
      <c r="Q28" s="685"/>
      <c r="R28" s="641" t="s">
        <v>236</v>
      </c>
      <c r="S28" s="642"/>
      <c r="T28" s="642"/>
      <c r="U28" s="642"/>
      <c r="V28" s="642"/>
      <c r="W28" s="642"/>
      <c r="X28" s="642"/>
      <c r="Y28" s="643"/>
      <c r="Z28" s="644" t="s">
        <v>236</v>
      </c>
      <c r="AA28" s="644"/>
      <c r="AB28" s="644"/>
      <c r="AC28" s="644"/>
      <c r="AD28" s="645" t="s">
        <v>139</v>
      </c>
      <c r="AE28" s="645"/>
      <c r="AF28" s="645"/>
      <c r="AG28" s="645"/>
      <c r="AH28" s="645"/>
      <c r="AI28" s="645"/>
      <c r="AJ28" s="645"/>
      <c r="AK28" s="645"/>
      <c r="AL28" s="646" t="s">
        <v>242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558097</v>
      </c>
      <c r="CS28" s="642"/>
      <c r="CT28" s="642"/>
      <c r="CU28" s="642"/>
      <c r="CV28" s="642"/>
      <c r="CW28" s="642"/>
      <c r="CX28" s="642"/>
      <c r="CY28" s="643"/>
      <c r="CZ28" s="646">
        <v>6.4</v>
      </c>
      <c r="DA28" s="675"/>
      <c r="DB28" s="675"/>
      <c r="DC28" s="679"/>
      <c r="DD28" s="650">
        <v>542053</v>
      </c>
      <c r="DE28" s="642"/>
      <c r="DF28" s="642"/>
      <c r="DG28" s="642"/>
      <c r="DH28" s="642"/>
      <c r="DI28" s="642"/>
      <c r="DJ28" s="642"/>
      <c r="DK28" s="643"/>
      <c r="DL28" s="650">
        <v>542053</v>
      </c>
      <c r="DM28" s="642"/>
      <c r="DN28" s="642"/>
      <c r="DO28" s="642"/>
      <c r="DP28" s="642"/>
      <c r="DQ28" s="642"/>
      <c r="DR28" s="642"/>
      <c r="DS28" s="642"/>
      <c r="DT28" s="642"/>
      <c r="DU28" s="642"/>
      <c r="DV28" s="643"/>
      <c r="DW28" s="646">
        <v>10.3</v>
      </c>
      <c r="DX28" s="675"/>
      <c r="DY28" s="675"/>
      <c r="DZ28" s="675"/>
      <c r="EA28" s="675"/>
      <c r="EB28" s="675"/>
      <c r="EC28" s="676"/>
    </row>
    <row r="29" spans="2:133" ht="11.25" customHeight="1">
      <c r="B29" s="638" t="s">
        <v>301</v>
      </c>
      <c r="C29" s="639"/>
      <c r="D29" s="639"/>
      <c r="E29" s="639"/>
      <c r="F29" s="639"/>
      <c r="G29" s="639"/>
      <c r="H29" s="639"/>
      <c r="I29" s="639"/>
      <c r="J29" s="639"/>
      <c r="K29" s="639"/>
      <c r="L29" s="639"/>
      <c r="M29" s="639"/>
      <c r="N29" s="639"/>
      <c r="O29" s="639"/>
      <c r="P29" s="639"/>
      <c r="Q29" s="640"/>
      <c r="R29" s="641">
        <v>560069</v>
      </c>
      <c r="S29" s="642"/>
      <c r="T29" s="642"/>
      <c r="U29" s="642"/>
      <c r="V29" s="642"/>
      <c r="W29" s="642"/>
      <c r="X29" s="642"/>
      <c r="Y29" s="643"/>
      <c r="Z29" s="644">
        <v>5.9</v>
      </c>
      <c r="AA29" s="644"/>
      <c r="AB29" s="644"/>
      <c r="AC29" s="644"/>
      <c r="AD29" s="645" t="s">
        <v>139</v>
      </c>
      <c r="AE29" s="645"/>
      <c r="AF29" s="645"/>
      <c r="AG29" s="645"/>
      <c r="AH29" s="645"/>
      <c r="AI29" s="645"/>
      <c r="AJ29" s="645"/>
      <c r="AK29" s="645"/>
      <c r="AL29" s="646" t="s">
        <v>236</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558097</v>
      </c>
      <c r="CS29" s="677"/>
      <c r="CT29" s="677"/>
      <c r="CU29" s="677"/>
      <c r="CV29" s="677"/>
      <c r="CW29" s="677"/>
      <c r="CX29" s="677"/>
      <c r="CY29" s="678"/>
      <c r="CZ29" s="646">
        <v>6.4</v>
      </c>
      <c r="DA29" s="675"/>
      <c r="DB29" s="675"/>
      <c r="DC29" s="679"/>
      <c r="DD29" s="650">
        <v>542053</v>
      </c>
      <c r="DE29" s="677"/>
      <c r="DF29" s="677"/>
      <c r="DG29" s="677"/>
      <c r="DH29" s="677"/>
      <c r="DI29" s="677"/>
      <c r="DJ29" s="677"/>
      <c r="DK29" s="678"/>
      <c r="DL29" s="650">
        <v>542053</v>
      </c>
      <c r="DM29" s="677"/>
      <c r="DN29" s="677"/>
      <c r="DO29" s="677"/>
      <c r="DP29" s="677"/>
      <c r="DQ29" s="677"/>
      <c r="DR29" s="677"/>
      <c r="DS29" s="677"/>
      <c r="DT29" s="677"/>
      <c r="DU29" s="677"/>
      <c r="DV29" s="678"/>
      <c r="DW29" s="646">
        <v>10.3</v>
      </c>
      <c r="DX29" s="675"/>
      <c r="DY29" s="675"/>
      <c r="DZ29" s="675"/>
      <c r="EA29" s="675"/>
      <c r="EB29" s="675"/>
      <c r="EC29" s="676"/>
    </row>
    <row r="30" spans="2:133" ht="11.25" customHeight="1">
      <c r="B30" s="638" t="s">
        <v>306</v>
      </c>
      <c r="C30" s="639"/>
      <c r="D30" s="639"/>
      <c r="E30" s="639"/>
      <c r="F30" s="639"/>
      <c r="G30" s="639"/>
      <c r="H30" s="639"/>
      <c r="I30" s="639"/>
      <c r="J30" s="639"/>
      <c r="K30" s="639"/>
      <c r="L30" s="639"/>
      <c r="M30" s="639"/>
      <c r="N30" s="639"/>
      <c r="O30" s="639"/>
      <c r="P30" s="639"/>
      <c r="Q30" s="640"/>
      <c r="R30" s="641">
        <v>3253</v>
      </c>
      <c r="S30" s="642"/>
      <c r="T30" s="642"/>
      <c r="U30" s="642"/>
      <c r="V30" s="642"/>
      <c r="W30" s="642"/>
      <c r="X30" s="642"/>
      <c r="Y30" s="643"/>
      <c r="Z30" s="644">
        <v>0</v>
      </c>
      <c r="AA30" s="644"/>
      <c r="AB30" s="644"/>
      <c r="AC30" s="644"/>
      <c r="AD30" s="645">
        <v>63</v>
      </c>
      <c r="AE30" s="645"/>
      <c r="AF30" s="645"/>
      <c r="AG30" s="645"/>
      <c r="AH30" s="645"/>
      <c r="AI30" s="645"/>
      <c r="AJ30" s="645"/>
      <c r="AK30" s="645"/>
      <c r="AL30" s="646">
        <v>0</v>
      </c>
      <c r="AM30" s="647"/>
      <c r="AN30" s="647"/>
      <c r="AO30" s="648"/>
      <c r="AP30" s="689" t="s">
        <v>307</v>
      </c>
      <c r="AQ30" s="690"/>
      <c r="AR30" s="690"/>
      <c r="AS30" s="690"/>
      <c r="AT30" s="695" t="s">
        <v>308</v>
      </c>
      <c r="AU30" s="230"/>
      <c r="AV30" s="230"/>
      <c r="AW30" s="230"/>
      <c r="AX30" s="627" t="s">
        <v>186</v>
      </c>
      <c r="AY30" s="628"/>
      <c r="AZ30" s="628"/>
      <c r="BA30" s="628"/>
      <c r="BB30" s="628"/>
      <c r="BC30" s="628"/>
      <c r="BD30" s="628"/>
      <c r="BE30" s="628"/>
      <c r="BF30" s="629"/>
      <c r="BG30" s="701">
        <v>99.4</v>
      </c>
      <c r="BH30" s="702"/>
      <c r="BI30" s="702"/>
      <c r="BJ30" s="702"/>
      <c r="BK30" s="702"/>
      <c r="BL30" s="702"/>
      <c r="BM30" s="636">
        <v>98.9</v>
      </c>
      <c r="BN30" s="702"/>
      <c r="BO30" s="702"/>
      <c r="BP30" s="702"/>
      <c r="BQ30" s="703"/>
      <c r="BR30" s="701">
        <v>99.4</v>
      </c>
      <c r="BS30" s="702"/>
      <c r="BT30" s="702"/>
      <c r="BU30" s="702"/>
      <c r="BV30" s="702"/>
      <c r="BW30" s="702"/>
      <c r="BX30" s="636">
        <v>98.7</v>
      </c>
      <c r="BY30" s="702"/>
      <c r="BZ30" s="702"/>
      <c r="CA30" s="702"/>
      <c r="CB30" s="703"/>
      <c r="CD30" s="706"/>
      <c r="CE30" s="707"/>
      <c r="CF30" s="656" t="s">
        <v>309</v>
      </c>
      <c r="CG30" s="657"/>
      <c r="CH30" s="657"/>
      <c r="CI30" s="657"/>
      <c r="CJ30" s="657"/>
      <c r="CK30" s="657"/>
      <c r="CL30" s="657"/>
      <c r="CM30" s="657"/>
      <c r="CN30" s="657"/>
      <c r="CO30" s="657"/>
      <c r="CP30" s="657"/>
      <c r="CQ30" s="658"/>
      <c r="CR30" s="641">
        <v>503596</v>
      </c>
      <c r="CS30" s="642"/>
      <c r="CT30" s="642"/>
      <c r="CU30" s="642"/>
      <c r="CV30" s="642"/>
      <c r="CW30" s="642"/>
      <c r="CX30" s="642"/>
      <c r="CY30" s="643"/>
      <c r="CZ30" s="646">
        <v>5.8</v>
      </c>
      <c r="DA30" s="675"/>
      <c r="DB30" s="675"/>
      <c r="DC30" s="679"/>
      <c r="DD30" s="650">
        <v>487552</v>
      </c>
      <c r="DE30" s="642"/>
      <c r="DF30" s="642"/>
      <c r="DG30" s="642"/>
      <c r="DH30" s="642"/>
      <c r="DI30" s="642"/>
      <c r="DJ30" s="642"/>
      <c r="DK30" s="643"/>
      <c r="DL30" s="650">
        <v>487552</v>
      </c>
      <c r="DM30" s="642"/>
      <c r="DN30" s="642"/>
      <c r="DO30" s="642"/>
      <c r="DP30" s="642"/>
      <c r="DQ30" s="642"/>
      <c r="DR30" s="642"/>
      <c r="DS30" s="642"/>
      <c r="DT30" s="642"/>
      <c r="DU30" s="642"/>
      <c r="DV30" s="643"/>
      <c r="DW30" s="646">
        <v>9.1999999999999993</v>
      </c>
      <c r="DX30" s="675"/>
      <c r="DY30" s="675"/>
      <c r="DZ30" s="675"/>
      <c r="EA30" s="675"/>
      <c r="EB30" s="675"/>
      <c r="EC30" s="676"/>
    </row>
    <row r="31" spans="2:133" ht="11.25" customHeight="1">
      <c r="B31" s="638" t="s">
        <v>310</v>
      </c>
      <c r="C31" s="639"/>
      <c r="D31" s="639"/>
      <c r="E31" s="639"/>
      <c r="F31" s="639"/>
      <c r="G31" s="639"/>
      <c r="H31" s="639"/>
      <c r="I31" s="639"/>
      <c r="J31" s="639"/>
      <c r="K31" s="639"/>
      <c r="L31" s="639"/>
      <c r="M31" s="639"/>
      <c r="N31" s="639"/>
      <c r="O31" s="639"/>
      <c r="P31" s="639"/>
      <c r="Q31" s="640"/>
      <c r="R31" s="641">
        <v>18799</v>
      </c>
      <c r="S31" s="642"/>
      <c r="T31" s="642"/>
      <c r="U31" s="642"/>
      <c r="V31" s="642"/>
      <c r="W31" s="642"/>
      <c r="X31" s="642"/>
      <c r="Y31" s="643"/>
      <c r="Z31" s="644">
        <v>0.2</v>
      </c>
      <c r="AA31" s="644"/>
      <c r="AB31" s="644"/>
      <c r="AC31" s="644"/>
      <c r="AD31" s="645" t="s">
        <v>236</v>
      </c>
      <c r="AE31" s="645"/>
      <c r="AF31" s="645"/>
      <c r="AG31" s="645"/>
      <c r="AH31" s="645"/>
      <c r="AI31" s="645"/>
      <c r="AJ31" s="645"/>
      <c r="AK31" s="645"/>
      <c r="AL31" s="646" t="s">
        <v>236</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99.7</v>
      </c>
      <c r="BH31" s="677"/>
      <c r="BI31" s="677"/>
      <c r="BJ31" s="677"/>
      <c r="BK31" s="677"/>
      <c r="BL31" s="677"/>
      <c r="BM31" s="647">
        <v>99.1</v>
      </c>
      <c r="BN31" s="699"/>
      <c r="BO31" s="699"/>
      <c r="BP31" s="699"/>
      <c r="BQ31" s="700"/>
      <c r="BR31" s="698">
        <v>99.5</v>
      </c>
      <c r="BS31" s="677"/>
      <c r="BT31" s="677"/>
      <c r="BU31" s="677"/>
      <c r="BV31" s="677"/>
      <c r="BW31" s="677"/>
      <c r="BX31" s="647">
        <v>98.8</v>
      </c>
      <c r="BY31" s="699"/>
      <c r="BZ31" s="699"/>
      <c r="CA31" s="699"/>
      <c r="CB31" s="700"/>
      <c r="CD31" s="706"/>
      <c r="CE31" s="707"/>
      <c r="CF31" s="656" t="s">
        <v>313</v>
      </c>
      <c r="CG31" s="657"/>
      <c r="CH31" s="657"/>
      <c r="CI31" s="657"/>
      <c r="CJ31" s="657"/>
      <c r="CK31" s="657"/>
      <c r="CL31" s="657"/>
      <c r="CM31" s="657"/>
      <c r="CN31" s="657"/>
      <c r="CO31" s="657"/>
      <c r="CP31" s="657"/>
      <c r="CQ31" s="658"/>
      <c r="CR31" s="641">
        <v>54501</v>
      </c>
      <c r="CS31" s="677"/>
      <c r="CT31" s="677"/>
      <c r="CU31" s="677"/>
      <c r="CV31" s="677"/>
      <c r="CW31" s="677"/>
      <c r="CX31" s="677"/>
      <c r="CY31" s="678"/>
      <c r="CZ31" s="646">
        <v>0.6</v>
      </c>
      <c r="DA31" s="675"/>
      <c r="DB31" s="675"/>
      <c r="DC31" s="679"/>
      <c r="DD31" s="650">
        <v>54501</v>
      </c>
      <c r="DE31" s="677"/>
      <c r="DF31" s="677"/>
      <c r="DG31" s="677"/>
      <c r="DH31" s="677"/>
      <c r="DI31" s="677"/>
      <c r="DJ31" s="677"/>
      <c r="DK31" s="678"/>
      <c r="DL31" s="650">
        <v>54501</v>
      </c>
      <c r="DM31" s="677"/>
      <c r="DN31" s="677"/>
      <c r="DO31" s="677"/>
      <c r="DP31" s="677"/>
      <c r="DQ31" s="677"/>
      <c r="DR31" s="677"/>
      <c r="DS31" s="677"/>
      <c r="DT31" s="677"/>
      <c r="DU31" s="677"/>
      <c r="DV31" s="678"/>
      <c r="DW31" s="646">
        <v>1</v>
      </c>
      <c r="DX31" s="675"/>
      <c r="DY31" s="675"/>
      <c r="DZ31" s="675"/>
      <c r="EA31" s="675"/>
      <c r="EB31" s="675"/>
      <c r="EC31" s="676"/>
    </row>
    <row r="32" spans="2:133" ht="11.25" customHeight="1">
      <c r="B32" s="638" t="s">
        <v>314</v>
      </c>
      <c r="C32" s="639"/>
      <c r="D32" s="639"/>
      <c r="E32" s="639"/>
      <c r="F32" s="639"/>
      <c r="G32" s="639"/>
      <c r="H32" s="639"/>
      <c r="I32" s="639"/>
      <c r="J32" s="639"/>
      <c r="K32" s="639"/>
      <c r="L32" s="639"/>
      <c r="M32" s="639"/>
      <c r="N32" s="639"/>
      <c r="O32" s="639"/>
      <c r="P32" s="639"/>
      <c r="Q32" s="640"/>
      <c r="R32" s="641">
        <v>471507</v>
      </c>
      <c r="S32" s="642"/>
      <c r="T32" s="642"/>
      <c r="U32" s="642"/>
      <c r="V32" s="642"/>
      <c r="W32" s="642"/>
      <c r="X32" s="642"/>
      <c r="Y32" s="643"/>
      <c r="Z32" s="644">
        <v>5</v>
      </c>
      <c r="AA32" s="644"/>
      <c r="AB32" s="644"/>
      <c r="AC32" s="644"/>
      <c r="AD32" s="645" t="s">
        <v>139</v>
      </c>
      <c r="AE32" s="645"/>
      <c r="AF32" s="645"/>
      <c r="AG32" s="645"/>
      <c r="AH32" s="645"/>
      <c r="AI32" s="645"/>
      <c r="AJ32" s="645"/>
      <c r="AK32" s="645"/>
      <c r="AL32" s="646" t="s">
        <v>139</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99.1</v>
      </c>
      <c r="BH32" s="711"/>
      <c r="BI32" s="711"/>
      <c r="BJ32" s="711"/>
      <c r="BK32" s="711"/>
      <c r="BL32" s="711"/>
      <c r="BM32" s="712">
        <v>98.6</v>
      </c>
      <c r="BN32" s="711"/>
      <c r="BO32" s="711"/>
      <c r="BP32" s="711"/>
      <c r="BQ32" s="713"/>
      <c r="BR32" s="710">
        <v>99.2</v>
      </c>
      <c r="BS32" s="711"/>
      <c r="BT32" s="711"/>
      <c r="BU32" s="711"/>
      <c r="BV32" s="711"/>
      <c r="BW32" s="711"/>
      <c r="BX32" s="712">
        <v>98.6</v>
      </c>
      <c r="BY32" s="711"/>
      <c r="BZ32" s="711"/>
      <c r="CA32" s="711"/>
      <c r="CB32" s="713"/>
      <c r="CD32" s="708"/>
      <c r="CE32" s="709"/>
      <c r="CF32" s="656" t="s">
        <v>316</v>
      </c>
      <c r="CG32" s="657"/>
      <c r="CH32" s="657"/>
      <c r="CI32" s="657"/>
      <c r="CJ32" s="657"/>
      <c r="CK32" s="657"/>
      <c r="CL32" s="657"/>
      <c r="CM32" s="657"/>
      <c r="CN32" s="657"/>
      <c r="CO32" s="657"/>
      <c r="CP32" s="657"/>
      <c r="CQ32" s="658"/>
      <c r="CR32" s="641" t="s">
        <v>139</v>
      </c>
      <c r="CS32" s="642"/>
      <c r="CT32" s="642"/>
      <c r="CU32" s="642"/>
      <c r="CV32" s="642"/>
      <c r="CW32" s="642"/>
      <c r="CX32" s="642"/>
      <c r="CY32" s="643"/>
      <c r="CZ32" s="646" t="s">
        <v>139</v>
      </c>
      <c r="DA32" s="675"/>
      <c r="DB32" s="675"/>
      <c r="DC32" s="679"/>
      <c r="DD32" s="650" t="s">
        <v>242</v>
      </c>
      <c r="DE32" s="642"/>
      <c r="DF32" s="642"/>
      <c r="DG32" s="642"/>
      <c r="DH32" s="642"/>
      <c r="DI32" s="642"/>
      <c r="DJ32" s="642"/>
      <c r="DK32" s="643"/>
      <c r="DL32" s="650" t="s">
        <v>139</v>
      </c>
      <c r="DM32" s="642"/>
      <c r="DN32" s="642"/>
      <c r="DO32" s="642"/>
      <c r="DP32" s="642"/>
      <c r="DQ32" s="642"/>
      <c r="DR32" s="642"/>
      <c r="DS32" s="642"/>
      <c r="DT32" s="642"/>
      <c r="DU32" s="642"/>
      <c r="DV32" s="643"/>
      <c r="DW32" s="646" t="s">
        <v>139</v>
      </c>
      <c r="DX32" s="675"/>
      <c r="DY32" s="675"/>
      <c r="DZ32" s="675"/>
      <c r="EA32" s="675"/>
      <c r="EB32" s="675"/>
      <c r="EC32" s="676"/>
    </row>
    <row r="33" spans="2:133" ht="11.25" customHeight="1">
      <c r="B33" s="638" t="s">
        <v>317</v>
      </c>
      <c r="C33" s="639"/>
      <c r="D33" s="639"/>
      <c r="E33" s="639"/>
      <c r="F33" s="639"/>
      <c r="G33" s="639"/>
      <c r="H33" s="639"/>
      <c r="I33" s="639"/>
      <c r="J33" s="639"/>
      <c r="K33" s="639"/>
      <c r="L33" s="639"/>
      <c r="M33" s="639"/>
      <c r="N33" s="639"/>
      <c r="O33" s="639"/>
      <c r="P33" s="639"/>
      <c r="Q33" s="640"/>
      <c r="R33" s="641">
        <v>593053</v>
      </c>
      <c r="S33" s="642"/>
      <c r="T33" s="642"/>
      <c r="U33" s="642"/>
      <c r="V33" s="642"/>
      <c r="W33" s="642"/>
      <c r="X33" s="642"/>
      <c r="Y33" s="643"/>
      <c r="Z33" s="644">
        <v>6.3</v>
      </c>
      <c r="AA33" s="644"/>
      <c r="AB33" s="644"/>
      <c r="AC33" s="644"/>
      <c r="AD33" s="645" t="s">
        <v>242</v>
      </c>
      <c r="AE33" s="645"/>
      <c r="AF33" s="645"/>
      <c r="AG33" s="645"/>
      <c r="AH33" s="645"/>
      <c r="AI33" s="645"/>
      <c r="AJ33" s="645"/>
      <c r="AK33" s="645"/>
      <c r="AL33" s="646" t="s">
        <v>139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3751160</v>
      </c>
      <c r="CS33" s="677"/>
      <c r="CT33" s="677"/>
      <c r="CU33" s="677"/>
      <c r="CV33" s="677"/>
      <c r="CW33" s="677"/>
      <c r="CX33" s="677"/>
      <c r="CY33" s="678"/>
      <c r="CZ33" s="646">
        <v>43.1</v>
      </c>
      <c r="DA33" s="675"/>
      <c r="DB33" s="675"/>
      <c r="DC33" s="679"/>
      <c r="DD33" s="650">
        <v>2901447</v>
      </c>
      <c r="DE33" s="677"/>
      <c r="DF33" s="677"/>
      <c r="DG33" s="677"/>
      <c r="DH33" s="677"/>
      <c r="DI33" s="677"/>
      <c r="DJ33" s="677"/>
      <c r="DK33" s="678"/>
      <c r="DL33" s="650">
        <v>2283479</v>
      </c>
      <c r="DM33" s="677"/>
      <c r="DN33" s="677"/>
      <c r="DO33" s="677"/>
      <c r="DP33" s="677"/>
      <c r="DQ33" s="677"/>
      <c r="DR33" s="677"/>
      <c r="DS33" s="677"/>
      <c r="DT33" s="677"/>
      <c r="DU33" s="677"/>
      <c r="DV33" s="678"/>
      <c r="DW33" s="646">
        <v>43.2</v>
      </c>
      <c r="DX33" s="675"/>
      <c r="DY33" s="675"/>
      <c r="DZ33" s="675"/>
      <c r="EA33" s="675"/>
      <c r="EB33" s="675"/>
      <c r="EC33" s="676"/>
    </row>
    <row r="34" spans="2:133" ht="11.25" customHeight="1">
      <c r="B34" s="638" t="s">
        <v>319</v>
      </c>
      <c r="C34" s="639"/>
      <c r="D34" s="639"/>
      <c r="E34" s="639"/>
      <c r="F34" s="639"/>
      <c r="G34" s="639"/>
      <c r="H34" s="639"/>
      <c r="I34" s="639"/>
      <c r="J34" s="639"/>
      <c r="K34" s="639"/>
      <c r="L34" s="639"/>
      <c r="M34" s="639"/>
      <c r="N34" s="639"/>
      <c r="O34" s="639"/>
      <c r="P34" s="639"/>
      <c r="Q34" s="640"/>
      <c r="R34" s="641">
        <v>232920</v>
      </c>
      <c r="S34" s="642"/>
      <c r="T34" s="642"/>
      <c r="U34" s="642"/>
      <c r="V34" s="642"/>
      <c r="W34" s="642"/>
      <c r="X34" s="642"/>
      <c r="Y34" s="643"/>
      <c r="Z34" s="644">
        <v>2.5</v>
      </c>
      <c r="AA34" s="644"/>
      <c r="AB34" s="644"/>
      <c r="AC34" s="644"/>
      <c r="AD34" s="645">
        <v>7</v>
      </c>
      <c r="AE34" s="645"/>
      <c r="AF34" s="645"/>
      <c r="AG34" s="645"/>
      <c r="AH34" s="645"/>
      <c r="AI34" s="645"/>
      <c r="AJ34" s="645"/>
      <c r="AK34" s="645"/>
      <c r="AL34" s="646">
        <v>0</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1521621</v>
      </c>
      <c r="CS34" s="642"/>
      <c r="CT34" s="642"/>
      <c r="CU34" s="642"/>
      <c r="CV34" s="642"/>
      <c r="CW34" s="642"/>
      <c r="CX34" s="642"/>
      <c r="CY34" s="643"/>
      <c r="CZ34" s="646">
        <v>17.5</v>
      </c>
      <c r="DA34" s="675"/>
      <c r="DB34" s="675"/>
      <c r="DC34" s="679"/>
      <c r="DD34" s="650">
        <v>1083037</v>
      </c>
      <c r="DE34" s="642"/>
      <c r="DF34" s="642"/>
      <c r="DG34" s="642"/>
      <c r="DH34" s="642"/>
      <c r="DI34" s="642"/>
      <c r="DJ34" s="642"/>
      <c r="DK34" s="643"/>
      <c r="DL34" s="650">
        <v>791984</v>
      </c>
      <c r="DM34" s="642"/>
      <c r="DN34" s="642"/>
      <c r="DO34" s="642"/>
      <c r="DP34" s="642"/>
      <c r="DQ34" s="642"/>
      <c r="DR34" s="642"/>
      <c r="DS34" s="642"/>
      <c r="DT34" s="642"/>
      <c r="DU34" s="642"/>
      <c r="DV34" s="643"/>
      <c r="DW34" s="646">
        <v>15</v>
      </c>
      <c r="DX34" s="675"/>
      <c r="DY34" s="675"/>
      <c r="DZ34" s="675"/>
      <c r="EA34" s="675"/>
      <c r="EB34" s="675"/>
      <c r="EC34" s="676"/>
    </row>
    <row r="35" spans="2:133" ht="11.25" customHeight="1">
      <c r="B35" s="638" t="s">
        <v>323</v>
      </c>
      <c r="C35" s="639"/>
      <c r="D35" s="639"/>
      <c r="E35" s="639"/>
      <c r="F35" s="639"/>
      <c r="G35" s="639"/>
      <c r="H35" s="639"/>
      <c r="I35" s="639"/>
      <c r="J35" s="639"/>
      <c r="K35" s="639"/>
      <c r="L35" s="639"/>
      <c r="M35" s="639"/>
      <c r="N35" s="639"/>
      <c r="O35" s="639"/>
      <c r="P35" s="639"/>
      <c r="Q35" s="640"/>
      <c r="R35" s="641">
        <v>1132500</v>
      </c>
      <c r="S35" s="642"/>
      <c r="T35" s="642"/>
      <c r="U35" s="642"/>
      <c r="V35" s="642"/>
      <c r="W35" s="642"/>
      <c r="X35" s="642"/>
      <c r="Y35" s="643"/>
      <c r="Z35" s="644">
        <v>12</v>
      </c>
      <c r="AA35" s="644"/>
      <c r="AB35" s="644"/>
      <c r="AC35" s="644"/>
      <c r="AD35" s="645" t="s">
        <v>236</v>
      </c>
      <c r="AE35" s="645"/>
      <c r="AF35" s="645"/>
      <c r="AG35" s="645"/>
      <c r="AH35" s="645"/>
      <c r="AI35" s="645"/>
      <c r="AJ35" s="645"/>
      <c r="AK35" s="645"/>
      <c r="AL35" s="646" t="s">
        <v>236</v>
      </c>
      <c r="AM35" s="647"/>
      <c r="AN35" s="647"/>
      <c r="AO35" s="648"/>
      <c r="AP35" s="234"/>
      <c r="AQ35" s="714" t="s">
        <v>324</v>
      </c>
      <c r="AR35" s="715"/>
      <c r="AS35" s="715"/>
      <c r="AT35" s="715"/>
      <c r="AU35" s="715"/>
      <c r="AV35" s="715"/>
      <c r="AW35" s="715"/>
      <c r="AX35" s="715"/>
      <c r="AY35" s="716"/>
      <c r="AZ35" s="630">
        <v>1044480</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362569</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100125</v>
      </c>
      <c r="CS35" s="677"/>
      <c r="CT35" s="677"/>
      <c r="CU35" s="677"/>
      <c r="CV35" s="677"/>
      <c r="CW35" s="677"/>
      <c r="CX35" s="677"/>
      <c r="CY35" s="678"/>
      <c r="CZ35" s="646">
        <v>1.2</v>
      </c>
      <c r="DA35" s="675"/>
      <c r="DB35" s="675"/>
      <c r="DC35" s="679"/>
      <c r="DD35" s="650">
        <v>89699</v>
      </c>
      <c r="DE35" s="677"/>
      <c r="DF35" s="677"/>
      <c r="DG35" s="677"/>
      <c r="DH35" s="677"/>
      <c r="DI35" s="677"/>
      <c r="DJ35" s="677"/>
      <c r="DK35" s="678"/>
      <c r="DL35" s="650">
        <v>89699</v>
      </c>
      <c r="DM35" s="677"/>
      <c r="DN35" s="677"/>
      <c r="DO35" s="677"/>
      <c r="DP35" s="677"/>
      <c r="DQ35" s="677"/>
      <c r="DR35" s="677"/>
      <c r="DS35" s="677"/>
      <c r="DT35" s="677"/>
      <c r="DU35" s="677"/>
      <c r="DV35" s="678"/>
      <c r="DW35" s="646">
        <v>1.7</v>
      </c>
      <c r="DX35" s="675"/>
      <c r="DY35" s="675"/>
      <c r="DZ35" s="675"/>
      <c r="EA35" s="675"/>
      <c r="EB35" s="675"/>
      <c r="EC35" s="676"/>
    </row>
    <row r="36" spans="2:133" ht="11.25" customHeight="1">
      <c r="B36" s="638" t="s">
        <v>327</v>
      </c>
      <c r="C36" s="639"/>
      <c r="D36" s="639"/>
      <c r="E36" s="639"/>
      <c r="F36" s="639"/>
      <c r="G36" s="639"/>
      <c r="H36" s="639"/>
      <c r="I36" s="639"/>
      <c r="J36" s="639"/>
      <c r="K36" s="639"/>
      <c r="L36" s="639"/>
      <c r="M36" s="639"/>
      <c r="N36" s="639"/>
      <c r="O36" s="639"/>
      <c r="P36" s="639"/>
      <c r="Q36" s="640"/>
      <c r="R36" s="641" t="s">
        <v>236</v>
      </c>
      <c r="S36" s="642"/>
      <c r="T36" s="642"/>
      <c r="U36" s="642"/>
      <c r="V36" s="642"/>
      <c r="W36" s="642"/>
      <c r="X36" s="642"/>
      <c r="Y36" s="643"/>
      <c r="Z36" s="644" t="s">
        <v>139</v>
      </c>
      <c r="AA36" s="644"/>
      <c r="AB36" s="644"/>
      <c r="AC36" s="644"/>
      <c r="AD36" s="645" t="s">
        <v>242</v>
      </c>
      <c r="AE36" s="645"/>
      <c r="AF36" s="645"/>
      <c r="AG36" s="645"/>
      <c r="AH36" s="645"/>
      <c r="AI36" s="645"/>
      <c r="AJ36" s="645"/>
      <c r="AK36" s="645"/>
      <c r="AL36" s="646" t="s">
        <v>139</v>
      </c>
      <c r="AM36" s="647"/>
      <c r="AN36" s="647"/>
      <c r="AO36" s="648"/>
      <c r="AQ36" s="718" t="s">
        <v>328</v>
      </c>
      <c r="AR36" s="719"/>
      <c r="AS36" s="719"/>
      <c r="AT36" s="719"/>
      <c r="AU36" s="719"/>
      <c r="AV36" s="719"/>
      <c r="AW36" s="719"/>
      <c r="AX36" s="719"/>
      <c r="AY36" s="720"/>
      <c r="AZ36" s="641">
        <v>148572</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324194</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1061972</v>
      </c>
      <c r="CS36" s="642"/>
      <c r="CT36" s="642"/>
      <c r="CU36" s="642"/>
      <c r="CV36" s="642"/>
      <c r="CW36" s="642"/>
      <c r="CX36" s="642"/>
      <c r="CY36" s="643"/>
      <c r="CZ36" s="646">
        <v>12.2</v>
      </c>
      <c r="DA36" s="675"/>
      <c r="DB36" s="675"/>
      <c r="DC36" s="679"/>
      <c r="DD36" s="650">
        <v>858941</v>
      </c>
      <c r="DE36" s="642"/>
      <c r="DF36" s="642"/>
      <c r="DG36" s="642"/>
      <c r="DH36" s="642"/>
      <c r="DI36" s="642"/>
      <c r="DJ36" s="642"/>
      <c r="DK36" s="643"/>
      <c r="DL36" s="650">
        <v>710090</v>
      </c>
      <c r="DM36" s="642"/>
      <c r="DN36" s="642"/>
      <c r="DO36" s="642"/>
      <c r="DP36" s="642"/>
      <c r="DQ36" s="642"/>
      <c r="DR36" s="642"/>
      <c r="DS36" s="642"/>
      <c r="DT36" s="642"/>
      <c r="DU36" s="642"/>
      <c r="DV36" s="643"/>
      <c r="DW36" s="646">
        <v>13.4</v>
      </c>
      <c r="DX36" s="675"/>
      <c r="DY36" s="675"/>
      <c r="DZ36" s="675"/>
      <c r="EA36" s="675"/>
      <c r="EB36" s="675"/>
      <c r="EC36" s="676"/>
    </row>
    <row r="37" spans="2:133" ht="11.25" customHeight="1">
      <c r="B37" s="638" t="s">
        <v>331</v>
      </c>
      <c r="C37" s="639"/>
      <c r="D37" s="639"/>
      <c r="E37" s="639"/>
      <c r="F37" s="639"/>
      <c r="G37" s="639"/>
      <c r="H37" s="639"/>
      <c r="I37" s="639"/>
      <c r="J37" s="639"/>
      <c r="K37" s="639"/>
      <c r="L37" s="639"/>
      <c r="M37" s="639"/>
      <c r="N37" s="639"/>
      <c r="O37" s="639"/>
      <c r="P37" s="639"/>
      <c r="Q37" s="640"/>
      <c r="R37" s="641">
        <v>280000</v>
      </c>
      <c r="S37" s="642"/>
      <c r="T37" s="642"/>
      <c r="U37" s="642"/>
      <c r="V37" s="642"/>
      <c r="W37" s="642"/>
      <c r="X37" s="642"/>
      <c r="Y37" s="643"/>
      <c r="Z37" s="644">
        <v>3</v>
      </c>
      <c r="AA37" s="644"/>
      <c r="AB37" s="644"/>
      <c r="AC37" s="644"/>
      <c r="AD37" s="645" t="s">
        <v>242</v>
      </c>
      <c r="AE37" s="645"/>
      <c r="AF37" s="645"/>
      <c r="AG37" s="645"/>
      <c r="AH37" s="645"/>
      <c r="AI37" s="645"/>
      <c r="AJ37" s="645"/>
      <c r="AK37" s="645"/>
      <c r="AL37" s="646" t="s">
        <v>139</v>
      </c>
      <c r="AM37" s="647"/>
      <c r="AN37" s="647"/>
      <c r="AO37" s="648"/>
      <c r="AQ37" s="718" t="s">
        <v>332</v>
      </c>
      <c r="AR37" s="719"/>
      <c r="AS37" s="719"/>
      <c r="AT37" s="719"/>
      <c r="AU37" s="719"/>
      <c r="AV37" s="719"/>
      <c r="AW37" s="719"/>
      <c r="AX37" s="719"/>
      <c r="AY37" s="720"/>
      <c r="AZ37" s="641">
        <v>3520</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3171</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493456</v>
      </c>
      <c r="CS37" s="677"/>
      <c r="CT37" s="677"/>
      <c r="CU37" s="677"/>
      <c r="CV37" s="677"/>
      <c r="CW37" s="677"/>
      <c r="CX37" s="677"/>
      <c r="CY37" s="678"/>
      <c r="CZ37" s="646">
        <v>5.7</v>
      </c>
      <c r="DA37" s="675"/>
      <c r="DB37" s="675"/>
      <c r="DC37" s="679"/>
      <c r="DD37" s="650">
        <v>493456</v>
      </c>
      <c r="DE37" s="677"/>
      <c r="DF37" s="677"/>
      <c r="DG37" s="677"/>
      <c r="DH37" s="677"/>
      <c r="DI37" s="677"/>
      <c r="DJ37" s="677"/>
      <c r="DK37" s="678"/>
      <c r="DL37" s="650">
        <v>464378</v>
      </c>
      <c r="DM37" s="677"/>
      <c r="DN37" s="677"/>
      <c r="DO37" s="677"/>
      <c r="DP37" s="677"/>
      <c r="DQ37" s="677"/>
      <c r="DR37" s="677"/>
      <c r="DS37" s="677"/>
      <c r="DT37" s="677"/>
      <c r="DU37" s="677"/>
      <c r="DV37" s="678"/>
      <c r="DW37" s="646">
        <v>8.8000000000000007</v>
      </c>
      <c r="DX37" s="675"/>
      <c r="DY37" s="675"/>
      <c r="DZ37" s="675"/>
      <c r="EA37" s="675"/>
      <c r="EB37" s="675"/>
      <c r="EC37" s="676"/>
    </row>
    <row r="38" spans="2:133" ht="11.25" customHeight="1">
      <c r="B38" s="686" t="s">
        <v>335</v>
      </c>
      <c r="C38" s="687"/>
      <c r="D38" s="687"/>
      <c r="E38" s="687"/>
      <c r="F38" s="687"/>
      <c r="G38" s="687"/>
      <c r="H38" s="687"/>
      <c r="I38" s="687"/>
      <c r="J38" s="687"/>
      <c r="K38" s="687"/>
      <c r="L38" s="687"/>
      <c r="M38" s="687"/>
      <c r="N38" s="687"/>
      <c r="O38" s="687"/>
      <c r="P38" s="687"/>
      <c r="Q38" s="688"/>
      <c r="R38" s="721">
        <v>9414324</v>
      </c>
      <c r="S38" s="722"/>
      <c r="T38" s="722"/>
      <c r="U38" s="722"/>
      <c r="V38" s="722"/>
      <c r="W38" s="722"/>
      <c r="X38" s="722"/>
      <c r="Y38" s="723"/>
      <c r="Z38" s="724">
        <v>100</v>
      </c>
      <c r="AA38" s="724"/>
      <c r="AB38" s="724"/>
      <c r="AC38" s="724"/>
      <c r="AD38" s="725">
        <v>5002928</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139</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5191</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915720</v>
      </c>
      <c r="CS38" s="642"/>
      <c r="CT38" s="642"/>
      <c r="CU38" s="642"/>
      <c r="CV38" s="642"/>
      <c r="CW38" s="642"/>
      <c r="CX38" s="642"/>
      <c r="CY38" s="643"/>
      <c r="CZ38" s="646">
        <v>10.5</v>
      </c>
      <c r="DA38" s="675"/>
      <c r="DB38" s="675"/>
      <c r="DC38" s="679"/>
      <c r="DD38" s="650">
        <v>739705</v>
      </c>
      <c r="DE38" s="642"/>
      <c r="DF38" s="642"/>
      <c r="DG38" s="642"/>
      <c r="DH38" s="642"/>
      <c r="DI38" s="642"/>
      <c r="DJ38" s="642"/>
      <c r="DK38" s="643"/>
      <c r="DL38" s="650">
        <v>691706</v>
      </c>
      <c r="DM38" s="642"/>
      <c r="DN38" s="642"/>
      <c r="DO38" s="642"/>
      <c r="DP38" s="642"/>
      <c r="DQ38" s="642"/>
      <c r="DR38" s="642"/>
      <c r="DS38" s="642"/>
      <c r="DT38" s="642"/>
      <c r="DU38" s="642"/>
      <c r="DV38" s="643"/>
      <c r="DW38" s="646">
        <v>13.1</v>
      </c>
      <c r="DX38" s="675"/>
      <c r="DY38" s="675"/>
      <c r="DZ38" s="675"/>
      <c r="EA38" s="675"/>
      <c r="EB38" s="675"/>
      <c r="EC38" s="676"/>
    </row>
    <row r="39" spans="2:133" ht="11.25" customHeight="1">
      <c r="AQ39" s="718" t="s">
        <v>339</v>
      </c>
      <c r="AR39" s="719"/>
      <c r="AS39" s="719"/>
      <c r="AT39" s="719"/>
      <c r="AU39" s="719"/>
      <c r="AV39" s="719"/>
      <c r="AW39" s="719"/>
      <c r="AX39" s="719"/>
      <c r="AY39" s="720"/>
      <c r="AZ39" s="641" t="s">
        <v>139</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83</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110722</v>
      </c>
      <c r="CS39" s="677"/>
      <c r="CT39" s="677"/>
      <c r="CU39" s="677"/>
      <c r="CV39" s="677"/>
      <c r="CW39" s="677"/>
      <c r="CX39" s="677"/>
      <c r="CY39" s="678"/>
      <c r="CZ39" s="646">
        <v>1.3</v>
      </c>
      <c r="DA39" s="675"/>
      <c r="DB39" s="675"/>
      <c r="DC39" s="679"/>
      <c r="DD39" s="650">
        <v>110065</v>
      </c>
      <c r="DE39" s="677"/>
      <c r="DF39" s="677"/>
      <c r="DG39" s="677"/>
      <c r="DH39" s="677"/>
      <c r="DI39" s="677"/>
      <c r="DJ39" s="677"/>
      <c r="DK39" s="678"/>
      <c r="DL39" s="650" t="s">
        <v>139</v>
      </c>
      <c r="DM39" s="677"/>
      <c r="DN39" s="677"/>
      <c r="DO39" s="677"/>
      <c r="DP39" s="677"/>
      <c r="DQ39" s="677"/>
      <c r="DR39" s="677"/>
      <c r="DS39" s="677"/>
      <c r="DT39" s="677"/>
      <c r="DU39" s="677"/>
      <c r="DV39" s="678"/>
      <c r="DW39" s="646" t="s">
        <v>139</v>
      </c>
      <c r="DX39" s="675"/>
      <c r="DY39" s="675"/>
      <c r="DZ39" s="675"/>
      <c r="EA39" s="675"/>
      <c r="EB39" s="675"/>
      <c r="EC39" s="676"/>
    </row>
    <row r="40" spans="2:133" ht="11.25" customHeight="1">
      <c r="AQ40" s="718" t="s">
        <v>343</v>
      </c>
      <c r="AR40" s="719"/>
      <c r="AS40" s="719"/>
      <c r="AT40" s="719"/>
      <c r="AU40" s="719"/>
      <c r="AV40" s="719"/>
      <c r="AW40" s="719"/>
      <c r="AX40" s="719"/>
      <c r="AY40" s="720"/>
      <c r="AZ40" s="641">
        <v>275177</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236</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41000</v>
      </c>
      <c r="CS40" s="642"/>
      <c r="CT40" s="642"/>
      <c r="CU40" s="642"/>
      <c r="CV40" s="642"/>
      <c r="CW40" s="642"/>
      <c r="CX40" s="642"/>
      <c r="CY40" s="643"/>
      <c r="CZ40" s="646">
        <v>0.5</v>
      </c>
      <c r="DA40" s="675"/>
      <c r="DB40" s="675"/>
      <c r="DC40" s="679"/>
      <c r="DD40" s="650">
        <v>20000</v>
      </c>
      <c r="DE40" s="642"/>
      <c r="DF40" s="642"/>
      <c r="DG40" s="642"/>
      <c r="DH40" s="642"/>
      <c r="DI40" s="642"/>
      <c r="DJ40" s="642"/>
      <c r="DK40" s="643"/>
      <c r="DL40" s="650" t="s">
        <v>139</v>
      </c>
      <c r="DM40" s="642"/>
      <c r="DN40" s="642"/>
      <c r="DO40" s="642"/>
      <c r="DP40" s="642"/>
      <c r="DQ40" s="642"/>
      <c r="DR40" s="642"/>
      <c r="DS40" s="642"/>
      <c r="DT40" s="642"/>
      <c r="DU40" s="642"/>
      <c r="DV40" s="643"/>
      <c r="DW40" s="646" t="s">
        <v>236</v>
      </c>
      <c r="DX40" s="675"/>
      <c r="DY40" s="675"/>
      <c r="DZ40" s="675"/>
      <c r="EA40" s="675"/>
      <c r="EB40" s="675"/>
      <c r="EC40" s="676"/>
    </row>
    <row r="41" spans="2:133" ht="11.25" customHeight="1">
      <c r="AQ41" s="728" t="s">
        <v>346</v>
      </c>
      <c r="AR41" s="729"/>
      <c r="AS41" s="729"/>
      <c r="AT41" s="729"/>
      <c r="AU41" s="729"/>
      <c r="AV41" s="729"/>
      <c r="AW41" s="729"/>
      <c r="AX41" s="729"/>
      <c r="AY41" s="730"/>
      <c r="AZ41" s="721">
        <v>617211</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330</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236</v>
      </c>
      <c r="CS41" s="677"/>
      <c r="CT41" s="677"/>
      <c r="CU41" s="677"/>
      <c r="CV41" s="677"/>
      <c r="CW41" s="677"/>
      <c r="CX41" s="677"/>
      <c r="CY41" s="678"/>
      <c r="CZ41" s="646" t="s">
        <v>139</v>
      </c>
      <c r="DA41" s="675"/>
      <c r="DB41" s="675"/>
      <c r="DC41" s="679"/>
      <c r="DD41" s="650" t="s">
        <v>236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1748833</v>
      </c>
      <c r="CS42" s="642"/>
      <c r="CT42" s="642"/>
      <c r="CU42" s="642"/>
      <c r="CV42" s="642"/>
      <c r="CW42" s="642"/>
      <c r="CX42" s="642"/>
      <c r="CY42" s="643"/>
      <c r="CZ42" s="646">
        <v>20.100000000000001</v>
      </c>
      <c r="DA42" s="647"/>
      <c r="DB42" s="647"/>
      <c r="DC42" s="742"/>
      <c r="DD42" s="650">
        <v>452916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39348</v>
      </c>
      <c r="CS43" s="677"/>
      <c r="CT43" s="677"/>
      <c r="CU43" s="677"/>
      <c r="CV43" s="677"/>
      <c r="CW43" s="677"/>
      <c r="CX43" s="677"/>
      <c r="CY43" s="678"/>
      <c r="CZ43" s="646">
        <v>0.5</v>
      </c>
      <c r="DA43" s="675"/>
      <c r="DB43" s="675"/>
      <c r="DC43" s="679"/>
      <c r="DD43" s="650">
        <v>39348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353</v>
      </c>
      <c r="CD44" s="753" t="s">
        <v>304</v>
      </c>
      <c r="CE44" s="754"/>
      <c r="CF44" s="638" t="s">
        <v>354</v>
      </c>
      <c r="CG44" s="639"/>
      <c r="CH44" s="639"/>
      <c r="CI44" s="639"/>
      <c r="CJ44" s="639"/>
      <c r="CK44" s="639"/>
      <c r="CL44" s="639"/>
      <c r="CM44" s="639"/>
      <c r="CN44" s="639"/>
      <c r="CO44" s="639"/>
      <c r="CP44" s="639"/>
      <c r="CQ44" s="640"/>
      <c r="CR44" s="641">
        <v>1627941</v>
      </c>
      <c r="CS44" s="642"/>
      <c r="CT44" s="642"/>
      <c r="CU44" s="642"/>
      <c r="CV44" s="642"/>
      <c r="CW44" s="642"/>
      <c r="CX44" s="642"/>
      <c r="CY44" s="643"/>
      <c r="CZ44" s="646">
        <v>18.7</v>
      </c>
      <c r="DA44" s="647"/>
      <c r="DB44" s="647"/>
      <c r="DC44" s="742"/>
      <c r="DD44" s="650">
        <v>425408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355</v>
      </c>
      <c r="CG45" s="639"/>
      <c r="CH45" s="639"/>
      <c r="CI45" s="639"/>
      <c r="CJ45" s="639"/>
      <c r="CK45" s="639"/>
      <c r="CL45" s="639"/>
      <c r="CM45" s="639"/>
      <c r="CN45" s="639"/>
      <c r="CO45" s="639"/>
      <c r="CP45" s="639"/>
      <c r="CQ45" s="640"/>
      <c r="CR45" s="641">
        <v>208796</v>
      </c>
      <c r="CS45" s="677"/>
      <c r="CT45" s="677"/>
      <c r="CU45" s="677"/>
      <c r="CV45" s="677"/>
      <c r="CW45" s="677"/>
      <c r="CX45" s="677"/>
      <c r="CY45" s="678"/>
      <c r="CZ45" s="646">
        <v>2.4</v>
      </c>
      <c r="DA45" s="675"/>
      <c r="DB45" s="675"/>
      <c r="DC45" s="679"/>
      <c r="DD45" s="650">
        <v>9499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356</v>
      </c>
      <c r="CG46" s="639"/>
      <c r="CH46" s="639"/>
      <c r="CI46" s="639"/>
      <c r="CJ46" s="639"/>
      <c r="CK46" s="639"/>
      <c r="CL46" s="639"/>
      <c r="CM46" s="639"/>
      <c r="CN46" s="639"/>
      <c r="CO46" s="639"/>
      <c r="CP46" s="639"/>
      <c r="CQ46" s="640"/>
      <c r="CR46" s="641">
        <v>1407767</v>
      </c>
      <c r="CS46" s="642"/>
      <c r="CT46" s="642"/>
      <c r="CU46" s="642"/>
      <c r="CV46" s="642"/>
      <c r="CW46" s="642"/>
      <c r="CX46" s="642"/>
      <c r="CY46" s="643"/>
      <c r="CZ46" s="646">
        <v>16.2</v>
      </c>
      <c r="DA46" s="647"/>
      <c r="DB46" s="647"/>
      <c r="DC46" s="742"/>
      <c r="DD46" s="650">
        <v>405271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357</v>
      </c>
      <c r="CG47" s="639"/>
      <c r="CH47" s="639"/>
      <c r="CI47" s="639"/>
      <c r="CJ47" s="639"/>
      <c r="CK47" s="639"/>
      <c r="CL47" s="639"/>
      <c r="CM47" s="639"/>
      <c r="CN47" s="639"/>
      <c r="CO47" s="639"/>
      <c r="CP47" s="639"/>
      <c r="CQ47" s="640"/>
      <c r="CR47" s="641">
        <v>120892</v>
      </c>
      <c r="CS47" s="677"/>
      <c r="CT47" s="677"/>
      <c r="CU47" s="677"/>
      <c r="CV47" s="677"/>
      <c r="CW47" s="677"/>
      <c r="CX47" s="677"/>
      <c r="CY47" s="678"/>
      <c r="CZ47" s="646">
        <v>1.4</v>
      </c>
      <c r="DA47" s="675"/>
      <c r="DB47" s="675"/>
      <c r="DC47" s="679"/>
      <c r="DD47" s="650">
        <v>27508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358</v>
      </c>
      <c r="CG48" s="639"/>
      <c r="CH48" s="639"/>
      <c r="CI48" s="639"/>
      <c r="CJ48" s="639"/>
      <c r="CK48" s="639"/>
      <c r="CL48" s="639"/>
      <c r="CM48" s="639"/>
      <c r="CN48" s="639"/>
      <c r="CO48" s="639"/>
      <c r="CP48" s="639"/>
      <c r="CQ48" s="640"/>
      <c r="CR48" s="641" t="s">
        <v>139</v>
      </c>
      <c r="CS48" s="642"/>
      <c r="CT48" s="642"/>
      <c r="CU48" s="642"/>
      <c r="CV48" s="642"/>
      <c r="CW48" s="642"/>
      <c r="CX48" s="642"/>
      <c r="CY48" s="643"/>
      <c r="CZ48" s="646" t="s">
        <v>139</v>
      </c>
      <c r="DA48" s="647"/>
      <c r="DB48" s="647"/>
      <c r="DC48" s="742"/>
      <c r="DD48" s="650" t="s">
        <v>236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359</v>
      </c>
      <c r="CE49" s="687"/>
      <c r="CF49" s="687"/>
      <c r="CG49" s="687"/>
      <c r="CH49" s="687"/>
      <c r="CI49" s="687"/>
      <c r="CJ49" s="687"/>
      <c r="CK49" s="687"/>
      <c r="CL49" s="687"/>
      <c r="CM49" s="687"/>
      <c r="CN49" s="687"/>
      <c r="CO49" s="687"/>
      <c r="CP49" s="687"/>
      <c r="CQ49" s="688"/>
      <c r="CR49" s="721">
        <v>8696535</v>
      </c>
      <c r="CS49" s="711"/>
      <c r="CT49" s="711"/>
      <c r="CU49" s="711"/>
      <c r="CV49" s="711"/>
      <c r="CW49" s="711"/>
      <c r="CX49" s="711"/>
      <c r="CY49" s="743"/>
      <c r="CZ49" s="726">
        <v>100</v>
      </c>
      <c r="DA49" s="744"/>
      <c r="DB49" s="744"/>
      <c r="DC49" s="745"/>
      <c r="DD49" s="746">
        <v>5606377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pDA8td1A/Cy5bS2e+dkTcLYJGCvY9MvjnUJkYuOA9fFl/IAyH9jzxjAHElilnx3xROKBMLYtWhwNZYj1Rg2a4A==" saltValue="qq7A6cBuIvsS6qVXWXkP0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382</v>
      </c>
      <c r="C7" s="774"/>
      <c r="D7" s="774"/>
      <c r="E7" s="774"/>
      <c r="F7" s="774"/>
      <c r="G7" s="774"/>
      <c r="H7" s="774"/>
      <c r="I7" s="774"/>
      <c r="J7" s="774"/>
      <c r="K7" s="774"/>
      <c r="L7" s="774"/>
      <c r="M7" s="774"/>
      <c r="N7" s="774"/>
      <c r="O7" s="774"/>
      <c r="P7" s="775"/>
      <c r="Q7" s="776">
        <v>9238</v>
      </c>
      <c r="R7" s="777"/>
      <c r="S7" s="777"/>
      <c r="T7" s="777"/>
      <c r="U7" s="777"/>
      <c r="V7" s="777">
        <v>8557</v>
      </c>
      <c r="W7" s="777"/>
      <c r="X7" s="777"/>
      <c r="Y7" s="777"/>
      <c r="Z7" s="777"/>
      <c r="AA7" s="777">
        <v>682</v>
      </c>
      <c r="AB7" s="777"/>
      <c r="AC7" s="777"/>
      <c r="AD7" s="777"/>
      <c r="AE7" s="778"/>
      <c r="AF7" s="779">
        <v>568</v>
      </c>
      <c r="AG7" s="780"/>
      <c r="AH7" s="780"/>
      <c r="AI7" s="780"/>
      <c r="AJ7" s="781"/>
      <c r="AK7" s="816">
        <v>472</v>
      </c>
      <c r="AL7" s="817"/>
      <c r="AM7" s="817"/>
      <c r="AN7" s="817"/>
      <c r="AO7" s="817"/>
      <c r="AP7" s="817">
        <v>8160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606</v>
      </c>
      <c r="BT7" s="821"/>
      <c r="BU7" s="821"/>
      <c r="BV7" s="821"/>
      <c r="BW7" s="821"/>
      <c r="BX7" s="821"/>
      <c r="BY7" s="821"/>
      <c r="BZ7" s="821"/>
      <c r="CA7" s="821"/>
      <c r="CB7" s="821"/>
      <c r="CC7" s="821"/>
      <c r="CD7" s="821"/>
      <c r="CE7" s="821"/>
      <c r="CF7" s="821"/>
      <c r="CG7" s="822"/>
      <c r="CH7" s="813">
        <v>-1</v>
      </c>
      <c r="CI7" s="814"/>
      <c r="CJ7" s="814"/>
      <c r="CK7" s="814"/>
      <c r="CL7" s="815"/>
      <c r="CM7" s="813">
        <v>10</v>
      </c>
      <c r="CN7" s="814"/>
      <c r="CO7" s="814"/>
      <c r="CP7" s="814"/>
      <c r="CQ7" s="815"/>
      <c r="CR7" s="813">
        <v>5</v>
      </c>
      <c r="CS7" s="814"/>
      <c r="CT7" s="814"/>
      <c r="CU7" s="814"/>
      <c r="CV7" s="815"/>
      <c r="CW7" s="813" t="s">
        <v>609</v>
      </c>
      <c r="CX7" s="814"/>
      <c r="CY7" s="814"/>
      <c r="CZ7" s="814"/>
      <c r="DA7" s="815"/>
      <c r="DB7" s="813" t="s">
        <v>609</v>
      </c>
      <c r="DC7" s="814"/>
      <c r="DD7" s="814"/>
      <c r="DE7" s="814"/>
      <c r="DF7" s="815"/>
      <c r="DG7" s="813" t="s">
        <v>609</v>
      </c>
      <c r="DH7" s="814"/>
      <c r="DI7" s="814"/>
      <c r="DJ7" s="814"/>
      <c r="DK7" s="815"/>
      <c r="DL7" s="813" t="s">
        <v>609</v>
      </c>
      <c r="DM7" s="814"/>
      <c r="DN7" s="814"/>
      <c r="DO7" s="814"/>
      <c r="DP7" s="815"/>
      <c r="DQ7" s="813" t="s">
        <v>609</v>
      </c>
      <c r="DR7" s="814"/>
      <c r="DS7" s="814"/>
      <c r="DT7" s="814"/>
      <c r="DU7" s="815"/>
      <c r="DV7" s="794"/>
      <c r="DW7" s="795"/>
      <c r="DX7" s="795"/>
      <c r="DY7" s="795"/>
      <c r="DZ7" s="796"/>
      <c r="EA7" s="254"/>
    </row>
    <row r="8" spans="1:131" s="255" customFormat="1" ht="26.25" customHeight="1">
      <c r="A8" s="261">
        <v>2</v>
      </c>
      <c r="B8" s="797" t="s">
        <v>383</v>
      </c>
      <c r="C8" s="798"/>
      <c r="D8" s="798"/>
      <c r="E8" s="798"/>
      <c r="F8" s="798"/>
      <c r="G8" s="798"/>
      <c r="H8" s="798"/>
      <c r="I8" s="798"/>
      <c r="J8" s="798"/>
      <c r="K8" s="798"/>
      <c r="L8" s="798"/>
      <c r="M8" s="798"/>
      <c r="N8" s="798"/>
      <c r="O8" s="798"/>
      <c r="P8" s="799"/>
      <c r="Q8" s="800">
        <v>50</v>
      </c>
      <c r="R8" s="801"/>
      <c r="S8" s="801"/>
      <c r="T8" s="801"/>
      <c r="U8" s="801"/>
      <c r="V8" s="801">
        <v>38</v>
      </c>
      <c r="W8" s="801"/>
      <c r="X8" s="801"/>
      <c r="Y8" s="801"/>
      <c r="Z8" s="801"/>
      <c r="AA8" s="801">
        <v>12</v>
      </c>
      <c r="AB8" s="801"/>
      <c r="AC8" s="801"/>
      <c r="AD8" s="801"/>
      <c r="AE8" s="802"/>
      <c r="AF8" s="803">
        <v>12</v>
      </c>
      <c r="AG8" s="804"/>
      <c r="AH8" s="804"/>
      <c r="AI8" s="804"/>
      <c r="AJ8" s="805"/>
      <c r="AK8" s="806" t="s">
        <v>585</v>
      </c>
      <c r="AL8" s="807"/>
      <c r="AM8" s="807"/>
      <c r="AN8" s="807"/>
      <c r="AO8" s="807"/>
      <c r="AP8" s="807" t="s">
        <v>585</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607</v>
      </c>
      <c r="BT8" s="811"/>
      <c r="BU8" s="811"/>
      <c r="BV8" s="811"/>
      <c r="BW8" s="811"/>
      <c r="BX8" s="811"/>
      <c r="BY8" s="811"/>
      <c r="BZ8" s="811"/>
      <c r="CA8" s="811"/>
      <c r="CB8" s="811"/>
      <c r="CC8" s="811"/>
      <c r="CD8" s="811"/>
      <c r="CE8" s="811"/>
      <c r="CF8" s="811"/>
      <c r="CG8" s="812"/>
      <c r="CH8" s="823">
        <v>0</v>
      </c>
      <c r="CI8" s="824"/>
      <c r="CJ8" s="824"/>
      <c r="CK8" s="824"/>
      <c r="CL8" s="825"/>
      <c r="CM8" s="823">
        <v>0</v>
      </c>
      <c r="CN8" s="824"/>
      <c r="CO8" s="824"/>
      <c r="CP8" s="824"/>
      <c r="CQ8" s="825"/>
      <c r="CR8" s="823">
        <v>5</v>
      </c>
      <c r="CS8" s="824"/>
      <c r="CT8" s="824"/>
      <c r="CU8" s="824"/>
      <c r="CV8" s="825"/>
      <c r="CW8" s="823" t="s">
        <v>609</v>
      </c>
      <c r="CX8" s="824"/>
      <c r="CY8" s="824"/>
      <c r="CZ8" s="824"/>
      <c r="DA8" s="825"/>
      <c r="DB8" s="823" t="s">
        <v>609</v>
      </c>
      <c r="DC8" s="824"/>
      <c r="DD8" s="824"/>
      <c r="DE8" s="824"/>
      <c r="DF8" s="825"/>
      <c r="DG8" s="823" t="s">
        <v>609</v>
      </c>
      <c r="DH8" s="824"/>
      <c r="DI8" s="824"/>
      <c r="DJ8" s="824"/>
      <c r="DK8" s="825"/>
      <c r="DL8" s="823" t="s">
        <v>609</v>
      </c>
      <c r="DM8" s="824"/>
      <c r="DN8" s="824"/>
      <c r="DO8" s="824"/>
      <c r="DP8" s="825"/>
      <c r="DQ8" s="823" t="s">
        <v>609</v>
      </c>
      <c r="DR8" s="824"/>
      <c r="DS8" s="824"/>
      <c r="DT8" s="824"/>
      <c r="DU8" s="825"/>
      <c r="DV8" s="826"/>
      <c r="DW8" s="827"/>
      <c r="DX8" s="827"/>
      <c r="DY8" s="827"/>
      <c r="DZ8" s="828"/>
      <c r="EA8" s="254"/>
    </row>
    <row r="9" spans="1:131" s="255" customFormat="1" ht="26.25" customHeight="1">
      <c r="A9" s="261">
        <v>3</v>
      </c>
      <c r="B9" s="797" t="s">
        <v>384</v>
      </c>
      <c r="C9" s="798"/>
      <c r="D9" s="798"/>
      <c r="E9" s="798"/>
      <c r="F9" s="798"/>
      <c r="G9" s="798"/>
      <c r="H9" s="798"/>
      <c r="I9" s="798"/>
      <c r="J9" s="798"/>
      <c r="K9" s="798"/>
      <c r="L9" s="798"/>
      <c r="M9" s="798"/>
      <c r="N9" s="798"/>
      <c r="O9" s="798"/>
      <c r="P9" s="799"/>
      <c r="Q9" s="800">
        <v>51</v>
      </c>
      <c r="R9" s="801"/>
      <c r="S9" s="801"/>
      <c r="T9" s="801"/>
      <c r="U9" s="801"/>
      <c r="V9" s="801">
        <v>49</v>
      </c>
      <c r="W9" s="801"/>
      <c r="X9" s="801"/>
      <c r="Y9" s="801"/>
      <c r="Z9" s="801"/>
      <c r="AA9" s="801">
        <v>3</v>
      </c>
      <c r="AB9" s="801"/>
      <c r="AC9" s="801"/>
      <c r="AD9" s="801"/>
      <c r="AE9" s="802"/>
      <c r="AF9" s="803">
        <v>3</v>
      </c>
      <c r="AG9" s="804"/>
      <c r="AH9" s="804"/>
      <c r="AI9" s="804"/>
      <c r="AJ9" s="805"/>
      <c r="AK9" s="806">
        <v>13</v>
      </c>
      <c r="AL9" s="807"/>
      <c r="AM9" s="807"/>
      <c r="AN9" s="807"/>
      <c r="AO9" s="807"/>
      <c r="AP9" s="807" t="s">
        <v>585</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608</v>
      </c>
      <c r="BT9" s="811"/>
      <c r="BU9" s="811"/>
      <c r="BV9" s="811"/>
      <c r="BW9" s="811"/>
      <c r="BX9" s="811"/>
      <c r="BY9" s="811"/>
      <c r="BZ9" s="811"/>
      <c r="CA9" s="811"/>
      <c r="CB9" s="811"/>
      <c r="CC9" s="811"/>
      <c r="CD9" s="811"/>
      <c r="CE9" s="811"/>
      <c r="CF9" s="811"/>
      <c r="CG9" s="812"/>
      <c r="CH9" s="823">
        <v>-8</v>
      </c>
      <c r="CI9" s="824"/>
      <c r="CJ9" s="824"/>
      <c r="CK9" s="824"/>
      <c r="CL9" s="825"/>
      <c r="CM9" s="823">
        <v>83</v>
      </c>
      <c r="CN9" s="824"/>
      <c r="CO9" s="824"/>
      <c r="CP9" s="824"/>
      <c r="CQ9" s="825"/>
      <c r="CR9" s="823">
        <v>91</v>
      </c>
      <c r="CS9" s="824"/>
      <c r="CT9" s="824"/>
      <c r="CU9" s="824"/>
      <c r="CV9" s="825"/>
      <c r="CW9" s="823">
        <v>9</v>
      </c>
      <c r="CX9" s="824"/>
      <c r="CY9" s="824"/>
      <c r="CZ9" s="824"/>
      <c r="DA9" s="825"/>
      <c r="DB9" s="823" t="s">
        <v>609</v>
      </c>
      <c r="DC9" s="824"/>
      <c r="DD9" s="824"/>
      <c r="DE9" s="824"/>
      <c r="DF9" s="825"/>
      <c r="DG9" s="823" t="s">
        <v>609</v>
      </c>
      <c r="DH9" s="824"/>
      <c r="DI9" s="824"/>
      <c r="DJ9" s="824"/>
      <c r="DK9" s="825"/>
      <c r="DL9" s="823" t="s">
        <v>609</v>
      </c>
      <c r="DM9" s="824"/>
      <c r="DN9" s="824"/>
      <c r="DO9" s="824"/>
      <c r="DP9" s="825"/>
      <c r="DQ9" s="823" t="s">
        <v>609</v>
      </c>
      <c r="DR9" s="824"/>
      <c r="DS9" s="824"/>
      <c r="DT9" s="824"/>
      <c r="DU9" s="825"/>
      <c r="DV9" s="826"/>
      <c r="DW9" s="827"/>
      <c r="DX9" s="827"/>
      <c r="DY9" s="827"/>
      <c r="DZ9" s="828"/>
      <c r="EA9" s="254"/>
    </row>
    <row r="10" spans="1:131" s="255" customFormat="1" ht="26.25" customHeight="1">
      <c r="A10" s="261">
        <v>4</v>
      </c>
      <c r="B10" s="797" t="s">
        <v>385</v>
      </c>
      <c r="C10" s="798"/>
      <c r="D10" s="798"/>
      <c r="E10" s="798"/>
      <c r="F10" s="798"/>
      <c r="G10" s="798"/>
      <c r="H10" s="798"/>
      <c r="I10" s="798"/>
      <c r="J10" s="798"/>
      <c r="K10" s="798"/>
      <c r="L10" s="798"/>
      <c r="M10" s="798"/>
      <c r="N10" s="798"/>
      <c r="O10" s="798"/>
      <c r="P10" s="799"/>
      <c r="Q10" s="800">
        <v>93</v>
      </c>
      <c r="R10" s="801"/>
      <c r="S10" s="801"/>
      <c r="T10" s="801"/>
      <c r="U10" s="801"/>
      <c r="V10" s="801">
        <v>72</v>
      </c>
      <c r="W10" s="801"/>
      <c r="X10" s="801"/>
      <c r="Y10" s="801"/>
      <c r="Z10" s="801"/>
      <c r="AA10" s="801">
        <v>21</v>
      </c>
      <c r="AB10" s="801"/>
      <c r="AC10" s="801"/>
      <c r="AD10" s="801"/>
      <c r="AE10" s="802"/>
      <c r="AF10" s="803">
        <v>21</v>
      </c>
      <c r="AG10" s="804"/>
      <c r="AH10" s="804"/>
      <c r="AI10" s="804"/>
      <c r="AJ10" s="805"/>
      <c r="AK10" s="806" t="s">
        <v>585</v>
      </c>
      <c r="AL10" s="807"/>
      <c r="AM10" s="807"/>
      <c r="AN10" s="807"/>
      <c r="AO10" s="807"/>
      <c r="AP10" s="807" t="s">
        <v>585</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387</v>
      </c>
      <c r="B23" s="832" t="s">
        <v>388</v>
      </c>
      <c r="C23" s="833"/>
      <c r="D23" s="833"/>
      <c r="E23" s="833"/>
      <c r="F23" s="833"/>
      <c r="G23" s="833"/>
      <c r="H23" s="833"/>
      <c r="I23" s="833"/>
      <c r="J23" s="833"/>
      <c r="K23" s="833"/>
      <c r="L23" s="833"/>
      <c r="M23" s="833"/>
      <c r="N23" s="833"/>
      <c r="O23" s="833"/>
      <c r="P23" s="834"/>
      <c r="Q23" s="835">
        <v>9414</v>
      </c>
      <c r="R23" s="836"/>
      <c r="S23" s="836"/>
      <c r="T23" s="836"/>
      <c r="U23" s="836"/>
      <c r="V23" s="836">
        <v>8697</v>
      </c>
      <c r="W23" s="836"/>
      <c r="X23" s="836"/>
      <c r="Y23" s="836"/>
      <c r="Z23" s="836"/>
      <c r="AA23" s="836">
        <v>718</v>
      </c>
      <c r="AB23" s="836"/>
      <c r="AC23" s="836"/>
      <c r="AD23" s="836"/>
      <c r="AE23" s="837"/>
      <c r="AF23" s="838">
        <v>604</v>
      </c>
      <c r="AG23" s="836"/>
      <c r="AH23" s="836"/>
      <c r="AI23" s="836"/>
      <c r="AJ23" s="839"/>
      <c r="AK23" s="840"/>
      <c r="AL23" s="841"/>
      <c r="AM23" s="841"/>
      <c r="AN23" s="841"/>
      <c r="AO23" s="841"/>
      <c r="AP23" s="836">
        <v>8160</v>
      </c>
      <c r="AQ23" s="836"/>
      <c r="AR23" s="836"/>
      <c r="AS23" s="836"/>
      <c r="AT23" s="836"/>
      <c r="AU23" s="842"/>
      <c r="AV23" s="842"/>
      <c r="AW23" s="842"/>
      <c r="AX23" s="842"/>
      <c r="AY23" s="843"/>
      <c r="AZ23" s="851" t="s">
        <v>236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365</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399</v>
      </c>
      <c r="C28" s="774"/>
      <c r="D28" s="774"/>
      <c r="E28" s="774"/>
      <c r="F28" s="774"/>
      <c r="G28" s="774"/>
      <c r="H28" s="774"/>
      <c r="I28" s="774"/>
      <c r="J28" s="774"/>
      <c r="K28" s="774"/>
      <c r="L28" s="774"/>
      <c r="M28" s="774"/>
      <c r="N28" s="774"/>
      <c r="O28" s="774"/>
      <c r="P28" s="775"/>
      <c r="Q28" s="864">
        <v>2749</v>
      </c>
      <c r="R28" s="865"/>
      <c r="S28" s="865"/>
      <c r="T28" s="865"/>
      <c r="U28" s="865"/>
      <c r="V28" s="865">
        <v>2386</v>
      </c>
      <c r="W28" s="865"/>
      <c r="X28" s="865"/>
      <c r="Y28" s="865"/>
      <c r="Z28" s="865"/>
      <c r="AA28" s="865">
        <v>363</v>
      </c>
      <c r="AB28" s="865"/>
      <c r="AC28" s="865"/>
      <c r="AD28" s="865"/>
      <c r="AE28" s="866"/>
      <c r="AF28" s="867">
        <v>363</v>
      </c>
      <c r="AG28" s="865"/>
      <c r="AH28" s="865"/>
      <c r="AI28" s="865"/>
      <c r="AJ28" s="868"/>
      <c r="AK28" s="869">
        <v>193</v>
      </c>
      <c r="AL28" s="860"/>
      <c r="AM28" s="860"/>
      <c r="AN28" s="860"/>
      <c r="AO28" s="860"/>
      <c r="AP28" s="860" t="s">
        <v>585</v>
      </c>
      <c r="AQ28" s="860"/>
      <c r="AR28" s="860"/>
      <c r="AS28" s="860"/>
      <c r="AT28" s="860"/>
      <c r="AU28" s="860" t="s">
        <v>585</v>
      </c>
      <c r="AV28" s="860"/>
      <c r="AW28" s="860"/>
      <c r="AX28" s="860"/>
      <c r="AY28" s="860"/>
      <c r="AZ28" s="861" t="s">
        <v>585</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400</v>
      </c>
      <c r="C29" s="798"/>
      <c r="D29" s="798"/>
      <c r="E29" s="798"/>
      <c r="F29" s="798"/>
      <c r="G29" s="798"/>
      <c r="H29" s="798"/>
      <c r="I29" s="798"/>
      <c r="J29" s="798"/>
      <c r="K29" s="798"/>
      <c r="L29" s="798"/>
      <c r="M29" s="798"/>
      <c r="N29" s="798"/>
      <c r="O29" s="798"/>
      <c r="P29" s="799"/>
      <c r="Q29" s="800">
        <v>59</v>
      </c>
      <c r="R29" s="801"/>
      <c r="S29" s="801"/>
      <c r="T29" s="801"/>
      <c r="U29" s="801"/>
      <c r="V29" s="801">
        <v>59</v>
      </c>
      <c r="W29" s="801"/>
      <c r="X29" s="801"/>
      <c r="Y29" s="801"/>
      <c r="Z29" s="801"/>
      <c r="AA29" s="801">
        <v>0</v>
      </c>
      <c r="AB29" s="801"/>
      <c r="AC29" s="801"/>
      <c r="AD29" s="801"/>
      <c r="AE29" s="802"/>
      <c r="AF29" s="803">
        <v>0</v>
      </c>
      <c r="AG29" s="804"/>
      <c r="AH29" s="804"/>
      <c r="AI29" s="804"/>
      <c r="AJ29" s="805"/>
      <c r="AK29" s="872">
        <v>44</v>
      </c>
      <c r="AL29" s="873"/>
      <c r="AM29" s="873"/>
      <c r="AN29" s="873"/>
      <c r="AO29" s="873"/>
      <c r="AP29" s="873" t="s">
        <v>585</v>
      </c>
      <c r="AQ29" s="873"/>
      <c r="AR29" s="873"/>
      <c r="AS29" s="873"/>
      <c r="AT29" s="873"/>
      <c r="AU29" s="873" t="s">
        <v>585</v>
      </c>
      <c r="AV29" s="873"/>
      <c r="AW29" s="873"/>
      <c r="AX29" s="873"/>
      <c r="AY29" s="873"/>
      <c r="AZ29" s="874" t="s">
        <v>585</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401</v>
      </c>
      <c r="C30" s="798"/>
      <c r="D30" s="798"/>
      <c r="E30" s="798"/>
      <c r="F30" s="798"/>
      <c r="G30" s="798"/>
      <c r="H30" s="798"/>
      <c r="I30" s="798"/>
      <c r="J30" s="798"/>
      <c r="K30" s="798"/>
      <c r="L30" s="798"/>
      <c r="M30" s="798"/>
      <c r="N30" s="798"/>
      <c r="O30" s="798"/>
      <c r="P30" s="799"/>
      <c r="Q30" s="800">
        <v>2279</v>
      </c>
      <c r="R30" s="801"/>
      <c r="S30" s="801"/>
      <c r="T30" s="801"/>
      <c r="U30" s="801"/>
      <c r="V30" s="801">
        <v>2159</v>
      </c>
      <c r="W30" s="801"/>
      <c r="X30" s="801"/>
      <c r="Y30" s="801"/>
      <c r="Z30" s="801"/>
      <c r="AA30" s="801">
        <v>120</v>
      </c>
      <c r="AB30" s="801"/>
      <c r="AC30" s="801"/>
      <c r="AD30" s="801"/>
      <c r="AE30" s="802"/>
      <c r="AF30" s="803">
        <v>120</v>
      </c>
      <c r="AG30" s="804"/>
      <c r="AH30" s="804"/>
      <c r="AI30" s="804"/>
      <c r="AJ30" s="805"/>
      <c r="AK30" s="872">
        <v>329</v>
      </c>
      <c r="AL30" s="873"/>
      <c r="AM30" s="873"/>
      <c r="AN30" s="873"/>
      <c r="AO30" s="873"/>
      <c r="AP30" s="873" t="s">
        <v>585</v>
      </c>
      <c r="AQ30" s="873"/>
      <c r="AR30" s="873"/>
      <c r="AS30" s="873"/>
      <c r="AT30" s="873"/>
      <c r="AU30" s="873" t="s">
        <v>585</v>
      </c>
      <c r="AV30" s="873"/>
      <c r="AW30" s="873"/>
      <c r="AX30" s="873"/>
      <c r="AY30" s="873"/>
      <c r="AZ30" s="874" t="s">
        <v>585</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402</v>
      </c>
      <c r="C31" s="798"/>
      <c r="D31" s="798"/>
      <c r="E31" s="798"/>
      <c r="F31" s="798"/>
      <c r="G31" s="798"/>
      <c r="H31" s="798"/>
      <c r="I31" s="798"/>
      <c r="J31" s="798"/>
      <c r="K31" s="798"/>
      <c r="L31" s="798"/>
      <c r="M31" s="798"/>
      <c r="N31" s="798"/>
      <c r="O31" s="798"/>
      <c r="P31" s="799"/>
      <c r="Q31" s="800">
        <v>10</v>
      </c>
      <c r="R31" s="801"/>
      <c r="S31" s="801"/>
      <c r="T31" s="801"/>
      <c r="U31" s="801"/>
      <c r="V31" s="801">
        <v>10</v>
      </c>
      <c r="W31" s="801"/>
      <c r="X31" s="801"/>
      <c r="Y31" s="801"/>
      <c r="Z31" s="801"/>
      <c r="AA31" s="801">
        <v>1</v>
      </c>
      <c r="AB31" s="801"/>
      <c r="AC31" s="801"/>
      <c r="AD31" s="801"/>
      <c r="AE31" s="802"/>
      <c r="AF31" s="803">
        <v>1</v>
      </c>
      <c r="AG31" s="804"/>
      <c r="AH31" s="804"/>
      <c r="AI31" s="804"/>
      <c r="AJ31" s="805"/>
      <c r="AK31" s="872" t="s">
        <v>585</v>
      </c>
      <c r="AL31" s="873"/>
      <c r="AM31" s="873"/>
      <c r="AN31" s="873"/>
      <c r="AO31" s="873"/>
      <c r="AP31" s="873" t="s">
        <v>585</v>
      </c>
      <c r="AQ31" s="873"/>
      <c r="AR31" s="873"/>
      <c r="AS31" s="873"/>
      <c r="AT31" s="873"/>
      <c r="AU31" s="873" t="s">
        <v>585</v>
      </c>
      <c r="AV31" s="873"/>
      <c r="AW31" s="873"/>
      <c r="AX31" s="873"/>
      <c r="AY31" s="873"/>
      <c r="AZ31" s="874" t="s">
        <v>585</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403</v>
      </c>
      <c r="C32" s="798"/>
      <c r="D32" s="798"/>
      <c r="E32" s="798"/>
      <c r="F32" s="798"/>
      <c r="G32" s="798"/>
      <c r="H32" s="798"/>
      <c r="I32" s="798"/>
      <c r="J32" s="798"/>
      <c r="K32" s="798"/>
      <c r="L32" s="798"/>
      <c r="M32" s="798"/>
      <c r="N32" s="798"/>
      <c r="O32" s="798"/>
      <c r="P32" s="799"/>
      <c r="Q32" s="800">
        <v>258</v>
      </c>
      <c r="R32" s="801"/>
      <c r="S32" s="801"/>
      <c r="T32" s="801"/>
      <c r="U32" s="801"/>
      <c r="V32" s="801">
        <v>251</v>
      </c>
      <c r="W32" s="801"/>
      <c r="X32" s="801"/>
      <c r="Y32" s="801"/>
      <c r="Z32" s="801"/>
      <c r="AA32" s="801">
        <v>7</v>
      </c>
      <c r="AB32" s="801"/>
      <c r="AC32" s="801"/>
      <c r="AD32" s="801"/>
      <c r="AE32" s="802"/>
      <c r="AF32" s="803">
        <v>7</v>
      </c>
      <c r="AG32" s="804"/>
      <c r="AH32" s="804"/>
      <c r="AI32" s="804"/>
      <c r="AJ32" s="805"/>
      <c r="AK32" s="872">
        <v>78</v>
      </c>
      <c r="AL32" s="873"/>
      <c r="AM32" s="873"/>
      <c r="AN32" s="873"/>
      <c r="AO32" s="873"/>
      <c r="AP32" s="873" t="s">
        <v>585</v>
      </c>
      <c r="AQ32" s="873"/>
      <c r="AR32" s="873"/>
      <c r="AS32" s="873"/>
      <c r="AT32" s="873"/>
      <c r="AU32" s="873" t="s">
        <v>585</v>
      </c>
      <c r="AV32" s="873"/>
      <c r="AW32" s="873"/>
      <c r="AX32" s="873"/>
      <c r="AY32" s="873"/>
      <c r="AZ32" s="874" t="s">
        <v>585</v>
      </c>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404</v>
      </c>
      <c r="C33" s="798"/>
      <c r="D33" s="798"/>
      <c r="E33" s="798"/>
      <c r="F33" s="798"/>
      <c r="G33" s="798"/>
      <c r="H33" s="798"/>
      <c r="I33" s="798"/>
      <c r="J33" s="798"/>
      <c r="K33" s="798"/>
      <c r="L33" s="798"/>
      <c r="M33" s="798"/>
      <c r="N33" s="798"/>
      <c r="O33" s="798"/>
      <c r="P33" s="799"/>
      <c r="Q33" s="800">
        <v>314</v>
      </c>
      <c r="R33" s="801"/>
      <c r="S33" s="801"/>
      <c r="T33" s="801"/>
      <c r="U33" s="801"/>
      <c r="V33" s="801">
        <v>307</v>
      </c>
      <c r="W33" s="801"/>
      <c r="X33" s="801"/>
      <c r="Y33" s="801"/>
      <c r="Z33" s="801"/>
      <c r="AA33" s="801">
        <v>8</v>
      </c>
      <c r="AB33" s="801"/>
      <c r="AC33" s="801"/>
      <c r="AD33" s="801"/>
      <c r="AE33" s="802"/>
      <c r="AF33" s="803">
        <v>389</v>
      </c>
      <c r="AG33" s="804"/>
      <c r="AH33" s="804"/>
      <c r="AI33" s="804"/>
      <c r="AJ33" s="805"/>
      <c r="AK33" s="872">
        <v>4</v>
      </c>
      <c r="AL33" s="873"/>
      <c r="AM33" s="873"/>
      <c r="AN33" s="873"/>
      <c r="AO33" s="873"/>
      <c r="AP33" s="873">
        <v>1664</v>
      </c>
      <c r="AQ33" s="873"/>
      <c r="AR33" s="873"/>
      <c r="AS33" s="873"/>
      <c r="AT33" s="873"/>
      <c r="AU33" s="873">
        <v>48</v>
      </c>
      <c r="AV33" s="873"/>
      <c r="AW33" s="873"/>
      <c r="AX33" s="873"/>
      <c r="AY33" s="873"/>
      <c r="AZ33" s="874" t="s">
        <v>585</v>
      </c>
      <c r="BA33" s="874"/>
      <c r="BB33" s="874"/>
      <c r="BC33" s="874"/>
      <c r="BD33" s="874"/>
      <c r="BE33" s="870" t="s">
        <v>405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406</v>
      </c>
      <c r="C34" s="798"/>
      <c r="D34" s="798"/>
      <c r="E34" s="798"/>
      <c r="F34" s="798"/>
      <c r="G34" s="798"/>
      <c r="H34" s="798"/>
      <c r="I34" s="798"/>
      <c r="J34" s="798"/>
      <c r="K34" s="798"/>
      <c r="L34" s="798"/>
      <c r="M34" s="798"/>
      <c r="N34" s="798"/>
      <c r="O34" s="798"/>
      <c r="P34" s="799"/>
      <c r="Q34" s="800">
        <v>270</v>
      </c>
      <c r="R34" s="801"/>
      <c r="S34" s="801"/>
      <c r="T34" s="801"/>
      <c r="U34" s="801"/>
      <c r="V34" s="801">
        <v>269</v>
      </c>
      <c r="W34" s="801"/>
      <c r="X34" s="801"/>
      <c r="Y34" s="801"/>
      <c r="Z34" s="801"/>
      <c r="AA34" s="801">
        <v>1</v>
      </c>
      <c r="AB34" s="801"/>
      <c r="AC34" s="801"/>
      <c r="AD34" s="801"/>
      <c r="AE34" s="802"/>
      <c r="AF34" s="803">
        <v>370</v>
      </c>
      <c r="AG34" s="804"/>
      <c r="AH34" s="804"/>
      <c r="AI34" s="804"/>
      <c r="AJ34" s="805"/>
      <c r="AK34" s="872">
        <v>113</v>
      </c>
      <c r="AL34" s="873"/>
      <c r="AM34" s="873"/>
      <c r="AN34" s="873"/>
      <c r="AO34" s="873"/>
      <c r="AP34" s="873">
        <v>3644</v>
      </c>
      <c r="AQ34" s="873"/>
      <c r="AR34" s="873"/>
      <c r="AS34" s="873"/>
      <c r="AT34" s="873"/>
      <c r="AU34" s="873">
        <v>3305</v>
      </c>
      <c r="AV34" s="873"/>
      <c r="AW34" s="873"/>
      <c r="AX34" s="873"/>
      <c r="AY34" s="873"/>
      <c r="AZ34" s="874" t="s">
        <v>585</v>
      </c>
      <c r="BA34" s="874"/>
      <c r="BB34" s="874"/>
      <c r="BC34" s="874"/>
      <c r="BD34" s="874"/>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408</v>
      </c>
      <c r="C35" s="798"/>
      <c r="D35" s="798"/>
      <c r="E35" s="798"/>
      <c r="F35" s="798"/>
      <c r="G35" s="798"/>
      <c r="H35" s="798"/>
      <c r="I35" s="798"/>
      <c r="J35" s="798"/>
      <c r="K35" s="798"/>
      <c r="L35" s="798"/>
      <c r="M35" s="798"/>
      <c r="N35" s="798"/>
      <c r="O35" s="798"/>
      <c r="P35" s="799"/>
      <c r="Q35" s="800">
        <v>34</v>
      </c>
      <c r="R35" s="801"/>
      <c r="S35" s="801"/>
      <c r="T35" s="801"/>
      <c r="U35" s="801"/>
      <c r="V35" s="801">
        <v>34</v>
      </c>
      <c r="W35" s="801"/>
      <c r="X35" s="801"/>
      <c r="Y35" s="801"/>
      <c r="Z35" s="801"/>
      <c r="AA35" s="801">
        <v>0</v>
      </c>
      <c r="AB35" s="801"/>
      <c r="AC35" s="801"/>
      <c r="AD35" s="801"/>
      <c r="AE35" s="802"/>
      <c r="AF35" s="803">
        <v>38</v>
      </c>
      <c r="AG35" s="804"/>
      <c r="AH35" s="804"/>
      <c r="AI35" s="804"/>
      <c r="AJ35" s="805"/>
      <c r="AK35" s="872">
        <v>21</v>
      </c>
      <c r="AL35" s="873"/>
      <c r="AM35" s="873"/>
      <c r="AN35" s="873"/>
      <c r="AO35" s="873"/>
      <c r="AP35" s="873">
        <v>137</v>
      </c>
      <c r="AQ35" s="873"/>
      <c r="AR35" s="873"/>
      <c r="AS35" s="873"/>
      <c r="AT35" s="873"/>
      <c r="AU35" s="873">
        <v>137</v>
      </c>
      <c r="AV35" s="873"/>
      <c r="AW35" s="873"/>
      <c r="AX35" s="873"/>
      <c r="AY35" s="873"/>
      <c r="AZ35" s="874" t="s">
        <v>585</v>
      </c>
      <c r="BA35" s="874"/>
      <c r="BB35" s="874"/>
      <c r="BC35" s="874"/>
      <c r="BD35" s="874"/>
      <c r="BE35" s="870" t="s">
        <v>409</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387</v>
      </c>
      <c r="B63" s="832" t="s">
        <v>411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1250</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236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413</v>
      </c>
      <c r="B66" s="783"/>
      <c r="C66" s="783"/>
      <c r="D66" s="783"/>
      <c r="E66" s="783"/>
      <c r="F66" s="783"/>
      <c r="G66" s="783"/>
      <c r="H66" s="783"/>
      <c r="I66" s="783"/>
      <c r="J66" s="783"/>
      <c r="K66" s="783"/>
      <c r="L66" s="783"/>
      <c r="M66" s="783"/>
      <c r="N66" s="783"/>
      <c r="O66" s="783"/>
      <c r="P66" s="784"/>
      <c r="Q66" s="759" t="s">
        <v>391</v>
      </c>
      <c r="R66" s="760"/>
      <c r="S66" s="760"/>
      <c r="T66" s="760"/>
      <c r="U66" s="761"/>
      <c r="V66" s="759" t="s">
        <v>414</v>
      </c>
      <c r="W66" s="760"/>
      <c r="X66" s="760"/>
      <c r="Y66" s="760"/>
      <c r="Z66" s="761"/>
      <c r="AA66" s="759" t="s">
        <v>415</v>
      </c>
      <c r="AB66" s="760"/>
      <c r="AC66" s="760"/>
      <c r="AD66" s="760"/>
      <c r="AE66" s="761"/>
      <c r="AF66" s="894" t="s">
        <v>416</v>
      </c>
      <c r="AG66" s="855"/>
      <c r="AH66" s="855"/>
      <c r="AI66" s="855"/>
      <c r="AJ66" s="895"/>
      <c r="AK66" s="759" t="s">
        <v>395</v>
      </c>
      <c r="AL66" s="783"/>
      <c r="AM66" s="783"/>
      <c r="AN66" s="783"/>
      <c r="AO66" s="784"/>
      <c r="AP66" s="759" t="s">
        <v>417</v>
      </c>
      <c r="AQ66" s="760"/>
      <c r="AR66" s="760"/>
      <c r="AS66" s="760"/>
      <c r="AT66" s="761"/>
      <c r="AU66" s="759" t="s">
        <v>418</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586</v>
      </c>
      <c r="C68" s="912"/>
      <c r="D68" s="912"/>
      <c r="E68" s="912"/>
      <c r="F68" s="912"/>
      <c r="G68" s="912"/>
      <c r="H68" s="912"/>
      <c r="I68" s="912"/>
      <c r="J68" s="912"/>
      <c r="K68" s="912"/>
      <c r="L68" s="912"/>
      <c r="M68" s="912"/>
      <c r="N68" s="912"/>
      <c r="O68" s="912"/>
      <c r="P68" s="913"/>
      <c r="Q68" s="914">
        <v>2322</v>
      </c>
      <c r="R68" s="908"/>
      <c r="S68" s="908"/>
      <c r="T68" s="908"/>
      <c r="U68" s="908"/>
      <c r="V68" s="908">
        <v>2241</v>
      </c>
      <c r="W68" s="908"/>
      <c r="X68" s="908"/>
      <c r="Y68" s="908"/>
      <c r="Z68" s="908"/>
      <c r="AA68" s="908">
        <v>81</v>
      </c>
      <c r="AB68" s="908"/>
      <c r="AC68" s="908"/>
      <c r="AD68" s="908"/>
      <c r="AE68" s="908"/>
      <c r="AF68" s="908">
        <v>81</v>
      </c>
      <c r="AG68" s="908"/>
      <c r="AH68" s="908"/>
      <c r="AI68" s="908"/>
      <c r="AJ68" s="908"/>
      <c r="AK68" s="908" t="s">
        <v>610</v>
      </c>
      <c r="AL68" s="908"/>
      <c r="AM68" s="908"/>
      <c r="AN68" s="908"/>
      <c r="AO68" s="908"/>
      <c r="AP68" s="908">
        <v>2560</v>
      </c>
      <c r="AQ68" s="908"/>
      <c r="AR68" s="908"/>
      <c r="AS68" s="908"/>
      <c r="AT68" s="908"/>
      <c r="AU68" s="908" t="s">
        <v>610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587</v>
      </c>
      <c r="C69" s="916"/>
      <c r="D69" s="916"/>
      <c r="E69" s="916"/>
      <c r="F69" s="916"/>
      <c r="G69" s="916"/>
      <c r="H69" s="916"/>
      <c r="I69" s="916"/>
      <c r="J69" s="916"/>
      <c r="K69" s="916"/>
      <c r="L69" s="916"/>
      <c r="M69" s="916"/>
      <c r="N69" s="916"/>
      <c r="O69" s="916"/>
      <c r="P69" s="917"/>
      <c r="Q69" s="918">
        <v>8926</v>
      </c>
      <c r="R69" s="873"/>
      <c r="S69" s="873"/>
      <c r="T69" s="873"/>
      <c r="U69" s="873"/>
      <c r="V69" s="873">
        <v>8384</v>
      </c>
      <c r="W69" s="873"/>
      <c r="X69" s="873"/>
      <c r="Y69" s="873"/>
      <c r="Z69" s="873"/>
      <c r="AA69" s="873">
        <v>541</v>
      </c>
      <c r="AB69" s="873"/>
      <c r="AC69" s="873"/>
      <c r="AD69" s="873"/>
      <c r="AE69" s="873"/>
      <c r="AF69" s="873">
        <v>541</v>
      </c>
      <c r="AG69" s="873"/>
      <c r="AH69" s="873"/>
      <c r="AI69" s="873"/>
      <c r="AJ69" s="873"/>
      <c r="AK69" s="873">
        <v>3000</v>
      </c>
      <c r="AL69" s="873"/>
      <c r="AM69" s="873"/>
      <c r="AN69" s="873"/>
      <c r="AO69" s="873"/>
      <c r="AP69" s="873" t="s">
        <v>610</v>
      </c>
      <c r="AQ69" s="873"/>
      <c r="AR69" s="873"/>
      <c r="AS69" s="873"/>
      <c r="AT69" s="873"/>
      <c r="AU69" s="873" t="s">
        <v>610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588</v>
      </c>
      <c r="C70" s="916"/>
      <c r="D70" s="916"/>
      <c r="E70" s="916"/>
      <c r="F70" s="916"/>
      <c r="G70" s="916"/>
      <c r="H70" s="916"/>
      <c r="I70" s="916"/>
      <c r="J70" s="916"/>
      <c r="K70" s="916"/>
      <c r="L70" s="916"/>
      <c r="M70" s="916"/>
      <c r="N70" s="916"/>
      <c r="O70" s="916"/>
      <c r="P70" s="917"/>
      <c r="Q70" s="918">
        <v>556</v>
      </c>
      <c r="R70" s="873"/>
      <c r="S70" s="873"/>
      <c r="T70" s="873"/>
      <c r="U70" s="873"/>
      <c r="V70" s="873">
        <v>554</v>
      </c>
      <c r="W70" s="873"/>
      <c r="X70" s="873"/>
      <c r="Y70" s="873"/>
      <c r="Z70" s="873"/>
      <c r="AA70" s="873">
        <v>2</v>
      </c>
      <c r="AB70" s="873"/>
      <c r="AC70" s="873"/>
      <c r="AD70" s="873"/>
      <c r="AE70" s="873"/>
      <c r="AF70" s="873">
        <v>2</v>
      </c>
      <c r="AG70" s="873"/>
      <c r="AH70" s="873"/>
      <c r="AI70" s="873"/>
      <c r="AJ70" s="873"/>
      <c r="AK70" s="873" t="s">
        <v>610</v>
      </c>
      <c r="AL70" s="873"/>
      <c r="AM70" s="873"/>
      <c r="AN70" s="873"/>
      <c r="AO70" s="873"/>
      <c r="AP70" s="873" t="s">
        <v>610</v>
      </c>
      <c r="AQ70" s="873"/>
      <c r="AR70" s="873"/>
      <c r="AS70" s="873"/>
      <c r="AT70" s="873"/>
      <c r="AU70" s="873" t="s">
        <v>610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589</v>
      </c>
      <c r="C71" s="916"/>
      <c r="D71" s="916"/>
      <c r="E71" s="916"/>
      <c r="F71" s="916"/>
      <c r="G71" s="916"/>
      <c r="H71" s="916"/>
      <c r="I71" s="916"/>
      <c r="J71" s="916"/>
      <c r="K71" s="916"/>
      <c r="L71" s="916"/>
      <c r="M71" s="916"/>
      <c r="N71" s="916"/>
      <c r="O71" s="916"/>
      <c r="P71" s="917"/>
      <c r="Q71" s="918">
        <v>38</v>
      </c>
      <c r="R71" s="873"/>
      <c r="S71" s="873"/>
      <c r="T71" s="873"/>
      <c r="U71" s="873"/>
      <c r="V71" s="873">
        <v>23</v>
      </c>
      <c r="W71" s="873"/>
      <c r="X71" s="873"/>
      <c r="Y71" s="873"/>
      <c r="Z71" s="873"/>
      <c r="AA71" s="873">
        <v>15</v>
      </c>
      <c r="AB71" s="873"/>
      <c r="AC71" s="873"/>
      <c r="AD71" s="873"/>
      <c r="AE71" s="873"/>
      <c r="AF71" s="873">
        <v>15</v>
      </c>
      <c r="AG71" s="873"/>
      <c r="AH71" s="873"/>
      <c r="AI71" s="873"/>
      <c r="AJ71" s="873"/>
      <c r="AK71" s="873" t="s">
        <v>610</v>
      </c>
      <c r="AL71" s="873"/>
      <c r="AM71" s="873"/>
      <c r="AN71" s="873"/>
      <c r="AO71" s="873"/>
      <c r="AP71" s="873" t="s">
        <v>610</v>
      </c>
      <c r="AQ71" s="873"/>
      <c r="AR71" s="873"/>
      <c r="AS71" s="873"/>
      <c r="AT71" s="873"/>
      <c r="AU71" s="873" t="s">
        <v>610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590</v>
      </c>
      <c r="C72" s="916"/>
      <c r="D72" s="916"/>
      <c r="E72" s="916"/>
      <c r="F72" s="916"/>
      <c r="G72" s="916"/>
      <c r="H72" s="916"/>
      <c r="I72" s="916"/>
      <c r="J72" s="916"/>
      <c r="K72" s="916"/>
      <c r="L72" s="916"/>
      <c r="M72" s="916"/>
      <c r="N72" s="916"/>
      <c r="O72" s="916"/>
      <c r="P72" s="917"/>
      <c r="Q72" s="918">
        <v>31</v>
      </c>
      <c r="R72" s="873"/>
      <c r="S72" s="873"/>
      <c r="T72" s="873"/>
      <c r="U72" s="873"/>
      <c r="V72" s="873">
        <v>22</v>
      </c>
      <c r="W72" s="873"/>
      <c r="X72" s="873"/>
      <c r="Y72" s="873"/>
      <c r="Z72" s="873"/>
      <c r="AA72" s="873">
        <v>8</v>
      </c>
      <c r="AB72" s="873"/>
      <c r="AC72" s="873"/>
      <c r="AD72" s="873"/>
      <c r="AE72" s="873"/>
      <c r="AF72" s="873">
        <v>8</v>
      </c>
      <c r="AG72" s="873"/>
      <c r="AH72" s="873"/>
      <c r="AI72" s="873"/>
      <c r="AJ72" s="873"/>
      <c r="AK72" s="873" t="s">
        <v>610</v>
      </c>
      <c r="AL72" s="873"/>
      <c r="AM72" s="873"/>
      <c r="AN72" s="873"/>
      <c r="AO72" s="873"/>
      <c r="AP72" s="873" t="s">
        <v>610</v>
      </c>
      <c r="AQ72" s="873"/>
      <c r="AR72" s="873"/>
      <c r="AS72" s="873"/>
      <c r="AT72" s="873"/>
      <c r="AU72" s="873" t="s">
        <v>610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591</v>
      </c>
      <c r="C73" s="916"/>
      <c r="D73" s="916"/>
      <c r="E73" s="916"/>
      <c r="F73" s="916"/>
      <c r="G73" s="916"/>
      <c r="H73" s="916"/>
      <c r="I73" s="916"/>
      <c r="J73" s="916"/>
      <c r="K73" s="916"/>
      <c r="L73" s="916"/>
      <c r="M73" s="916"/>
      <c r="N73" s="916"/>
      <c r="O73" s="916"/>
      <c r="P73" s="917"/>
      <c r="Q73" s="918">
        <v>1</v>
      </c>
      <c r="R73" s="873"/>
      <c r="S73" s="873"/>
      <c r="T73" s="873"/>
      <c r="U73" s="873"/>
      <c r="V73" s="873">
        <v>0</v>
      </c>
      <c r="W73" s="873"/>
      <c r="X73" s="873"/>
      <c r="Y73" s="873"/>
      <c r="Z73" s="873"/>
      <c r="AA73" s="873">
        <v>0</v>
      </c>
      <c r="AB73" s="873"/>
      <c r="AC73" s="873"/>
      <c r="AD73" s="873"/>
      <c r="AE73" s="873"/>
      <c r="AF73" s="873">
        <v>0</v>
      </c>
      <c r="AG73" s="873"/>
      <c r="AH73" s="873"/>
      <c r="AI73" s="873"/>
      <c r="AJ73" s="873"/>
      <c r="AK73" s="873" t="s">
        <v>610</v>
      </c>
      <c r="AL73" s="873"/>
      <c r="AM73" s="873"/>
      <c r="AN73" s="873"/>
      <c r="AO73" s="873"/>
      <c r="AP73" s="873" t="s">
        <v>610</v>
      </c>
      <c r="AQ73" s="873"/>
      <c r="AR73" s="873"/>
      <c r="AS73" s="873"/>
      <c r="AT73" s="873"/>
      <c r="AU73" s="873" t="s">
        <v>610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592</v>
      </c>
      <c r="C74" s="916"/>
      <c r="D74" s="916"/>
      <c r="E74" s="916"/>
      <c r="F74" s="916"/>
      <c r="G74" s="916"/>
      <c r="H74" s="916"/>
      <c r="I74" s="916"/>
      <c r="J74" s="916"/>
      <c r="K74" s="916"/>
      <c r="L74" s="916"/>
      <c r="M74" s="916"/>
      <c r="N74" s="916"/>
      <c r="O74" s="916"/>
      <c r="P74" s="917"/>
      <c r="Q74" s="918">
        <v>46</v>
      </c>
      <c r="R74" s="873"/>
      <c r="S74" s="873"/>
      <c r="T74" s="873"/>
      <c r="U74" s="873"/>
      <c r="V74" s="873">
        <v>46</v>
      </c>
      <c r="W74" s="873"/>
      <c r="X74" s="873"/>
      <c r="Y74" s="873"/>
      <c r="Z74" s="873"/>
      <c r="AA74" s="873">
        <v>0</v>
      </c>
      <c r="AB74" s="873"/>
      <c r="AC74" s="873"/>
      <c r="AD74" s="873"/>
      <c r="AE74" s="873"/>
      <c r="AF74" s="873">
        <v>0</v>
      </c>
      <c r="AG74" s="873"/>
      <c r="AH74" s="873"/>
      <c r="AI74" s="873"/>
      <c r="AJ74" s="873"/>
      <c r="AK74" s="873" t="s">
        <v>610</v>
      </c>
      <c r="AL74" s="873"/>
      <c r="AM74" s="873"/>
      <c r="AN74" s="873"/>
      <c r="AO74" s="873"/>
      <c r="AP74" s="873" t="s">
        <v>610</v>
      </c>
      <c r="AQ74" s="873"/>
      <c r="AR74" s="873"/>
      <c r="AS74" s="873"/>
      <c r="AT74" s="873"/>
      <c r="AU74" s="873" t="s">
        <v>610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593</v>
      </c>
      <c r="C75" s="916"/>
      <c r="D75" s="916"/>
      <c r="E75" s="916"/>
      <c r="F75" s="916"/>
      <c r="G75" s="916"/>
      <c r="H75" s="916"/>
      <c r="I75" s="916"/>
      <c r="J75" s="916"/>
      <c r="K75" s="916"/>
      <c r="L75" s="916"/>
      <c r="M75" s="916"/>
      <c r="N75" s="916"/>
      <c r="O75" s="916"/>
      <c r="P75" s="917"/>
      <c r="Q75" s="921">
        <v>262</v>
      </c>
      <c r="R75" s="922"/>
      <c r="S75" s="922"/>
      <c r="T75" s="922"/>
      <c r="U75" s="872"/>
      <c r="V75" s="923">
        <v>250</v>
      </c>
      <c r="W75" s="922"/>
      <c r="X75" s="922"/>
      <c r="Y75" s="922"/>
      <c r="Z75" s="872"/>
      <c r="AA75" s="923">
        <v>12</v>
      </c>
      <c r="AB75" s="922"/>
      <c r="AC75" s="922"/>
      <c r="AD75" s="922"/>
      <c r="AE75" s="872"/>
      <c r="AF75" s="923">
        <v>12</v>
      </c>
      <c r="AG75" s="922"/>
      <c r="AH75" s="922"/>
      <c r="AI75" s="922"/>
      <c r="AJ75" s="872"/>
      <c r="AK75" s="923" t="s">
        <v>610</v>
      </c>
      <c r="AL75" s="922"/>
      <c r="AM75" s="922"/>
      <c r="AN75" s="922"/>
      <c r="AO75" s="872"/>
      <c r="AP75" s="923">
        <v>226</v>
      </c>
      <c r="AQ75" s="922"/>
      <c r="AR75" s="922"/>
      <c r="AS75" s="922"/>
      <c r="AT75" s="872"/>
      <c r="AU75" s="923" t="s">
        <v>610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594</v>
      </c>
      <c r="C76" s="916"/>
      <c r="D76" s="916"/>
      <c r="E76" s="916"/>
      <c r="F76" s="916"/>
      <c r="G76" s="916"/>
      <c r="H76" s="916"/>
      <c r="I76" s="916"/>
      <c r="J76" s="916"/>
      <c r="K76" s="916"/>
      <c r="L76" s="916"/>
      <c r="M76" s="916"/>
      <c r="N76" s="916"/>
      <c r="O76" s="916"/>
      <c r="P76" s="917"/>
      <c r="Q76" s="921">
        <v>1732</v>
      </c>
      <c r="R76" s="922"/>
      <c r="S76" s="922"/>
      <c r="T76" s="922"/>
      <c r="U76" s="872"/>
      <c r="V76" s="923">
        <v>1739</v>
      </c>
      <c r="W76" s="922"/>
      <c r="X76" s="922"/>
      <c r="Y76" s="922"/>
      <c r="Z76" s="872"/>
      <c r="AA76" s="923">
        <v>-7</v>
      </c>
      <c r="AB76" s="922"/>
      <c r="AC76" s="922"/>
      <c r="AD76" s="922"/>
      <c r="AE76" s="872"/>
      <c r="AF76" s="923">
        <v>-7</v>
      </c>
      <c r="AG76" s="922"/>
      <c r="AH76" s="922"/>
      <c r="AI76" s="922"/>
      <c r="AJ76" s="872"/>
      <c r="AK76" s="923" t="s">
        <v>610</v>
      </c>
      <c r="AL76" s="922"/>
      <c r="AM76" s="922"/>
      <c r="AN76" s="922"/>
      <c r="AO76" s="872"/>
      <c r="AP76" s="923">
        <v>78</v>
      </c>
      <c r="AQ76" s="922"/>
      <c r="AR76" s="922"/>
      <c r="AS76" s="922"/>
      <c r="AT76" s="872"/>
      <c r="AU76" s="923" t="s">
        <v>610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595</v>
      </c>
      <c r="C77" s="916"/>
      <c r="D77" s="916"/>
      <c r="E77" s="916"/>
      <c r="F77" s="916"/>
      <c r="G77" s="916"/>
      <c r="H77" s="916"/>
      <c r="I77" s="916"/>
      <c r="J77" s="916"/>
      <c r="K77" s="916"/>
      <c r="L77" s="916"/>
      <c r="M77" s="916"/>
      <c r="N77" s="916"/>
      <c r="O77" s="916"/>
      <c r="P77" s="917"/>
      <c r="Q77" s="921">
        <v>1666</v>
      </c>
      <c r="R77" s="922"/>
      <c r="S77" s="922"/>
      <c r="T77" s="922"/>
      <c r="U77" s="872"/>
      <c r="V77" s="923">
        <v>1644</v>
      </c>
      <c r="W77" s="922"/>
      <c r="X77" s="922"/>
      <c r="Y77" s="922"/>
      <c r="Z77" s="872"/>
      <c r="AA77" s="923">
        <v>21</v>
      </c>
      <c r="AB77" s="922"/>
      <c r="AC77" s="922"/>
      <c r="AD77" s="922"/>
      <c r="AE77" s="872"/>
      <c r="AF77" s="923">
        <v>21</v>
      </c>
      <c r="AG77" s="922"/>
      <c r="AH77" s="922"/>
      <c r="AI77" s="922"/>
      <c r="AJ77" s="872"/>
      <c r="AK77" s="923" t="s">
        <v>610</v>
      </c>
      <c r="AL77" s="922"/>
      <c r="AM77" s="922"/>
      <c r="AN77" s="922"/>
      <c r="AO77" s="872"/>
      <c r="AP77" s="923">
        <v>706</v>
      </c>
      <c r="AQ77" s="922"/>
      <c r="AR77" s="922"/>
      <c r="AS77" s="922"/>
      <c r="AT77" s="872"/>
      <c r="AU77" s="923" t="s">
        <v>610</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t="s">
        <v>596</v>
      </c>
      <c r="C78" s="916"/>
      <c r="D78" s="916"/>
      <c r="E78" s="916"/>
      <c r="F78" s="916"/>
      <c r="G78" s="916"/>
      <c r="H78" s="916"/>
      <c r="I78" s="916"/>
      <c r="J78" s="916"/>
      <c r="K78" s="916"/>
      <c r="L78" s="916"/>
      <c r="M78" s="916"/>
      <c r="N78" s="916"/>
      <c r="O78" s="916"/>
      <c r="P78" s="917"/>
      <c r="Q78" s="918">
        <v>9</v>
      </c>
      <c r="R78" s="873"/>
      <c r="S78" s="873"/>
      <c r="T78" s="873"/>
      <c r="U78" s="873"/>
      <c r="V78" s="873">
        <v>6</v>
      </c>
      <c r="W78" s="873"/>
      <c r="X78" s="873"/>
      <c r="Y78" s="873"/>
      <c r="Z78" s="873"/>
      <c r="AA78" s="873">
        <v>3</v>
      </c>
      <c r="AB78" s="873"/>
      <c r="AC78" s="873"/>
      <c r="AD78" s="873"/>
      <c r="AE78" s="873"/>
      <c r="AF78" s="873">
        <v>3</v>
      </c>
      <c r="AG78" s="873"/>
      <c r="AH78" s="873"/>
      <c r="AI78" s="873"/>
      <c r="AJ78" s="873"/>
      <c r="AK78" s="873" t="s">
        <v>610</v>
      </c>
      <c r="AL78" s="873"/>
      <c r="AM78" s="873"/>
      <c r="AN78" s="873"/>
      <c r="AO78" s="873"/>
      <c r="AP78" s="873" t="s">
        <v>610</v>
      </c>
      <c r="AQ78" s="873"/>
      <c r="AR78" s="873"/>
      <c r="AS78" s="873"/>
      <c r="AT78" s="873"/>
      <c r="AU78" s="873" t="s">
        <v>610</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t="s">
        <v>597</v>
      </c>
      <c r="C79" s="916"/>
      <c r="D79" s="916"/>
      <c r="E79" s="916"/>
      <c r="F79" s="916"/>
      <c r="G79" s="916"/>
      <c r="H79" s="916"/>
      <c r="I79" s="916"/>
      <c r="J79" s="916"/>
      <c r="K79" s="916"/>
      <c r="L79" s="916"/>
      <c r="M79" s="916"/>
      <c r="N79" s="916"/>
      <c r="O79" s="916"/>
      <c r="P79" s="917"/>
      <c r="Q79" s="918">
        <v>493</v>
      </c>
      <c r="R79" s="873"/>
      <c r="S79" s="873"/>
      <c r="T79" s="873"/>
      <c r="U79" s="873"/>
      <c r="V79" s="873">
        <v>417</v>
      </c>
      <c r="W79" s="873"/>
      <c r="X79" s="873"/>
      <c r="Y79" s="873"/>
      <c r="Z79" s="873"/>
      <c r="AA79" s="873">
        <v>77</v>
      </c>
      <c r="AB79" s="873"/>
      <c r="AC79" s="873"/>
      <c r="AD79" s="873"/>
      <c r="AE79" s="873"/>
      <c r="AF79" s="873">
        <v>77</v>
      </c>
      <c r="AG79" s="873"/>
      <c r="AH79" s="873"/>
      <c r="AI79" s="873"/>
      <c r="AJ79" s="873"/>
      <c r="AK79" s="873" t="s">
        <v>610</v>
      </c>
      <c r="AL79" s="873"/>
      <c r="AM79" s="873"/>
      <c r="AN79" s="873"/>
      <c r="AO79" s="873"/>
      <c r="AP79" s="873" t="s">
        <v>610</v>
      </c>
      <c r="AQ79" s="873"/>
      <c r="AR79" s="873"/>
      <c r="AS79" s="873"/>
      <c r="AT79" s="873"/>
      <c r="AU79" s="873" t="s">
        <v>610</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t="s">
        <v>598</v>
      </c>
      <c r="C80" s="916"/>
      <c r="D80" s="916"/>
      <c r="E80" s="916"/>
      <c r="F80" s="916"/>
      <c r="G80" s="916"/>
      <c r="H80" s="916"/>
      <c r="I80" s="916"/>
      <c r="J80" s="916"/>
      <c r="K80" s="916"/>
      <c r="L80" s="916"/>
      <c r="M80" s="916"/>
      <c r="N80" s="916"/>
      <c r="O80" s="916"/>
      <c r="P80" s="917"/>
      <c r="Q80" s="918">
        <v>149</v>
      </c>
      <c r="R80" s="873"/>
      <c r="S80" s="873"/>
      <c r="T80" s="873"/>
      <c r="U80" s="873"/>
      <c r="V80" s="873">
        <v>95</v>
      </c>
      <c r="W80" s="873"/>
      <c r="X80" s="873"/>
      <c r="Y80" s="873"/>
      <c r="Z80" s="873"/>
      <c r="AA80" s="873">
        <v>54</v>
      </c>
      <c r="AB80" s="873"/>
      <c r="AC80" s="873"/>
      <c r="AD80" s="873"/>
      <c r="AE80" s="873"/>
      <c r="AF80" s="873">
        <v>54</v>
      </c>
      <c r="AG80" s="873"/>
      <c r="AH80" s="873"/>
      <c r="AI80" s="873"/>
      <c r="AJ80" s="873"/>
      <c r="AK80" s="873" t="s">
        <v>610</v>
      </c>
      <c r="AL80" s="873"/>
      <c r="AM80" s="873"/>
      <c r="AN80" s="873"/>
      <c r="AO80" s="873"/>
      <c r="AP80" s="873" t="s">
        <v>610</v>
      </c>
      <c r="AQ80" s="873"/>
      <c r="AR80" s="873"/>
      <c r="AS80" s="873"/>
      <c r="AT80" s="873"/>
      <c r="AU80" s="873" t="s">
        <v>610</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t="s">
        <v>599</v>
      </c>
      <c r="C81" s="916"/>
      <c r="D81" s="916"/>
      <c r="E81" s="916"/>
      <c r="F81" s="916"/>
      <c r="G81" s="916"/>
      <c r="H81" s="916"/>
      <c r="I81" s="916"/>
      <c r="J81" s="916"/>
      <c r="K81" s="916"/>
      <c r="L81" s="916"/>
      <c r="M81" s="916"/>
      <c r="N81" s="916"/>
      <c r="O81" s="916"/>
      <c r="P81" s="917"/>
      <c r="Q81" s="918">
        <v>205</v>
      </c>
      <c r="R81" s="873"/>
      <c r="S81" s="873"/>
      <c r="T81" s="873"/>
      <c r="U81" s="873"/>
      <c r="V81" s="873">
        <v>193</v>
      </c>
      <c r="W81" s="873"/>
      <c r="X81" s="873"/>
      <c r="Y81" s="873"/>
      <c r="Z81" s="873"/>
      <c r="AA81" s="873">
        <v>11</v>
      </c>
      <c r="AB81" s="873"/>
      <c r="AC81" s="873"/>
      <c r="AD81" s="873"/>
      <c r="AE81" s="873"/>
      <c r="AF81" s="873">
        <v>11</v>
      </c>
      <c r="AG81" s="873"/>
      <c r="AH81" s="873"/>
      <c r="AI81" s="873"/>
      <c r="AJ81" s="873"/>
      <c r="AK81" s="873" t="s">
        <v>610</v>
      </c>
      <c r="AL81" s="873"/>
      <c r="AM81" s="873"/>
      <c r="AN81" s="873"/>
      <c r="AO81" s="873"/>
      <c r="AP81" s="873" t="s">
        <v>610</v>
      </c>
      <c r="AQ81" s="873"/>
      <c r="AR81" s="873"/>
      <c r="AS81" s="873"/>
      <c r="AT81" s="873"/>
      <c r="AU81" s="873" t="s">
        <v>610</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t="s">
        <v>600</v>
      </c>
      <c r="C82" s="916"/>
      <c r="D82" s="916"/>
      <c r="E82" s="916"/>
      <c r="F82" s="916"/>
      <c r="G82" s="916"/>
      <c r="H82" s="916"/>
      <c r="I82" s="916"/>
      <c r="J82" s="916"/>
      <c r="K82" s="916"/>
      <c r="L82" s="916"/>
      <c r="M82" s="916"/>
      <c r="N82" s="916"/>
      <c r="O82" s="916"/>
      <c r="P82" s="917"/>
      <c r="Q82" s="918">
        <v>215476</v>
      </c>
      <c r="R82" s="873"/>
      <c r="S82" s="873"/>
      <c r="T82" s="873"/>
      <c r="U82" s="873"/>
      <c r="V82" s="873">
        <v>206290</v>
      </c>
      <c r="W82" s="873"/>
      <c r="X82" s="873"/>
      <c r="Y82" s="873"/>
      <c r="Z82" s="873"/>
      <c r="AA82" s="873">
        <v>9186</v>
      </c>
      <c r="AB82" s="873"/>
      <c r="AC82" s="873"/>
      <c r="AD82" s="873"/>
      <c r="AE82" s="873"/>
      <c r="AF82" s="873">
        <v>9186</v>
      </c>
      <c r="AG82" s="873"/>
      <c r="AH82" s="873"/>
      <c r="AI82" s="873"/>
      <c r="AJ82" s="873"/>
      <c r="AK82" s="873" t="s">
        <v>610</v>
      </c>
      <c r="AL82" s="873"/>
      <c r="AM82" s="873"/>
      <c r="AN82" s="873"/>
      <c r="AO82" s="873"/>
      <c r="AP82" s="873" t="s">
        <v>610</v>
      </c>
      <c r="AQ82" s="873"/>
      <c r="AR82" s="873"/>
      <c r="AS82" s="873"/>
      <c r="AT82" s="873"/>
      <c r="AU82" s="873" t="s">
        <v>610</v>
      </c>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387</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303</v>
      </c>
      <c r="AG109" s="937"/>
      <c r="AH109" s="937"/>
      <c r="AI109" s="937"/>
      <c r="AJ109" s="938"/>
      <c r="AK109" s="936" t="s">
        <v>302</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303</v>
      </c>
      <c r="BW109" s="937"/>
      <c r="BX109" s="937"/>
      <c r="BY109" s="937"/>
      <c r="BZ109" s="938"/>
      <c r="CA109" s="936" t="s">
        <v>302</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303</v>
      </c>
      <c r="DM109" s="937"/>
      <c r="DN109" s="937"/>
      <c r="DO109" s="937"/>
      <c r="DP109" s="938"/>
      <c r="DQ109" s="936" t="s">
        <v>302</v>
      </c>
      <c r="DR109" s="937"/>
      <c r="DS109" s="937"/>
      <c r="DT109" s="937"/>
      <c r="DU109" s="938"/>
      <c r="DV109" s="936" t="s">
        <v>429</v>
      </c>
      <c r="DW109" s="937"/>
      <c r="DX109" s="937"/>
      <c r="DY109" s="937"/>
      <c r="DZ109" s="939"/>
    </row>
    <row r="110" spans="1:131" s="246" customFormat="1" ht="26.25" customHeight="1">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525965</v>
      </c>
      <c r="AB110" s="944"/>
      <c r="AC110" s="944"/>
      <c r="AD110" s="944"/>
      <c r="AE110" s="945"/>
      <c r="AF110" s="946">
        <v>553371</v>
      </c>
      <c r="AG110" s="944"/>
      <c r="AH110" s="944"/>
      <c r="AI110" s="944"/>
      <c r="AJ110" s="945"/>
      <c r="AK110" s="946">
        <v>558097</v>
      </c>
      <c r="AL110" s="944"/>
      <c r="AM110" s="944"/>
      <c r="AN110" s="944"/>
      <c r="AO110" s="945"/>
      <c r="AP110" s="947">
        <v>12.3</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6591346</v>
      </c>
      <c r="BR110" s="979"/>
      <c r="BS110" s="979"/>
      <c r="BT110" s="979"/>
      <c r="BU110" s="979"/>
      <c r="BV110" s="979">
        <v>7531048</v>
      </c>
      <c r="BW110" s="979"/>
      <c r="BX110" s="979"/>
      <c r="BY110" s="979"/>
      <c r="BZ110" s="979"/>
      <c r="CA110" s="979">
        <v>8159952</v>
      </c>
      <c r="CB110" s="979"/>
      <c r="CC110" s="979"/>
      <c r="CD110" s="979"/>
      <c r="CE110" s="979"/>
      <c r="CF110" s="993">
        <v>179.2</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435</v>
      </c>
      <c r="DH110" s="979"/>
      <c r="DI110" s="979"/>
      <c r="DJ110" s="979"/>
      <c r="DK110" s="979"/>
      <c r="DL110" s="979" t="s">
        <v>435</v>
      </c>
      <c r="DM110" s="979"/>
      <c r="DN110" s="979"/>
      <c r="DO110" s="979"/>
      <c r="DP110" s="979"/>
      <c r="DQ110" s="979" t="s">
        <v>436</v>
      </c>
      <c r="DR110" s="979"/>
      <c r="DS110" s="979"/>
      <c r="DT110" s="979"/>
      <c r="DU110" s="979"/>
      <c r="DV110" s="980" t="s">
        <v>436</v>
      </c>
      <c r="DW110" s="980"/>
      <c r="DX110" s="980"/>
      <c r="DY110" s="980"/>
      <c r="DZ110" s="981"/>
    </row>
    <row r="111" spans="1:131" s="246" customFormat="1" ht="26.25" customHeight="1">
      <c r="A111" s="982" t="s">
        <v>437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435</v>
      </c>
      <c r="AB111" s="986"/>
      <c r="AC111" s="986"/>
      <c r="AD111" s="986"/>
      <c r="AE111" s="987"/>
      <c r="AF111" s="988" t="s">
        <v>435</v>
      </c>
      <c r="AG111" s="986"/>
      <c r="AH111" s="986"/>
      <c r="AI111" s="986"/>
      <c r="AJ111" s="987"/>
      <c r="AK111" s="988" t="s">
        <v>435</v>
      </c>
      <c r="AL111" s="986"/>
      <c r="AM111" s="986"/>
      <c r="AN111" s="986"/>
      <c r="AO111" s="987"/>
      <c r="AP111" s="989" t="s">
        <v>436</v>
      </c>
      <c r="AQ111" s="990"/>
      <c r="AR111" s="990"/>
      <c r="AS111" s="990"/>
      <c r="AT111" s="991"/>
      <c r="AU111" s="952"/>
      <c r="AV111" s="953"/>
      <c r="AW111" s="953"/>
      <c r="AX111" s="953"/>
      <c r="AY111" s="953"/>
      <c r="AZ111" s="1001" t="s">
        <v>438</v>
      </c>
      <c r="BA111" s="1002"/>
      <c r="BB111" s="1002"/>
      <c r="BC111" s="1002"/>
      <c r="BD111" s="1002"/>
      <c r="BE111" s="1002"/>
      <c r="BF111" s="1002"/>
      <c r="BG111" s="1002"/>
      <c r="BH111" s="1002"/>
      <c r="BI111" s="1002"/>
      <c r="BJ111" s="1002"/>
      <c r="BK111" s="1002"/>
      <c r="BL111" s="1002"/>
      <c r="BM111" s="1002"/>
      <c r="BN111" s="1002"/>
      <c r="BO111" s="1002"/>
      <c r="BP111" s="1003"/>
      <c r="BQ111" s="971" t="s">
        <v>236</v>
      </c>
      <c r="BR111" s="972"/>
      <c r="BS111" s="972"/>
      <c r="BT111" s="972"/>
      <c r="BU111" s="972"/>
      <c r="BV111" s="972" t="s">
        <v>236</v>
      </c>
      <c r="BW111" s="972"/>
      <c r="BX111" s="972"/>
      <c r="BY111" s="972"/>
      <c r="BZ111" s="972"/>
      <c r="CA111" s="972" t="s">
        <v>439</v>
      </c>
      <c r="CB111" s="972"/>
      <c r="CC111" s="972"/>
      <c r="CD111" s="972"/>
      <c r="CE111" s="972"/>
      <c r="CF111" s="966" t="s">
        <v>435</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439</v>
      </c>
      <c r="DH111" s="972"/>
      <c r="DI111" s="972"/>
      <c r="DJ111" s="972"/>
      <c r="DK111" s="972"/>
      <c r="DL111" s="972" t="s">
        <v>236</v>
      </c>
      <c r="DM111" s="972"/>
      <c r="DN111" s="972"/>
      <c r="DO111" s="972"/>
      <c r="DP111" s="972"/>
      <c r="DQ111" s="972" t="s">
        <v>439</v>
      </c>
      <c r="DR111" s="972"/>
      <c r="DS111" s="972"/>
      <c r="DT111" s="972"/>
      <c r="DU111" s="972"/>
      <c r="DV111" s="973" t="s">
        <v>236</v>
      </c>
      <c r="DW111" s="973"/>
      <c r="DX111" s="973"/>
      <c r="DY111" s="973"/>
      <c r="DZ111" s="974"/>
    </row>
    <row r="112" spans="1:131" s="246" customFormat="1" ht="26.25" customHeight="1">
      <c r="A112" s="1004" t="s">
        <v>441</v>
      </c>
      <c r="B112" s="1005"/>
      <c r="C112" s="1002" t="s">
        <v>442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443</v>
      </c>
      <c r="AB112" s="1011"/>
      <c r="AC112" s="1011"/>
      <c r="AD112" s="1011"/>
      <c r="AE112" s="1012"/>
      <c r="AF112" s="1013" t="s">
        <v>236</v>
      </c>
      <c r="AG112" s="1011"/>
      <c r="AH112" s="1011"/>
      <c r="AI112" s="1011"/>
      <c r="AJ112" s="1012"/>
      <c r="AK112" s="1013" t="s">
        <v>436</v>
      </c>
      <c r="AL112" s="1011"/>
      <c r="AM112" s="1011"/>
      <c r="AN112" s="1011"/>
      <c r="AO112" s="1012"/>
      <c r="AP112" s="1014" t="s">
        <v>236</v>
      </c>
      <c r="AQ112" s="1015"/>
      <c r="AR112" s="1015"/>
      <c r="AS112" s="1015"/>
      <c r="AT112" s="1016"/>
      <c r="AU112" s="952"/>
      <c r="AV112" s="953"/>
      <c r="AW112" s="953"/>
      <c r="AX112" s="953"/>
      <c r="AY112" s="953"/>
      <c r="AZ112" s="1001" t="s">
        <v>444</v>
      </c>
      <c r="BA112" s="1002"/>
      <c r="BB112" s="1002"/>
      <c r="BC112" s="1002"/>
      <c r="BD112" s="1002"/>
      <c r="BE112" s="1002"/>
      <c r="BF112" s="1002"/>
      <c r="BG112" s="1002"/>
      <c r="BH112" s="1002"/>
      <c r="BI112" s="1002"/>
      <c r="BJ112" s="1002"/>
      <c r="BK112" s="1002"/>
      <c r="BL112" s="1002"/>
      <c r="BM112" s="1002"/>
      <c r="BN112" s="1002"/>
      <c r="BO112" s="1002"/>
      <c r="BP112" s="1003"/>
      <c r="BQ112" s="971">
        <v>3647321</v>
      </c>
      <c r="BR112" s="972"/>
      <c r="BS112" s="972"/>
      <c r="BT112" s="972"/>
      <c r="BU112" s="972"/>
      <c r="BV112" s="972">
        <v>3562405</v>
      </c>
      <c r="BW112" s="972"/>
      <c r="BX112" s="972"/>
      <c r="BY112" s="972"/>
      <c r="BZ112" s="972"/>
      <c r="CA112" s="972">
        <v>3490013</v>
      </c>
      <c r="CB112" s="972"/>
      <c r="CC112" s="972"/>
      <c r="CD112" s="972"/>
      <c r="CE112" s="972"/>
      <c r="CF112" s="966">
        <v>76.7</v>
      </c>
      <c r="CG112" s="967"/>
      <c r="CH112" s="967"/>
      <c r="CI112" s="967"/>
      <c r="CJ112" s="967"/>
      <c r="CK112" s="997"/>
      <c r="CL112" s="998"/>
      <c r="CM112" s="968" t="s">
        <v>445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443</v>
      </c>
      <c r="DH112" s="972"/>
      <c r="DI112" s="972"/>
      <c r="DJ112" s="972"/>
      <c r="DK112" s="972"/>
      <c r="DL112" s="972" t="s">
        <v>443</v>
      </c>
      <c r="DM112" s="972"/>
      <c r="DN112" s="972"/>
      <c r="DO112" s="972"/>
      <c r="DP112" s="972"/>
      <c r="DQ112" s="972" t="s">
        <v>443</v>
      </c>
      <c r="DR112" s="972"/>
      <c r="DS112" s="972"/>
      <c r="DT112" s="972"/>
      <c r="DU112" s="972"/>
      <c r="DV112" s="973" t="s">
        <v>443</v>
      </c>
      <c r="DW112" s="973"/>
      <c r="DX112" s="973"/>
      <c r="DY112" s="973"/>
      <c r="DZ112" s="974"/>
    </row>
    <row r="113" spans="1:130" s="246" customFormat="1" ht="26.25" customHeight="1">
      <c r="A113" s="1006"/>
      <c r="B113" s="1007"/>
      <c r="C113" s="1002" t="s">
        <v>446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123470</v>
      </c>
      <c r="AB113" s="986"/>
      <c r="AC113" s="986"/>
      <c r="AD113" s="986"/>
      <c r="AE113" s="987"/>
      <c r="AF113" s="988">
        <v>128747</v>
      </c>
      <c r="AG113" s="986"/>
      <c r="AH113" s="986"/>
      <c r="AI113" s="986"/>
      <c r="AJ113" s="987"/>
      <c r="AK113" s="988">
        <v>117915</v>
      </c>
      <c r="AL113" s="986"/>
      <c r="AM113" s="986"/>
      <c r="AN113" s="986"/>
      <c r="AO113" s="987"/>
      <c r="AP113" s="989">
        <v>2.6</v>
      </c>
      <c r="AQ113" s="990"/>
      <c r="AR113" s="990"/>
      <c r="AS113" s="990"/>
      <c r="AT113" s="991"/>
      <c r="AU113" s="952"/>
      <c r="AV113" s="953"/>
      <c r="AW113" s="953"/>
      <c r="AX113" s="953"/>
      <c r="AY113" s="953"/>
      <c r="AZ113" s="1001" t="s">
        <v>447</v>
      </c>
      <c r="BA113" s="1002"/>
      <c r="BB113" s="1002"/>
      <c r="BC113" s="1002"/>
      <c r="BD113" s="1002"/>
      <c r="BE113" s="1002"/>
      <c r="BF113" s="1002"/>
      <c r="BG113" s="1002"/>
      <c r="BH113" s="1002"/>
      <c r="BI113" s="1002"/>
      <c r="BJ113" s="1002"/>
      <c r="BK113" s="1002"/>
      <c r="BL113" s="1002"/>
      <c r="BM113" s="1002"/>
      <c r="BN113" s="1002"/>
      <c r="BO113" s="1002"/>
      <c r="BP113" s="1003"/>
      <c r="BQ113" s="971">
        <v>215383</v>
      </c>
      <c r="BR113" s="972"/>
      <c r="BS113" s="972"/>
      <c r="BT113" s="972"/>
      <c r="BU113" s="972"/>
      <c r="BV113" s="972">
        <v>263137</v>
      </c>
      <c r="BW113" s="972"/>
      <c r="BX113" s="972"/>
      <c r="BY113" s="972"/>
      <c r="BZ113" s="972"/>
      <c r="CA113" s="972">
        <v>308827</v>
      </c>
      <c r="CB113" s="972"/>
      <c r="CC113" s="972"/>
      <c r="CD113" s="972"/>
      <c r="CE113" s="972"/>
      <c r="CF113" s="966">
        <v>6.8</v>
      </c>
      <c r="CG113" s="967"/>
      <c r="CH113" s="967"/>
      <c r="CI113" s="967"/>
      <c r="CJ113" s="967"/>
      <c r="CK113" s="997"/>
      <c r="CL113" s="998"/>
      <c r="CM113" s="968" t="s">
        <v>448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236</v>
      </c>
      <c r="DH113" s="1011"/>
      <c r="DI113" s="1011"/>
      <c r="DJ113" s="1011"/>
      <c r="DK113" s="1012"/>
      <c r="DL113" s="1013" t="s">
        <v>236</v>
      </c>
      <c r="DM113" s="1011"/>
      <c r="DN113" s="1011"/>
      <c r="DO113" s="1011"/>
      <c r="DP113" s="1012"/>
      <c r="DQ113" s="1013" t="s">
        <v>436</v>
      </c>
      <c r="DR113" s="1011"/>
      <c r="DS113" s="1011"/>
      <c r="DT113" s="1011"/>
      <c r="DU113" s="1012"/>
      <c r="DV113" s="1014" t="s">
        <v>443</v>
      </c>
      <c r="DW113" s="1015"/>
      <c r="DX113" s="1015"/>
      <c r="DY113" s="1015"/>
      <c r="DZ113" s="1016"/>
    </row>
    <row r="114" spans="1:130" s="246" customFormat="1" ht="26.25" customHeight="1">
      <c r="A114" s="1006"/>
      <c r="B114" s="1007"/>
      <c r="C114" s="1002" t="s">
        <v>449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33686</v>
      </c>
      <c r="AB114" s="1011"/>
      <c r="AC114" s="1011"/>
      <c r="AD114" s="1011"/>
      <c r="AE114" s="1012"/>
      <c r="AF114" s="1013">
        <v>34910</v>
      </c>
      <c r="AG114" s="1011"/>
      <c r="AH114" s="1011"/>
      <c r="AI114" s="1011"/>
      <c r="AJ114" s="1012"/>
      <c r="AK114" s="1013">
        <v>34091</v>
      </c>
      <c r="AL114" s="1011"/>
      <c r="AM114" s="1011"/>
      <c r="AN114" s="1011"/>
      <c r="AO114" s="1012"/>
      <c r="AP114" s="1014">
        <v>0.7</v>
      </c>
      <c r="AQ114" s="1015"/>
      <c r="AR114" s="1015"/>
      <c r="AS114" s="1015"/>
      <c r="AT114" s="1016"/>
      <c r="AU114" s="952"/>
      <c r="AV114" s="953"/>
      <c r="AW114" s="953"/>
      <c r="AX114" s="953"/>
      <c r="AY114" s="953"/>
      <c r="AZ114" s="1001" t="s">
        <v>450</v>
      </c>
      <c r="BA114" s="1002"/>
      <c r="BB114" s="1002"/>
      <c r="BC114" s="1002"/>
      <c r="BD114" s="1002"/>
      <c r="BE114" s="1002"/>
      <c r="BF114" s="1002"/>
      <c r="BG114" s="1002"/>
      <c r="BH114" s="1002"/>
      <c r="BI114" s="1002"/>
      <c r="BJ114" s="1002"/>
      <c r="BK114" s="1002"/>
      <c r="BL114" s="1002"/>
      <c r="BM114" s="1002"/>
      <c r="BN114" s="1002"/>
      <c r="BO114" s="1002"/>
      <c r="BP114" s="1003"/>
      <c r="BQ114" s="971">
        <v>587604</v>
      </c>
      <c r="BR114" s="972"/>
      <c r="BS114" s="972"/>
      <c r="BT114" s="972"/>
      <c r="BU114" s="972"/>
      <c r="BV114" s="972">
        <v>518504</v>
      </c>
      <c r="BW114" s="972"/>
      <c r="BX114" s="972"/>
      <c r="BY114" s="972"/>
      <c r="BZ114" s="972"/>
      <c r="CA114" s="972">
        <v>447530</v>
      </c>
      <c r="CB114" s="972"/>
      <c r="CC114" s="972"/>
      <c r="CD114" s="972"/>
      <c r="CE114" s="972"/>
      <c r="CF114" s="966">
        <v>9.8000000000000007</v>
      </c>
      <c r="CG114" s="967"/>
      <c r="CH114" s="967"/>
      <c r="CI114" s="967"/>
      <c r="CJ114" s="967"/>
      <c r="CK114" s="997"/>
      <c r="CL114" s="998"/>
      <c r="CM114" s="968" t="s">
        <v>451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443</v>
      </c>
      <c r="DH114" s="1011"/>
      <c r="DI114" s="1011"/>
      <c r="DJ114" s="1011"/>
      <c r="DK114" s="1012"/>
      <c r="DL114" s="1013" t="s">
        <v>443</v>
      </c>
      <c r="DM114" s="1011"/>
      <c r="DN114" s="1011"/>
      <c r="DO114" s="1011"/>
      <c r="DP114" s="1012"/>
      <c r="DQ114" s="1013" t="s">
        <v>236</v>
      </c>
      <c r="DR114" s="1011"/>
      <c r="DS114" s="1011"/>
      <c r="DT114" s="1011"/>
      <c r="DU114" s="1012"/>
      <c r="DV114" s="1014" t="s">
        <v>436</v>
      </c>
      <c r="DW114" s="1015"/>
      <c r="DX114" s="1015"/>
      <c r="DY114" s="1015"/>
      <c r="DZ114" s="1016"/>
    </row>
    <row r="115" spans="1:130" s="246" customFormat="1" ht="26.25" customHeight="1">
      <c r="A115" s="1006"/>
      <c r="B115" s="1007"/>
      <c r="C115" s="1002" t="s">
        <v>452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575</v>
      </c>
      <c r="AB115" s="986"/>
      <c r="AC115" s="986"/>
      <c r="AD115" s="986"/>
      <c r="AE115" s="987"/>
      <c r="AF115" s="988">
        <v>1427</v>
      </c>
      <c r="AG115" s="986"/>
      <c r="AH115" s="986"/>
      <c r="AI115" s="986"/>
      <c r="AJ115" s="987"/>
      <c r="AK115" s="988">
        <v>1881</v>
      </c>
      <c r="AL115" s="986"/>
      <c r="AM115" s="986"/>
      <c r="AN115" s="986"/>
      <c r="AO115" s="987"/>
      <c r="AP115" s="989">
        <v>0</v>
      </c>
      <c r="AQ115" s="990"/>
      <c r="AR115" s="990"/>
      <c r="AS115" s="990"/>
      <c r="AT115" s="991"/>
      <c r="AU115" s="952"/>
      <c r="AV115" s="953"/>
      <c r="AW115" s="953"/>
      <c r="AX115" s="953"/>
      <c r="AY115" s="953"/>
      <c r="AZ115" s="1001" t="s">
        <v>453</v>
      </c>
      <c r="BA115" s="1002"/>
      <c r="BB115" s="1002"/>
      <c r="BC115" s="1002"/>
      <c r="BD115" s="1002"/>
      <c r="BE115" s="1002"/>
      <c r="BF115" s="1002"/>
      <c r="BG115" s="1002"/>
      <c r="BH115" s="1002"/>
      <c r="BI115" s="1002"/>
      <c r="BJ115" s="1002"/>
      <c r="BK115" s="1002"/>
      <c r="BL115" s="1002"/>
      <c r="BM115" s="1002"/>
      <c r="BN115" s="1002"/>
      <c r="BO115" s="1002"/>
      <c r="BP115" s="1003"/>
      <c r="BQ115" s="971" t="s">
        <v>439</v>
      </c>
      <c r="BR115" s="972"/>
      <c r="BS115" s="972"/>
      <c r="BT115" s="972"/>
      <c r="BU115" s="972"/>
      <c r="BV115" s="972" t="s">
        <v>443</v>
      </c>
      <c r="BW115" s="972"/>
      <c r="BX115" s="972"/>
      <c r="BY115" s="972"/>
      <c r="BZ115" s="972"/>
      <c r="CA115" s="972" t="s">
        <v>236</v>
      </c>
      <c r="CB115" s="972"/>
      <c r="CC115" s="972"/>
      <c r="CD115" s="972"/>
      <c r="CE115" s="972"/>
      <c r="CF115" s="966" t="s">
        <v>443</v>
      </c>
      <c r="CG115" s="967"/>
      <c r="CH115" s="967"/>
      <c r="CI115" s="967"/>
      <c r="CJ115" s="967"/>
      <c r="CK115" s="997"/>
      <c r="CL115" s="998"/>
      <c r="CM115" s="1001" t="s">
        <v>454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443</v>
      </c>
      <c r="DH115" s="1011"/>
      <c r="DI115" s="1011"/>
      <c r="DJ115" s="1011"/>
      <c r="DK115" s="1012"/>
      <c r="DL115" s="1013" t="s">
        <v>443</v>
      </c>
      <c r="DM115" s="1011"/>
      <c r="DN115" s="1011"/>
      <c r="DO115" s="1011"/>
      <c r="DP115" s="1012"/>
      <c r="DQ115" s="1013" t="s">
        <v>436</v>
      </c>
      <c r="DR115" s="1011"/>
      <c r="DS115" s="1011"/>
      <c r="DT115" s="1011"/>
      <c r="DU115" s="1012"/>
      <c r="DV115" s="1014" t="s">
        <v>436</v>
      </c>
      <c r="DW115" s="1015"/>
      <c r="DX115" s="1015"/>
      <c r="DY115" s="1015"/>
      <c r="DZ115" s="1016"/>
    </row>
    <row r="116" spans="1:130" s="246" customFormat="1" ht="26.25" customHeight="1">
      <c r="A116" s="1008"/>
      <c r="B116" s="1009"/>
      <c r="C116" s="1017" t="s">
        <v>455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443</v>
      </c>
      <c r="AB116" s="1011"/>
      <c r="AC116" s="1011"/>
      <c r="AD116" s="1011"/>
      <c r="AE116" s="1012"/>
      <c r="AF116" s="1013" t="s">
        <v>236</v>
      </c>
      <c r="AG116" s="1011"/>
      <c r="AH116" s="1011"/>
      <c r="AI116" s="1011"/>
      <c r="AJ116" s="1012"/>
      <c r="AK116" s="1013" t="s">
        <v>236</v>
      </c>
      <c r="AL116" s="1011"/>
      <c r="AM116" s="1011"/>
      <c r="AN116" s="1011"/>
      <c r="AO116" s="1012"/>
      <c r="AP116" s="1014" t="s">
        <v>236</v>
      </c>
      <c r="AQ116" s="1015"/>
      <c r="AR116" s="1015"/>
      <c r="AS116" s="1015"/>
      <c r="AT116" s="1016"/>
      <c r="AU116" s="952"/>
      <c r="AV116" s="953"/>
      <c r="AW116" s="953"/>
      <c r="AX116" s="953"/>
      <c r="AY116" s="953"/>
      <c r="AZ116" s="1019" t="s">
        <v>456</v>
      </c>
      <c r="BA116" s="1020"/>
      <c r="BB116" s="1020"/>
      <c r="BC116" s="1020"/>
      <c r="BD116" s="1020"/>
      <c r="BE116" s="1020"/>
      <c r="BF116" s="1020"/>
      <c r="BG116" s="1020"/>
      <c r="BH116" s="1020"/>
      <c r="BI116" s="1020"/>
      <c r="BJ116" s="1020"/>
      <c r="BK116" s="1020"/>
      <c r="BL116" s="1020"/>
      <c r="BM116" s="1020"/>
      <c r="BN116" s="1020"/>
      <c r="BO116" s="1020"/>
      <c r="BP116" s="1021"/>
      <c r="BQ116" s="971" t="s">
        <v>436</v>
      </c>
      <c r="BR116" s="972"/>
      <c r="BS116" s="972"/>
      <c r="BT116" s="972"/>
      <c r="BU116" s="972"/>
      <c r="BV116" s="972" t="s">
        <v>436</v>
      </c>
      <c r="BW116" s="972"/>
      <c r="BX116" s="972"/>
      <c r="BY116" s="972"/>
      <c r="BZ116" s="972"/>
      <c r="CA116" s="972" t="s">
        <v>236</v>
      </c>
      <c r="CB116" s="972"/>
      <c r="CC116" s="972"/>
      <c r="CD116" s="972"/>
      <c r="CE116" s="972"/>
      <c r="CF116" s="966" t="s">
        <v>436</v>
      </c>
      <c r="CG116" s="967"/>
      <c r="CH116" s="967"/>
      <c r="CI116" s="967"/>
      <c r="CJ116" s="967"/>
      <c r="CK116" s="997"/>
      <c r="CL116" s="998"/>
      <c r="CM116" s="968" t="s">
        <v>457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236</v>
      </c>
      <c r="DH116" s="1011"/>
      <c r="DI116" s="1011"/>
      <c r="DJ116" s="1011"/>
      <c r="DK116" s="1012"/>
      <c r="DL116" s="1013" t="s">
        <v>443</v>
      </c>
      <c r="DM116" s="1011"/>
      <c r="DN116" s="1011"/>
      <c r="DO116" s="1011"/>
      <c r="DP116" s="1012"/>
      <c r="DQ116" s="1013" t="s">
        <v>443</v>
      </c>
      <c r="DR116" s="1011"/>
      <c r="DS116" s="1011"/>
      <c r="DT116" s="1011"/>
      <c r="DU116" s="1012"/>
      <c r="DV116" s="1014" t="s">
        <v>236</v>
      </c>
      <c r="DW116" s="1015"/>
      <c r="DX116" s="1015"/>
      <c r="DY116" s="1015"/>
      <c r="DZ116" s="1016"/>
    </row>
    <row r="117" spans="1:130" s="246" customFormat="1" ht="26.25" customHeight="1">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458</v>
      </c>
      <c r="Z117" s="938"/>
      <c r="AA117" s="1028">
        <v>683696</v>
      </c>
      <c r="AB117" s="1029"/>
      <c r="AC117" s="1029"/>
      <c r="AD117" s="1029"/>
      <c r="AE117" s="1030"/>
      <c r="AF117" s="1031">
        <v>718455</v>
      </c>
      <c r="AG117" s="1029"/>
      <c r="AH117" s="1029"/>
      <c r="AI117" s="1029"/>
      <c r="AJ117" s="1030"/>
      <c r="AK117" s="1031">
        <v>711984</v>
      </c>
      <c r="AL117" s="1029"/>
      <c r="AM117" s="1029"/>
      <c r="AN117" s="1029"/>
      <c r="AO117" s="1030"/>
      <c r="AP117" s="1032"/>
      <c r="AQ117" s="1033"/>
      <c r="AR117" s="1033"/>
      <c r="AS117" s="1033"/>
      <c r="AT117" s="1034"/>
      <c r="AU117" s="952"/>
      <c r="AV117" s="953"/>
      <c r="AW117" s="953"/>
      <c r="AX117" s="953"/>
      <c r="AY117" s="953"/>
      <c r="AZ117" s="1019" t="s">
        <v>459</v>
      </c>
      <c r="BA117" s="1020"/>
      <c r="BB117" s="1020"/>
      <c r="BC117" s="1020"/>
      <c r="BD117" s="1020"/>
      <c r="BE117" s="1020"/>
      <c r="BF117" s="1020"/>
      <c r="BG117" s="1020"/>
      <c r="BH117" s="1020"/>
      <c r="BI117" s="1020"/>
      <c r="BJ117" s="1020"/>
      <c r="BK117" s="1020"/>
      <c r="BL117" s="1020"/>
      <c r="BM117" s="1020"/>
      <c r="BN117" s="1020"/>
      <c r="BO117" s="1020"/>
      <c r="BP117" s="1021"/>
      <c r="BQ117" s="971" t="s">
        <v>460</v>
      </c>
      <c r="BR117" s="972"/>
      <c r="BS117" s="972"/>
      <c r="BT117" s="972"/>
      <c r="BU117" s="972"/>
      <c r="BV117" s="972" t="s">
        <v>236</v>
      </c>
      <c r="BW117" s="972"/>
      <c r="BX117" s="972"/>
      <c r="BY117" s="972"/>
      <c r="BZ117" s="972"/>
      <c r="CA117" s="972" t="s">
        <v>460</v>
      </c>
      <c r="CB117" s="972"/>
      <c r="CC117" s="972"/>
      <c r="CD117" s="972"/>
      <c r="CE117" s="972"/>
      <c r="CF117" s="966" t="s">
        <v>461</v>
      </c>
      <c r="CG117" s="967"/>
      <c r="CH117" s="967"/>
      <c r="CI117" s="967"/>
      <c r="CJ117" s="967"/>
      <c r="CK117" s="997"/>
      <c r="CL117" s="998"/>
      <c r="CM117" s="968" t="s">
        <v>462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463</v>
      </c>
      <c r="DH117" s="1011"/>
      <c r="DI117" s="1011"/>
      <c r="DJ117" s="1011"/>
      <c r="DK117" s="1012"/>
      <c r="DL117" s="1013" t="s">
        <v>236</v>
      </c>
      <c r="DM117" s="1011"/>
      <c r="DN117" s="1011"/>
      <c r="DO117" s="1011"/>
      <c r="DP117" s="1012"/>
      <c r="DQ117" s="1013" t="s">
        <v>461</v>
      </c>
      <c r="DR117" s="1011"/>
      <c r="DS117" s="1011"/>
      <c r="DT117" s="1011"/>
      <c r="DU117" s="1012"/>
      <c r="DV117" s="1014" t="s">
        <v>464</v>
      </c>
      <c r="DW117" s="1015"/>
      <c r="DX117" s="1015"/>
      <c r="DY117" s="1015"/>
      <c r="DZ117" s="1016"/>
    </row>
    <row r="118" spans="1:130" s="246" customFormat="1" ht="26.25" customHeight="1">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303</v>
      </c>
      <c r="AG118" s="937"/>
      <c r="AH118" s="937"/>
      <c r="AI118" s="937"/>
      <c r="AJ118" s="938"/>
      <c r="AK118" s="936" t="s">
        <v>302</v>
      </c>
      <c r="AL118" s="937"/>
      <c r="AM118" s="937"/>
      <c r="AN118" s="937"/>
      <c r="AO118" s="938"/>
      <c r="AP118" s="1023" t="s">
        <v>429</v>
      </c>
      <c r="AQ118" s="1024"/>
      <c r="AR118" s="1024"/>
      <c r="AS118" s="1024"/>
      <c r="AT118" s="1025"/>
      <c r="AU118" s="952"/>
      <c r="AV118" s="953"/>
      <c r="AW118" s="953"/>
      <c r="AX118" s="953"/>
      <c r="AY118" s="953"/>
      <c r="AZ118" s="1026" t="s">
        <v>465</v>
      </c>
      <c r="BA118" s="1017"/>
      <c r="BB118" s="1017"/>
      <c r="BC118" s="1017"/>
      <c r="BD118" s="1017"/>
      <c r="BE118" s="1017"/>
      <c r="BF118" s="1017"/>
      <c r="BG118" s="1017"/>
      <c r="BH118" s="1017"/>
      <c r="BI118" s="1017"/>
      <c r="BJ118" s="1017"/>
      <c r="BK118" s="1017"/>
      <c r="BL118" s="1017"/>
      <c r="BM118" s="1017"/>
      <c r="BN118" s="1017"/>
      <c r="BO118" s="1017"/>
      <c r="BP118" s="1018"/>
      <c r="BQ118" s="1049" t="s">
        <v>439</v>
      </c>
      <c r="BR118" s="1050"/>
      <c r="BS118" s="1050"/>
      <c r="BT118" s="1050"/>
      <c r="BU118" s="1050"/>
      <c r="BV118" s="1050" t="s">
        <v>236</v>
      </c>
      <c r="BW118" s="1050"/>
      <c r="BX118" s="1050"/>
      <c r="BY118" s="1050"/>
      <c r="BZ118" s="1050"/>
      <c r="CA118" s="1050" t="s">
        <v>461</v>
      </c>
      <c r="CB118" s="1050"/>
      <c r="CC118" s="1050"/>
      <c r="CD118" s="1050"/>
      <c r="CE118" s="1050"/>
      <c r="CF118" s="966" t="s">
        <v>439</v>
      </c>
      <c r="CG118" s="967"/>
      <c r="CH118" s="967"/>
      <c r="CI118" s="967"/>
      <c r="CJ118" s="967"/>
      <c r="CK118" s="997"/>
      <c r="CL118" s="998"/>
      <c r="CM118" s="968" t="s">
        <v>466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236</v>
      </c>
      <c r="DH118" s="1011"/>
      <c r="DI118" s="1011"/>
      <c r="DJ118" s="1011"/>
      <c r="DK118" s="1012"/>
      <c r="DL118" s="1013" t="s">
        <v>236</v>
      </c>
      <c r="DM118" s="1011"/>
      <c r="DN118" s="1011"/>
      <c r="DO118" s="1011"/>
      <c r="DP118" s="1012"/>
      <c r="DQ118" s="1013" t="s">
        <v>461</v>
      </c>
      <c r="DR118" s="1011"/>
      <c r="DS118" s="1011"/>
      <c r="DT118" s="1011"/>
      <c r="DU118" s="1012"/>
      <c r="DV118" s="1014" t="s">
        <v>461</v>
      </c>
      <c r="DW118" s="1015"/>
      <c r="DX118" s="1015"/>
      <c r="DY118" s="1015"/>
      <c r="DZ118" s="1016"/>
    </row>
    <row r="119" spans="1:130" s="246" customFormat="1" ht="26.25" customHeight="1">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467</v>
      </c>
      <c r="AB119" s="944"/>
      <c r="AC119" s="944"/>
      <c r="AD119" s="944"/>
      <c r="AE119" s="945"/>
      <c r="AF119" s="946" t="s">
        <v>236</v>
      </c>
      <c r="AG119" s="944"/>
      <c r="AH119" s="944"/>
      <c r="AI119" s="944"/>
      <c r="AJ119" s="945"/>
      <c r="AK119" s="946" t="s">
        <v>236</v>
      </c>
      <c r="AL119" s="944"/>
      <c r="AM119" s="944"/>
      <c r="AN119" s="944"/>
      <c r="AO119" s="945"/>
      <c r="AP119" s="947" t="s">
        <v>460</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468</v>
      </c>
      <c r="BP119" s="1058"/>
      <c r="BQ119" s="1049">
        <v>11041654</v>
      </c>
      <c r="BR119" s="1050"/>
      <c r="BS119" s="1050"/>
      <c r="BT119" s="1050"/>
      <c r="BU119" s="1050"/>
      <c r="BV119" s="1050">
        <v>11875094</v>
      </c>
      <c r="BW119" s="1050"/>
      <c r="BX119" s="1050"/>
      <c r="BY119" s="1050"/>
      <c r="BZ119" s="1050"/>
      <c r="CA119" s="1050">
        <v>12406322</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461</v>
      </c>
      <c r="DH119" s="1036"/>
      <c r="DI119" s="1036"/>
      <c r="DJ119" s="1036"/>
      <c r="DK119" s="1037"/>
      <c r="DL119" s="1035" t="s">
        <v>236</v>
      </c>
      <c r="DM119" s="1036"/>
      <c r="DN119" s="1036"/>
      <c r="DO119" s="1036"/>
      <c r="DP119" s="1037"/>
      <c r="DQ119" s="1035" t="s">
        <v>461</v>
      </c>
      <c r="DR119" s="1036"/>
      <c r="DS119" s="1036"/>
      <c r="DT119" s="1036"/>
      <c r="DU119" s="1037"/>
      <c r="DV119" s="1038" t="s">
        <v>236</v>
      </c>
      <c r="DW119" s="1039"/>
      <c r="DX119" s="1039"/>
      <c r="DY119" s="1039"/>
      <c r="DZ119" s="1040"/>
    </row>
    <row r="120" spans="1:130" s="246" customFormat="1" ht="26.25" customHeight="1">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461</v>
      </c>
      <c r="AB120" s="1011"/>
      <c r="AC120" s="1011"/>
      <c r="AD120" s="1011"/>
      <c r="AE120" s="1012"/>
      <c r="AF120" s="1013" t="s">
        <v>461</v>
      </c>
      <c r="AG120" s="1011"/>
      <c r="AH120" s="1011"/>
      <c r="AI120" s="1011"/>
      <c r="AJ120" s="1012"/>
      <c r="AK120" s="1013" t="s">
        <v>236</v>
      </c>
      <c r="AL120" s="1011"/>
      <c r="AM120" s="1011"/>
      <c r="AN120" s="1011"/>
      <c r="AO120" s="1012"/>
      <c r="AP120" s="1014" t="s">
        <v>236</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3422863</v>
      </c>
      <c r="BR120" s="979"/>
      <c r="BS120" s="979"/>
      <c r="BT120" s="979"/>
      <c r="BU120" s="979"/>
      <c r="BV120" s="979">
        <v>2904616</v>
      </c>
      <c r="BW120" s="979"/>
      <c r="BX120" s="979"/>
      <c r="BY120" s="979"/>
      <c r="BZ120" s="979"/>
      <c r="CA120" s="979">
        <v>2632808</v>
      </c>
      <c r="CB120" s="979"/>
      <c r="CC120" s="979"/>
      <c r="CD120" s="979"/>
      <c r="CE120" s="979"/>
      <c r="CF120" s="993">
        <v>57.8</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3414794</v>
      </c>
      <c r="DH120" s="979"/>
      <c r="DI120" s="979"/>
      <c r="DJ120" s="979"/>
      <c r="DK120" s="979"/>
      <c r="DL120" s="979">
        <v>3345902</v>
      </c>
      <c r="DM120" s="979"/>
      <c r="DN120" s="979"/>
      <c r="DO120" s="979"/>
      <c r="DP120" s="979"/>
      <c r="DQ120" s="979">
        <v>3304784</v>
      </c>
      <c r="DR120" s="979"/>
      <c r="DS120" s="979"/>
      <c r="DT120" s="979"/>
      <c r="DU120" s="979"/>
      <c r="DV120" s="980">
        <v>72.599999999999994</v>
      </c>
      <c r="DW120" s="980"/>
      <c r="DX120" s="980"/>
      <c r="DY120" s="980"/>
      <c r="DZ120" s="981"/>
    </row>
    <row r="121" spans="1:130" s="246" customFormat="1" ht="26.25" customHeight="1">
      <c r="A121" s="1111"/>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461</v>
      </c>
      <c r="AB121" s="1011"/>
      <c r="AC121" s="1011"/>
      <c r="AD121" s="1011"/>
      <c r="AE121" s="1012"/>
      <c r="AF121" s="1013" t="s">
        <v>461</v>
      </c>
      <c r="AG121" s="1011"/>
      <c r="AH121" s="1011"/>
      <c r="AI121" s="1011"/>
      <c r="AJ121" s="1012"/>
      <c r="AK121" s="1013" t="s">
        <v>236</v>
      </c>
      <c r="AL121" s="1011"/>
      <c r="AM121" s="1011"/>
      <c r="AN121" s="1011"/>
      <c r="AO121" s="1012"/>
      <c r="AP121" s="1014" t="s">
        <v>236</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v>111464</v>
      </c>
      <c r="BR121" s="972"/>
      <c r="BS121" s="972"/>
      <c r="BT121" s="972"/>
      <c r="BU121" s="972"/>
      <c r="BV121" s="972">
        <v>106374</v>
      </c>
      <c r="BW121" s="972"/>
      <c r="BX121" s="972"/>
      <c r="BY121" s="972"/>
      <c r="BZ121" s="972"/>
      <c r="CA121" s="972">
        <v>144335</v>
      </c>
      <c r="CB121" s="972"/>
      <c r="CC121" s="972"/>
      <c r="CD121" s="972"/>
      <c r="CE121" s="972"/>
      <c r="CF121" s="966">
        <v>3.2</v>
      </c>
      <c r="CG121" s="967"/>
      <c r="CH121" s="967"/>
      <c r="CI121" s="967"/>
      <c r="CJ121" s="967"/>
      <c r="CK121" s="1062"/>
      <c r="CL121" s="1063"/>
      <c r="CM121" s="1063"/>
      <c r="CN121" s="1063"/>
      <c r="CO121" s="1064"/>
      <c r="CP121" s="1072" t="s">
        <v>476</v>
      </c>
      <c r="CQ121" s="1073"/>
      <c r="CR121" s="1073"/>
      <c r="CS121" s="1073"/>
      <c r="CT121" s="1073"/>
      <c r="CU121" s="1073"/>
      <c r="CV121" s="1073"/>
      <c r="CW121" s="1073"/>
      <c r="CX121" s="1073"/>
      <c r="CY121" s="1073"/>
      <c r="CZ121" s="1073"/>
      <c r="DA121" s="1073"/>
      <c r="DB121" s="1073"/>
      <c r="DC121" s="1073"/>
      <c r="DD121" s="1073"/>
      <c r="DE121" s="1073"/>
      <c r="DF121" s="1074"/>
      <c r="DG121" s="971">
        <v>172218</v>
      </c>
      <c r="DH121" s="972"/>
      <c r="DI121" s="972"/>
      <c r="DJ121" s="972"/>
      <c r="DK121" s="972"/>
      <c r="DL121" s="972">
        <v>150807</v>
      </c>
      <c r="DM121" s="972"/>
      <c r="DN121" s="972"/>
      <c r="DO121" s="972"/>
      <c r="DP121" s="972"/>
      <c r="DQ121" s="972">
        <v>136972</v>
      </c>
      <c r="DR121" s="972"/>
      <c r="DS121" s="972"/>
      <c r="DT121" s="972"/>
      <c r="DU121" s="972"/>
      <c r="DV121" s="973">
        <v>3</v>
      </c>
      <c r="DW121" s="973"/>
      <c r="DX121" s="973"/>
      <c r="DY121" s="973"/>
      <c r="DZ121" s="974"/>
    </row>
    <row r="122" spans="1:130" s="246" customFormat="1" ht="26.25" customHeight="1">
      <c r="A122" s="1111"/>
      <c r="B122" s="998"/>
      <c r="C122" s="968" t="s">
        <v>451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467</v>
      </c>
      <c r="AB122" s="1011"/>
      <c r="AC122" s="1011"/>
      <c r="AD122" s="1011"/>
      <c r="AE122" s="1012"/>
      <c r="AF122" s="1013" t="s">
        <v>461</v>
      </c>
      <c r="AG122" s="1011"/>
      <c r="AH122" s="1011"/>
      <c r="AI122" s="1011"/>
      <c r="AJ122" s="1012"/>
      <c r="AK122" s="1013" t="s">
        <v>464</v>
      </c>
      <c r="AL122" s="1011"/>
      <c r="AM122" s="1011"/>
      <c r="AN122" s="1011"/>
      <c r="AO122" s="1012"/>
      <c r="AP122" s="1014" t="s">
        <v>461</v>
      </c>
      <c r="AQ122" s="1015"/>
      <c r="AR122" s="1015"/>
      <c r="AS122" s="1015"/>
      <c r="AT122" s="1016"/>
      <c r="AU122" s="1044"/>
      <c r="AV122" s="1045"/>
      <c r="AW122" s="1045"/>
      <c r="AX122" s="1045"/>
      <c r="AY122" s="1046"/>
      <c r="AZ122" s="1026" t="s">
        <v>477</v>
      </c>
      <c r="BA122" s="1017"/>
      <c r="BB122" s="1017"/>
      <c r="BC122" s="1017"/>
      <c r="BD122" s="1017"/>
      <c r="BE122" s="1017"/>
      <c r="BF122" s="1017"/>
      <c r="BG122" s="1017"/>
      <c r="BH122" s="1017"/>
      <c r="BI122" s="1017"/>
      <c r="BJ122" s="1017"/>
      <c r="BK122" s="1017"/>
      <c r="BL122" s="1017"/>
      <c r="BM122" s="1017"/>
      <c r="BN122" s="1017"/>
      <c r="BO122" s="1017"/>
      <c r="BP122" s="1018"/>
      <c r="BQ122" s="1049">
        <v>7563194</v>
      </c>
      <c r="BR122" s="1050"/>
      <c r="BS122" s="1050"/>
      <c r="BT122" s="1050"/>
      <c r="BU122" s="1050"/>
      <c r="BV122" s="1050">
        <v>8115912</v>
      </c>
      <c r="BW122" s="1050"/>
      <c r="BX122" s="1050"/>
      <c r="BY122" s="1050"/>
      <c r="BZ122" s="1050"/>
      <c r="CA122" s="1050">
        <v>8696637</v>
      </c>
      <c r="CB122" s="1050"/>
      <c r="CC122" s="1050"/>
      <c r="CD122" s="1050"/>
      <c r="CE122" s="1050"/>
      <c r="CF122" s="1070">
        <v>191</v>
      </c>
      <c r="CG122" s="1071"/>
      <c r="CH122" s="1071"/>
      <c r="CI122" s="1071"/>
      <c r="CJ122" s="1071"/>
      <c r="CK122" s="1062"/>
      <c r="CL122" s="1063"/>
      <c r="CM122" s="1063"/>
      <c r="CN122" s="1063"/>
      <c r="CO122" s="1064"/>
      <c r="CP122" s="1072" t="s">
        <v>478</v>
      </c>
      <c r="CQ122" s="1073"/>
      <c r="CR122" s="1073"/>
      <c r="CS122" s="1073"/>
      <c r="CT122" s="1073"/>
      <c r="CU122" s="1073"/>
      <c r="CV122" s="1073"/>
      <c r="CW122" s="1073"/>
      <c r="CX122" s="1073"/>
      <c r="CY122" s="1073"/>
      <c r="CZ122" s="1073"/>
      <c r="DA122" s="1073"/>
      <c r="DB122" s="1073"/>
      <c r="DC122" s="1073"/>
      <c r="DD122" s="1073"/>
      <c r="DE122" s="1073"/>
      <c r="DF122" s="1074"/>
      <c r="DG122" s="971">
        <v>60309</v>
      </c>
      <c r="DH122" s="972"/>
      <c r="DI122" s="972"/>
      <c r="DJ122" s="972"/>
      <c r="DK122" s="972"/>
      <c r="DL122" s="972">
        <v>65696</v>
      </c>
      <c r="DM122" s="972"/>
      <c r="DN122" s="972"/>
      <c r="DO122" s="972"/>
      <c r="DP122" s="972"/>
      <c r="DQ122" s="972">
        <v>48257</v>
      </c>
      <c r="DR122" s="972"/>
      <c r="DS122" s="972"/>
      <c r="DT122" s="972"/>
      <c r="DU122" s="972"/>
      <c r="DV122" s="973">
        <v>1.1000000000000001</v>
      </c>
      <c r="DW122" s="973"/>
      <c r="DX122" s="973"/>
      <c r="DY122" s="973"/>
      <c r="DZ122" s="974"/>
    </row>
    <row r="123" spans="1:130" s="246" customFormat="1" ht="26.25" customHeight="1">
      <c r="A123" s="1111"/>
      <c r="B123" s="998"/>
      <c r="C123" s="968" t="s">
        <v>457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464</v>
      </c>
      <c r="AB123" s="1011"/>
      <c r="AC123" s="1011"/>
      <c r="AD123" s="1011"/>
      <c r="AE123" s="1012"/>
      <c r="AF123" s="1013" t="s">
        <v>461</v>
      </c>
      <c r="AG123" s="1011"/>
      <c r="AH123" s="1011"/>
      <c r="AI123" s="1011"/>
      <c r="AJ123" s="1012"/>
      <c r="AK123" s="1013" t="s">
        <v>236</v>
      </c>
      <c r="AL123" s="1011"/>
      <c r="AM123" s="1011"/>
      <c r="AN123" s="1011"/>
      <c r="AO123" s="1012"/>
      <c r="AP123" s="1014" t="s">
        <v>236</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479</v>
      </c>
      <c r="BP123" s="1058"/>
      <c r="BQ123" s="1117">
        <v>11097521</v>
      </c>
      <c r="BR123" s="1118"/>
      <c r="BS123" s="1118"/>
      <c r="BT123" s="1118"/>
      <c r="BU123" s="1118"/>
      <c r="BV123" s="1118">
        <v>11126902</v>
      </c>
      <c r="BW123" s="1118"/>
      <c r="BX123" s="1118"/>
      <c r="BY123" s="1118"/>
      <c r="BZ123" s="1118"/>
      <c r="CA123" s="1118">
        <v>11473780</v>
      </c>
      <c r="CB123" s="1118"/>
      <c r="CC123" s="1118"/>
      <c r="CD123" s="1118"/>
      <c r="CE123" s="1118"/>
      <c r="CF123" s="1051"/>
      <c r="CG123" s="1052"/>
      <c r="CH123" s="1052"/>
      <c r="CI123" s="1052"/>
      <c r="CJ123" s="1053"/>
      <c r="CK123" s="1062"/>
      <c r="CL123" s="1063"/>
      <c r="CM123" s="1063"/>
      <c r="CN123" s="1063"/>
      <c r="CO123" s="1064"/>
      <c r="CP123" s="1072" t="s">
        <v>480</v>
      </c>
      <c r="CQ123" s="1073"/>
      <c r="CR123" s="1073"/>
      <c r="CS123" s="1073"/>
      <c r="CT123" s="1073"/>
      <c r="CU123" s="1073"/>
      <c r="CV123" s="1073"/>
      <c r="CW123" s="1073"/>
      <c r="CX123" s="1073"/>
      <c r="CY123" s="1073"/>
      <c r="CZ123" s="1073"/>
      <c r="DA123" s="1073"/>
      <c r="DB123" s="1073"/>
      <c r="DC123" s="1073"/>
      <c r="DD123" s="1073"/>
      <c r="DE123" s="1073"/>
      <c r="DF123" s="1074"/>
      <c r="DG123" s="1010" t="s">
        <v>236</v>
      </c>
      <c r="DH123" s="1011"/>
      <c r="DI123" s="1011"/>
      <c r="DJ123" s="1011"/>
      <c r="DK123" s="1012"/>
      <c r="DL123" s="1013" t="s">
        <v>439</v>
      </c>
      <c r="DM123" s="1011"/>
      <c r="DN123" s="1011"/>
      <c r="DO123" s="1011"/>
      <c r="DP123" s="1012"/>
      <c r="DQ123" s="1013" t="s">
        <v>464</v>
      </c>
      <c r="DR123" s="1011"/>
      <c r="DS123" s="1011"/>
      <c r="DT123" s="1011"/>
      <c r="DU123" s="1012"/>
      <c r="DV123" s="1014" t="s">
        <v>439</v>
      </c>
      <c r="DW123" s="1015"/>
      <c r="DX123" s="1015"/>
      <c r="DY123" s="1015"/>
      <c r="DZ123" s="1016"/>
    </row>
    <row r="124" spans="1:130" s="246" customFormat="1" ht="26.25" customHeight="1" thickBot="1">
      <c r="A124" s="1111"/>
      <c r="B124" s="998"/>
      <c r="C124" s="968" t="s">
        <v>462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236</v>
      </c>
      <c r="AB124" s="1011"/>
      <c r="AC124" s="1011"/>
      <c r="AD124" s="1011"/>
      <c r="AE124" s="1012"/>
      <c r="AF124" s="1013" t="s">
        <v>236</v>
      </c>
      <c r="AG124" s="1011"/>
      <c r="AH124" s="1011"/>
      <c r="AI124" s="1011"/>
      <c r="AJ124" s="1012"/>
      <c r="AK124" s="1013" t="s">
        <v>236</v>
      </c>
      <c r="AL124" s="1011"/>
      <c r="AM124" s="1011"/>
      <c r="AN124" s="1011"/>
      <c r="AO124" s="1012"/>
      <c r="AP124" s="1014" t="s">
        <v>236</v>
      </c>
      <c r="AQ124" s="1015"/>
      <c r="AR124" s="1015"/>
      <c r="AS124" s="1015"/>
      <c r="AT124" s="1016"/>
      <c r="AU124" s="1113" t="s">
        <v>481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463</v>
      </c>
      <c r="BR124" s="1080"/>
      <c r="BS124" s="1080"/>
      <c r="BT124" s="1080"/>
      <c r="BU124" s="1080"/>
      <c r="BV124" s="1080">
        <v>16.3</v>
      </c>
      <c r="BW124" s="1080"/>
      <c r="BX124" s="1080"/>
      <c r="BY124" s="1080"/>
      <c r="BZ124" s="1080"/>
      <c r="CA124" s="1080">
        <v>20.399999999999999</v>
      </c>
      <c r="CB124" s="1080"/>
      <c r="CC124" s="1080"/>
      <c r="CD124" s="1080"/>
      <c r="CE124" s="1080"/>
      <c r="CF124" s="1081"/>
      <c r="CG124" s="1082"/>
      <c r="CH124" s="1082"/>
      <c r="CI124" s="1082"/>
      <c r="CJ124" s="1083"/>
      <c r="CK124" s="1065"/>
      <c r="CL124" s="1065"/>
      <c r="CM124" s="1065"/>
      <c r="CN124" s="1065"/>
      <c r="CO124" s="1066"/>
      <c r="CP124" s="1072" t="s">
        <v>482</v>
      </c>
      <c r="CQ124" s="1073"/>
      <c r="CR124" s="1073"/>
      <c r="CS124" s="1073"/>
      <c r="CT124" s="1073"/>
      <c r="CU124" s="1073"/>
      <c r="CV124" s="1073"/>
      <c r="CW124" s="1073"/>
      <c r="CX124" s="1073"/>
      <c r="CY124" s="1073"/>
      <c r="CZ124" s="1073"/>
      <c r="DA124" s="1073"/>
      <c r="DB124" s="1073"/>
      <c r="DC124" s="1073"/>
      <c r="DD124" s="1073"/>
      <c r="DE124" s="1073"/>
      <c r="DF124" s="1074"/>
      <c r="DG124" s="1057" t="s">
        <v>236</v>
      </c>
      <c r="DH124" s="1036"/>
      <c r="DI124" s="1036"/>
      <c r="DJ124" s="1036"/>
      <c r="DK124" s="1037"/>
      <c r="DL124" s="1035" t="s">
        <v>236</v>
      </c>
      <c r="DM124" s="1036"/>
      <c r="DN124" s="1036"/>
      <c r="DO124" s="1036"/>
      <c r="DP124" s="1037"/>
      <c r="DQ124" s="1035" t="s">
        <v>461</v>
      </c>
      <c r="DR124" s="1036"/>
      <c r="DS124" s="1036"/>
      <c r="DT124" s="1036"/>
      <c r="DU124" s="1037"/>
      <c r="DV124" s="1038" t="s">
        <v>461</v>
      </c>
      <c r="DW124" s="1039"/>
      <c r="DX124" s="1039"/>
      <c r="DY124" s="1039"/>
      <c r="DZ124" s="1040"/>
    </row>
    <row r="125" spans="1:130" s="246" customFormat="1" ht="26.25" customHeight="1">
      <c r="A125" s="1111"/>
      <c r="B125" s="998"/>
      <c r="C125" s="968" t="s">
        <v>466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236</v>
      </c>
      <c r="AB125" s="1011"/>
      <c r="AC125" s="1011"/>
      <c r="AD125" s="1011"/>
      <c r="AE125" s="1012"/>
      <c r="AF125" s="1013" t="s">
        <v>236</v>
      </c>
      <c r="AG125" s="1011"/>
      <c r="AH125" s="1011"/>
      <c r="AI125" s="1011"/>
      <c r="AJ125" s="1012"/>
      <c r="AK125" s="1013" t="s">
        <v>461</v>
      </c>
      <c r="AL125" s="1011"/>
      <c r="AM125" s="1011"/>
      <c r="AN125" s="1011"/>
      <c r="AO125" s="1012"/>
      <c r="AP125" s="1014" t="s">
        <v>461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483</v>
      </c>
      <c r="CL125" s="1060"/>
      <c r="CM125" s="1060"/>
      <c r="CN125" s="1060"/>
      <c r="CO125" s="1061"/>
      <c r="CP125" s="992" t="s">
        <v>484</v>
      </c>
      <c r="CQ125" s="941"/>
      <c r="CR125" s="941"/>
      <c r="CS125" s="941"/>
      <c r="CT125" s="941"/>
      <c r="CU125" s="941"/>
      <c r="CV125" s="941"/>
      <c r="CW125" s="941"/>
      <c r="CX125" s="941"/>
      <c r="CY125" s="941"/>
      <c r="CZ125" s="941"/>
      <c r="DA125" s="941"/>
      <c r="DB125" s="941"/>
      <c r="DC125" s="941"/>
      <c r="DD125" s="941"/>
      <c r="DE125" s="941"/>
      <c r="DF125" s="942"/>
      <c r="DG125" s="978" t="s">
        <v>463</v>
      </c>
      <c r="DH125" s="979"/>
      <c r="DI125" s="979"/>
      <c r="DJ125" s="979"/>
      <c r="DK125" s="979"/>
      <c r="DL125" s="979" t="s">
        <v>460</v>
      </c>
      <c r="DM125" s="979"/>
      <c r="DN125" s="979"/>
      <c r="DO125" s="979"/>
      <c r="DP125" s="979"/>
      <c r="DQ125" s="979" t="s">
        <v>464</v>
      </c>
      <c r="DR125" s="979"/>
      <c r="DS125" s="979"/>
      <c r="DT125" s="979"/>
      <c r="DU125" s="979"/>
      <c r="DV125" s="980" t="s">
        <v>439</v>
      </c>
      <c r="DW125" s="980"/>
      <c r="DX125" s="980"/>
      <c r="DY125" s="980"/>
      <c r="DZ125" s="981"/>
    </row>
    <row r="126" spans="1:130" s="246" customFormat="1" ht="26.25" customHeight="1" thickBot="1">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461</v>
      </c>
      <c r="AB126" s="1011"/>
      <c r="AC126" s="1011"/>
      <c r="AD126" s="1011"/>
      <c r="AE126" s="1012"/>
      <c r="AF126" s="1013" t="s">
        <v>460</v>
      </c>
      <c r="AG126" s="1011"/>
      <c r="AH126" s="1011"/>
      <c r="AI126" s="1011"/>
      <c r="AJ126" s="1012"/>
      <c r="AK126" s="1013" t="s">
        <v>463</v>
      </c>
      <c r="AL126" s="1011"/>
      <c r="AM126" s="1011"/>
      <c r="AN126" s="1011"/>
      <c r="AO126" s="1012"/>
      <c r="AP126" s="1014" t="s">
        <v>236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485</v>
      </c>
      <c r="CQ126" s="1002"/>
      <c r="CR126" s="1002"/>
      <c r="CS126" s="1002"/>
      <c r="CT126" s="1002"/>
      <c r="CU126" s="1002"/>
      <c r="CV126" s="1002"/>
      <c r="CW126" s="1002"/>
      <c r="CX126" s="1002"/>
      <c r="CY126" s="1002"/>
      <c r="CZ126" s="1002"/>
      <c r="DA126" s="1002"/>
      <c r="DB126" s="1002"/>
      <c r="DC126" s="1002"/>
      <c r="DD126" s="1002"/>
      <c r="DE126" s="1002"/>
      <c r="DF126" s="1003"/>
      <c r="DG126" s="971" t="s">
        <v>236</v>
      </c>
      <c r="DH126" s="972"/>
      <c r="DI126" s="972"/>
      <c r="DJ126" s="972"/>
      <c r="DK126" s="972"/>
      <c r="DL126" s="972" t="s">
        <v>460</v>
      </c>
      <c r="DM126" s="972"/>
      <c r="DN126" s="972"/>
      <c r="DO126" s="972"/>
      <c r="DP126" s="972"/>
      <c r="DQ126" s="972" t="s">
        <v>460</v>
      </c>
      <c r="DR126" s="972"/>
      <c r="DS126" s="972"/>
      <c r="DT126" s="972"/>
      <c r="DU126" s="972"/>
      <c r="DV126" s="973" t="s">
        <v>236</v>
      </c>
      <c r="DW126" s="973"/>
      <c r="DX126" s="973"/>
      <c r="DY126" s="973"/>
      <c r="DZ126" s="974"/>
    </row>
    <row r="127" spans="1:130" s="246" customFormat="1" ht="26.25" customHeight="1">
      <c r="A127" s="1112"/>
      <c r="B127" s="1000"/>
      <c r="C127" s="1054" t="s">
        <v>486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575</v>
      </c>
      <c r="AB127" s="1011"/>
      <c r="AC127" s="1011"/>
      <c r="AD127" s="1011"/>
      <c r="AE127" s="1012"/>
      <c r="AF127" s="1013">
        <v>1427</v>
      </c>
      <c r="AG127" s="1011"/>
      <c r="AH127" s="1011"/>
      <c r="AI127" s="1011"/>
      <c r="AJ127" s="1012"/>
      <c r="AK127" s="1013">
        <v>1881</v>
      </c>
      <c r="AL127" s="1011"/>
      <c r="AM127" s="1011"/>
      <c r="AN127" s="1011"/>
      <c r="AO127" s="1012"/>
      <c r="AP127" s="1014">
        <v>0</v>
      </c>
      <c r="AQ127" s="1015"/>
      <c r="AR127" s="1015"/>
      <c r="AS127" s="1015"/>
      <c r="AT127" s="1016"/>
      <c r="AU127" s="282"/>
      <c r="AV127" s="282"/>
      <c r="AW127" s="282"/>
      <c r="AX127" s="1084" t="s">
        <v>487</v>
      </c>
      <c r="AY127" s="1085"/>
      <c r="AZ127" s="1085"/>
      <c r="BA127" s="1085"/>
      <c r="BB127" s="1085"/>
      <c r="BC127" s="1085"/>
      <c r="BD127" s="1085"/>
      <c r="BE127" s="1086"/>
      <c r="BF127" s="1087" t="s">
        <v>488</v>
      </c>
      <c r="BG127" s="1085"/>
      <c r="BH127" s="1085"/>
      <c r="BI127" s="1085"/>
      <c r="BJ127" s="1085"/>
      <c r="BK127" s="1085"/>
      <c r="BL127" s="1086"/>
      <c r="BM127" s="1087" t="s">
        <v>489</v>
      </c>
      <c r="BN127" s="1085"/>
      <c r="BO127" s="1085"/>
      <c r="BP127" s="1085"/>
      <c r="BQ127" s="1085"/>
      <c r="BR127" s="1085"/>
      <c r="BS127" s="1086"/>
      <c r="BT127" s="1087" t="s">
        <v>490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491</v>
      </c>
      <c r="CQ127" s="1002"/>
      <c r="CR127" s="1002"/>
      <c r="CS127" s="1002"/>
      <c r="CT127" s="1002"/>
      <c r="CU127" s="1002"/>
      <c r="CV127" s="1002"/>
      <c r="CW127" s="1002"/>
      <c r="CX127" s="1002"/>
      <c r="CY127" s="1002"/>
      <c r="CZ127" s="1002"/>
      <c r="DA127" s="1002"/>
      <c r="DB127" s="1002"/>
      <c r="DC127" s="1002"/>
      <c r="DD127" s="1002"/>
      <c r="DE127" s="1002"/>
      <c r="DF127" s="1003"/>
      <c r="DG127" s="971" t="s">
        <v>236</v>
      </c>
      <c r="DH127" s="972"/>
      <c r="DI127" s="972"/>
      <c r="DJ127" s="972"/>
      <c r="DK127" s="972"/>
      <c r="DL127" s="972" t="s">
        <v>460</v>
      </c>
      <c r="DM127" s="972"/>
      <c r="DN127" s="972"/>
      <c r="DO127" s="972"/>
      <c r="DP127" s="972"/>
      <c r="DQ127" s="972" t="s">
        <v>460</v>
      </c>
      <c r="DR127" s="972"/>
      <c r="DS127" s="972"/>
      <c r="DT127" s="972"/>
      <c r="DU127" s="972"/>
      <c r="DV127" s="973" t="s">
        <v>463</v>
      </c>
      <c r="DW127" s="973"/>
      <c r="DX127" s="973"/>
      <c r="DY127" s="973"/>
      <c r="DZ127" s="974"/>
    </row>
    <row r="128" spans="1:130" s="246" customFormat="1" ht="26.25" customHeight="1" thickBot="1">
      <c r="A128" s="1095" t="s">
        <v>492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493</v>
      </c>
      <c r="X128" s="1097"/>
      <c r="Y128" s="1097"/>
      <c r="Z128" s="1098"/>
      <c r="AA128" s="1099">
        <v>16255</v>
      </c>
      <c r="AB128" s="1100"/>
      <c r="AC128" s="1100"/>
      <c r="AD128" s="1100"/>
      <c r="AE128" s="1101"/>
      <c r="AF128" s="1102">
        <v>16190</v>
      </c>
      <c r="AG128" s="1100"/>
      <c r="AH128" s="1100"/>
      <c r="AI128" s="1100"/>
      <c r="AJ128" s="1101"/>
      <c r="AK128" s="1102">
        <v>16044</v>
      </c>
      <c r="AL128" s="1100"/>
      <c r="AM128" s="1100"/>
      <c r="AN128" s="1100"/>
      <c r="AO128" s="1101"/>
      <c r="AP128" s="1103"/>
      <c r="AQ128" s="1104"/>
      <c r="AR128" s="1104"/>
      <c r="AS128" s="1104"/>
      <c r="AT128" s="1105"/>
      <c r="AU128" s="282"/>
      <c r="AV128" s="282"/>
      <c r="AW128" s="282"/>
      <c r="AX128" s="940" t="s">
        <v>494</v>
      </c>
      <c r="AY128" s="941"/>
      <c r="AZ128" s="941"/>
      <c r="BA128" s="941"/>
      <c r="BB128" s="941"/>
      <c r="BC128" s="941"/>
      <c r="BD128" s="941"/>
      <c r="BE128" s="942"/>
      <c r="BF128" s="1106" t="s">
        <v>463</v>
      </c>
      <c r="BG128" s="1107"/>
      <c r="BH128" s="1107"/>
      <c r="BI128" s="1107"/>
      <c r="BJ128" s="1107"/>
      <c r="BK128" s="1107"/>
      <c r="BL128" s="1108"/>
      <c r="BM128" s="1106">
        <v>14.89</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495</v>
      </c>
      <c r="CQ128" s="1089"/>
      <c r="CR128" s="1089"/>
      <c r="CS128" s="1089"/>
      <c r="CT128" s="1089"/>
      <c r="CU128" s="1089"/>
      <c r="CV128" s="1089"/>
      <c r="CW128" s="1089"/>
      <c r="CX128" s="1089"/>
      <c r="CY128" s="1089"/>
      <c r="CZ128" s="1089"/>
      <c r="DA128" s="1089"/>
      <c r="DB128" s="1089"/>
      <c r="DC128" s="1089"/>
      <c r="DD128" s="1089"/>
      <c r="DE128" s="1089"/>
      <c r="DF128" s="1090"/>
      <c r="DG128" s="1091" t="s">
        <v>460</v>
      </c>
      <c r="DH128" s="1092"/>
      <c r="DI128" s="1092"/>
      <c r="DJ128" s="1092"/>
      <c r="DK128" s="1092"/>
      <c r="DL128" s="1092" t="s">
        <v>236</v>
      </c>
      <c r="DM128" s="1092"/>
      <c r="DN128" s="1092"/>
      <c r="DO128" s="1092"/>
      <c r="DP128" s="1092"/>
      <c r="DQ128" s="1092" t="s">
        <v>236</v>
      </c>
      <c r="DR128" s="1092"/>
      <c r="DS128" s="1092"/>
      <c r="DT128" s="1092"/>
      <c r="DU128" s="1092"/>
      <c r="DV128" s="1093" t="s">
        <v>439</v>
      </c>
      <c r="DW128" s="1093"/>
      <c r="DX128" s="1093"/>
      <c r="DY128" s="1093"/>
      <c r="DZ128" s="1094"/>
    </row>
    <row r="129" spans="1:131" s="246" customFormat="1" ht="26.25" customHeight="1">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496</v>
      </c>
      <c r="X129" s="1126"/>
      <c r="Y129" s="1126"/>
      <c r="Z129" s="1127"/>
      <c r="AA129" s="1010">
        <v>5195560</v>
      </c>
      <c r="AB129" s="1011"/>
      <c r="AC129" s="1011"/>
      <c r="AD129" s="1011"/>
      <c r="AE129" s="1012"/>
      <c r="AF129" s="1013">
        <v>5170567</v>
      </c>
      <c r="AG129" s="1011"/>
      <c r="AH129" s="1011"/>
      <c r="AI129" s="1011"/>
      <c r="AJ129" s="1012"/>
      <c r="AK129" s="1013">
        <v>5171225</v>
      </c>
      <c r="AL129" s="1011"/>
      <c r="AM129" s="1011"/>
      <c r="AN129" s="1011"/>
      <c r="AO129" s="1012"/>
      <c r="AP129" s="1128"/>
      <c r="AQ129" s="1129"/>
      <c r="AR129" s="1129"/>
      <c r="AS129" s="1129"/>
      <c r="AT129" s="1130"/>
      <c r="AU129" s="284"/>
      <c r="AV129" s="284"/>
      <c r="AW129" s="284"/>
      <c r="AX129" s="1119" t="s">
        <v>497</v>
      </c>
      <c r="AY129" s="1002"/>
      <c r="AZ129" s="1002"/>
      <c r="BA129" s="1002"/>
      <c r="BB129" s="1002"/>
      <c r="BC129" s="1002"/>
      <c r="BD129" s="1002"/>
      <c r="BE129" s="1003"/>
      <c r="BF129" s="1120" t="s">
        <v>236</v>
      </c>
      <c r="BG129" s="1121"/>
      <c r="BH129" s="1121"/>
      <c r="BI129" s="1121"/>
      <c r="BJ129" s="1121"/>
      <c r="BK129" s="1121"/>
      <c r="BL129" s="1122"/>
      <c r="BM129" s="1120">
        <v>19.89</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499</v>
      </c>
      <c r="X130" s="1126"/>
      <c r="Y130" s="1126"/>
      <c r="Z130" s="1127"/>
      <c r="AA130" s="1010">
        <v>611416</v>
      </c>
      <c r="AB130" s="1011"/>
      <c r="AC130" s="1011"/>
      <c r="AD130" s="1011"/>
      <c r="AE130" s="1012"/>
      <c r="AF130" s="1013">
        <v>598874</v>
      </c>
      <c r="AG130" s="1011"/>
      <c r="AH130" s="1011"/>
      <c r="AI130" s="1011"/>
      <c r="AJ130" s="1012"/>
      <c r="AK130" s="1013">
        <v>618309</v>
      </c>
      <c r="AL130" s="1011"/>
      <c r="AM130" s="1011"/>
      <c r="AN130" s="1011"/>
      <c r="AO130" s="1012"/>
      <c r="AP130" s="1128"/>
      <c r="AQ130" s="1129"/>
      <c r="AR130" s="1129"/>
      <c r="AS130" s="1129"/>
      <c r="AT130" s="1130"/>
      <c r="AU130" s="284"/>
      <c r="AV130" s="284"/>
      <c r="AW130" s="284"/>
      <c r="AX130" s="1119" t="s">
        <v>500</v>
      </c>
      <c r="AY130" s="1002"/>
      <c r="AZ130" s="1002"/>
      <c r="BA130" s="1002"/>
      <c r="BB130" s="1002"/>
      <c r="BC130" s="1002"/>
      <c r="BD130" s="1002"/>
      <c r="BE130" s="1003"/>
      <c r="BF130" s="1156">
        <v>1.7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501</v>
      </c>
      <c r="X131" s="1164"/>
      <c r="Y131" s="1164"/>
      <c r="Z131" s="1165"/>
      <c r="AA131" s="1057">
        <v>4584144</v>
      </c>
      <c r="AB131" s="1036"/>
      <c r="AC131" s="1036"/>
      <c r="AD131" s="1036"/>
      <c r="AE131" s="1037"/>
      <c r="AF131" s="1035">
        <v>4571693</v>
      </c>
      <c r="AG131" s="1036"/>
      <c r="AH131" s="1036"/>
      <c r="AI131" s="1036"/>
      <c r="AJ131" s="1037"/>
      <c r="AK131" s="1035">
        <v>4552916</v>
      </c>
      <c r="AL131" s="1036"/>
      <c r="AM131" s="1036"/>
      <c r="AN131" s="1036"/>
      <c r="AO131" s="1037"/>
      <c r="AP131" s="1166"/>
      <c r="AQ131" s="1167"/>
      <c r="AR131" s="1167"/>
      <c r="AS131" s="1167"/>
      <c r="AT131" s="1168"/>
      <c r="AU131" s="284"/>
      <c r="AV131" s="284"/>
      <c r="AW131" s="284"/>
      <c r="AX131" s="1138" t="s">
        <v>502</v>
      </c>
      <c r="AY131" s="1089"/>
      <c r="AZ131" s="1089"/>
      <c r="BA131" s="1089"/>
      <c r="BB131" s="1089"/>
      <c r="BC131" s="1089"/>
      <c r="BD131" s="1089"/>
      <c r="BE131" s="1090"/>
      <c r="BF131" s="1139">
        <v>20.399999999999999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503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504</v>
      </c>
      <c r="W132" s="1149"/>
      <c r="X132" s="1149"/>
      <c r="Y132" s="1149"/>
      <c r="Z132" s="1150"/>
      <c r="AA132" s="1151">
        <v>1.2221474720000001</v>
      </c>
      <c r="AB132" s="1152"/>
      <c r="AC132" s="1152"/>
      <c r="AD132" s="1152"/>
      <c r="AE132" s="1153"/>
      <c r="AF132" s="1154">
        <v>2.261547309</v>
      </c>
      <c r="AG132" s="1152"/>
      <c r="AH132" s="1152"/>
      <c r="AI132" s="1152"/>
      <c r="AJ132" s="1153"/>
      <c r="AK132" s="1154">
        <v>1.7050830720000001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505</v>
      </c>
      <c r="W133" s="1132"/>
      <c r="X133" s="1132"/>
      <c r="Y133" s="1132"/>
      <c r="Z133" s="1133"/>
      <c r="AA133" s="1134">
        <v>1.4</v>
      </c>
      <c r="AB133" s="1135"/>
      <c r="AC133" s="1135"/>
      <c r="AD133" s="1135"/>
      <c r="AE133" s="1136"/>
      <c r="AF133" s="1134">
        <v>1.5</v>
      </c>
      <c r="AG133" s="1135"/>
      <c r="AH133" s="1135"/>
      <c r="AI133" s="1135"/>
      <c r="AJ133" s="1136"/>
      <c r="AK133" s="1134">
        <v>1.7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tyKhzqv/l3a53/gIapwV2IXP7jPyLimV9OtKpYXzx4sFmEf88OMl0STM0PJyXz3pGzb3ORbg0HLToI50iqIobQ==" saltValue="NIW/xejot8a0b7ZDp4Dw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H9tZWJaelbn8xTD44i5mJLFcFmOQLTeUu85SCX34ZtYPdO/vWH3JmuHGWHoTJ4Yyw67CGvw8X6llNWgvdlob4g==" saltValue="LKDKdBDQUs3tyvx6RzJi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zC0psOij9tA2dm0vJHNUDi5UgbbR3QzJvOqRx1JmzvMyBK31LUxPaf8tqYEyo3m7dCmGR0dh6slNG/47RMWvw==" saltValue="y4fqSVyzK0VzqVRKyNGW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514</v>
      </c>
      <c r="AL9" s="1175"/>
      <c r="AM9" s="1175"/>
      <c r="AN9" s="1176"/>
      <c r="AO9" s="312">
        <v>1616168</v>
      </c>
      <c r="AP9" s="312">
        <v>76127</v>
      </c>
      <c r="AQ9" s="313">
        <v>56489</v>
      </c>
      <c r="AR9" s="314">
        <v>34.799999999999997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515</v>
      </c>
      <c r="AL10" s="1175"/>
      <c r="AM10" s="1175"/>
      <c r="AN10" s="1176"/>
      <c r="AO10" s="315">
        <v>226562</v>
      </c>
      <c r="AP10" s="315">
        <v>10672</v>
      </c>
      <c r="AQ10" s="316">
        <v>5759</v>
      </c>
      <c r="AR10" s="317">
        <v>85.3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516</v>
      </c>
      <c r="AL11" s="1175"/>
      <c r="AM11" s="1175"/>
      <c r="AN11" s="1176"/>
      <c r="AO11" s="315">
        <v>346743</v>
      </c>
      <c r="AP11" s="315">
        <v>16333</v>
      </c>
      <c r="AQ11" s="316">
        <v>8418</v>
      </c>
      <c r="AR11" s="317">
        <v>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517</v>
      </c>
      <c r="AL12" s="1175"/>
      <c r="AM12" s="1175"/>
      <c r="AN12" s="1176"/>
      <c r="AO12" s="315">
        <v>6692</v>
      </c>
      <c r="AP12" s="315">
        <v>315</v>
      </c>
      <c r="AQ12" s="316">
        <v>199</v>
      </c>
      <c r="AR12" s="317">
        <v>58.3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518</v>
      </c>
      <c r="AL13" s="1175"/>
      <c r="AM13" s="1175"/>
      <c r="AN13" s="1176"/>
      <c r="AO13" s="315" t="s">
        <v>519</v>
      </c>
      <c r="AP13" s="315" t="s">
        <v>519</v>
      </c>
      <c r="AQ13" s="316">
        <v>11</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t="s">
        <v>519</v>
      </c>
      <c r="AP14" s="315" t="s">
        <v>519</v>
      </c>
      <c r="AQ14" s="316">
        <v>2749</v>
      </c>
      <c r="AR14" s="317" t="s">
        <v>519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v>39348</v>
      </c>
      <c r="AP15" s="315">
        <v>1853</v>
      </c>
      <c r="AQ15" s="316">
        <v>1213</v>
      </c>
      <c r="AR15" s="317">
        <v>52.8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-129962</v>
      </c>
      <c r="AP16" s="315">
        <v>-6122</v>
      </c>
      <c r="AQ16" s="316">
        <v>-4842</v>
      </c>
      <c r="AR16" s="317">
        <v>26.4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2105551</v>
      </c>
      <c r="AP17" s="315">
        <v>99178</v>
      </c>
      <c r="AQ17" s="316">
        <v>69997</v>
      </c>
      <c r="AR17" s="317">
        <v>41.7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7.91</v>
      </c>
      <c r="AP21" s="328">
        <v>6.51</v>
      </c>
      <c r="AQ21" s="329">
        <v>1.4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94.4</v>
      </c>
      <c r="AP22" s="333">
        <v>97.2</v>
      </c>
      <c r="AQ22" s="334">
        <v>-2.8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558097</v>
      </c>
      <c r="AP32" s="342">
        <v>26288</v>
      </c>
      <c r="AQ32" s="343">
        <v>31531</v>
      </c>
      <c r="AR32" s="344">
        <v>-16.600000000000001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t="s">
        <v>519</v>
      </c>
      <c r="AP33" s="342" t="s">
        <v>519</v>
      </c>
      <c r="AQ33" s="343" t="s">
        <v>519</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534</v>
      </c>
      <c r="AL34" s="1186"/>
      <c r="AM34" s="1186"/>
      <c r="AN34" s="1187"/>
      <c r="AO34" s="342" t="s">
        <v>519</v>
      </c>
      <c r="AP34" s="342" t="s">
        <v>519</v>
      </c>
      <c r="AQ34" s="343" t="s">
        <v>519</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535</v>
      </c>
      <c r="AL35" s="1186"/>
      <c r="AM35" s="1186"/>
      <c r="AN35" s="1187"/>
      <c r="AO35" s="342">
        <v>117915</v>
      </c>
      <c r="AP35" s="342">
        <v>5554</v>
      </c>
      <c r="AQ35" s="343">
        <v>9647</v>
      </c>
      <c r="AR35" s="344">
        <v>-42.4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536</v>
      </c>
      <c r="AL36" s="1186"/>
      <c r="AM36" s="1186"/>
      <c r="AN36" s="1187"/>
      <c r="AO36" s="342">
        <v>34091</v>
      </c>
      <c r="AP36" s="342">
        <v>1606</v>
      </c>
      <c r="AQ36" s="343">
        <v>2316</v>
      </c>
      <c r="AR36" s="344">
        <v>-30.7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537</v>
      </c>
      <c r="AL37" s="1186"/>
      <c r="AM37" s="1186"/>
      <c r="AN37" s="1187"/>
      <c r="AO37" s="342">
        <v>1881</v>
      </c>
      <c r="AP37" s="342">
        <v>89</v>
      </c>
      <c r="AQ37" s="343">
        <v>1006</v>
      </c>
      <c r="AR37" s="344">
        <v>-91.2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538</v>
      </c>
      <c r="AL38" s="1189"/>
      <c r="AM38" s="1189"/>
      <c r="AN38" s="1190"/>
      <c r="AO38" s="345" t="s">
        <v>519</v>
      </c>
      <c r="AP38" s="345" t="s">
        <v>519</v>
      </c>
      <c r="AQ38" s="346">
        <v>1</v>
      </c>
      <c r="AR38" s="334" t="s">
        <v>519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539</v>
      </c>
      <c r="AL39" s="1189"/>
      <c r="AM39" s="1189"/>
      <c r="AN39" s="1190"/>
      <c r="AO39" s="342">
        <v>-16044</v>
      </c>
      <c r="AP39" s="342">
        <v>-756</v>
      </c>
      <c r="AQ39" s="343">
        <v>-3160</v>
      </c>
      <c r="AR39" s="344">
        <v>-76.099999999999994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540</v>
      </c>
      <c r="AL40" s="1186"/>
      <c r="AM40" s="1186"/>
      <c r="AN40" s="1187"/>
      <c r="AO40" s="342">
        <v>-618309</v>
      </c>
      <c r="AP40" s="342">
        <v>-29124</v>
      </c>
      <c r="AQ40" s="343">
        <v>-28415</v>
      </c>
      <c r="AR40" s="344">
        <v>2.5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77631</v>
      </c>
      <c r="AP41" s="342">
        <v>3657</v>
      </c>
      <c r="AQ41" s="343">
        <v>12925</v>
      </c>
      <c r="AR41" s="344">
        <v>-71.7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509</v>
      </c>
      <c r="AN49" s="1182" t="s">
        <v>544</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572222</v>
      </c>
      <c r="AN51" s="364">
        <v>26196</v>
      </c>
      <c r="AO51" s="365">
        <v>-2.1</v>
      </c>
      <c r="AP51" s="366">
        <v>53292</v>
      </c>
      <c r="AQ51" s="367">
        <v>0</v>
      </c>
      <c r="AR51" s="368">
        <v>-2.1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563049</v>
      </c>
      <c r="AN52" s="372">
        <v>25776</v>
      </c>
      <c r="AO52" s="373">
        <v>9.9</v>
      </c>
      <c r="AP52" s="374">
        <v>28900</v>
      </c>
      <c r="AQ52" s="375">
        <v>18.899999999999999</v>
      </c>
      <c r="AR52" s="376">
        <v>-9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1066986</v>
      </c>
      <c r="AN53" s="364">
        <v>49370</v>
      </c>
      <c r="AO53" s="365">
        <v>88.5</v>
      </c>
      <c r="AP53" s="366">
        <v>49919</v>
      </c>
      <c r="AQ53" s="367">
        <v>-6.3</v>
      </c>
      <c r="AR53" s="368">
        <v>94.8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1026502</v>
      </c>
      <c r="AN54" s="372">
        <v>47497</v>
      </c>
      <c r="AO54" s="373">
        <v>84.3</v>
      </c>
      <c r="AP54" s="374">
        <v>26398</v>
      </c>
      <c r="AQ54" s="375">
        <v>-8.6999999999999993</v>
      </c>
      <c r="AR54" s="376">
        <v>93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1077104</v>
      </c>
      <c r="AN55" s="364">
        <v>49875</v>
      </c>
      <c r="AO55" s="365">
        <v>1</v>
      </c>
      <c r="AP55" s="366">
        <v>47738</v>
      </c>
      <c r="AQ55" s="367">
        <v>-4.4000000000000004</v>
      </c>
      <c r="AR55" s="368">
        <v>5.4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605602</v>
      </c>
      <c r="AN56" s="372">
        <v>28042</v>
      </c>
      <c r="AO56" s="373">
        <v>-41</v>
      </c>
      <c r="AP56" s="374">
        <v>24937</v>
      </c>
      <c r="AQ56" s="375">
        <v>-5.5</v>
      </c>
      <c r="AR56" s="376">
        <v>-35.5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1830619</v>
      </c>
      <c r="AN57" s="364">
        <v>85639</v>
      </c>
      <c r="AO57" s="365">
        <v>71.7</v>
      </c>
      <c r="AP57" s="366">
        <v>52191</v>
      </c>
      <c r="AQ57" s="367">
        <v>9.3000000000000007</v>
      </c>
      <c r="AR57" s="368">
        <v>62.4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1235933</v>
      </c>
      <c r="AN58" s="372">
        <v>57819</v>
      </c>
      <c r="AO58" s="373">
        <v>106.2</v>
      </c>
      <c r="AP58" s="374">
        <v>24843</v>
      </c>
      <c r="AQ58" s="375">
        <v>-0.4</v>
      </c>
      <c r="AR58" s="376">
        <v>106.6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1627941</v>
      </c>
      <c r="AN59" s="364">
        <v>76681</v>
      </c>
      <c r="AO59" s="365">
        <v>-10.5</v>
      </c>
      <c r="AP59" s="366">
        <v>47387</v>
      </c>
      <c r="AQ59" s="367">
        <v>-9.1999999999999993</v>
      </c>
      <c r="AR59" s="368">
        <v>-1.3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1407767</v>
      </c>
      <c r="AN60" s="372">
        <v>66310</v>
      </c>
      <c r="AO60" s="373">
        <v>14.7</v>
      </c>
      <c r="AP60" s="374">
        <v>24928</v>
      </c>
      <c r="AQ60" s="375">
        <v>0.3</v>
      </c>
      <c r="AR60" s="376">
        <v>14.4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1234974</v>
      </c>
      <c r="AN61" s="379">
        <v>57552</v>
      </c>
      <c r="AO61" s="380">
        <v>29.7</v>
      </c>
      <c r="AP61" s="381">
        <v>50105</v>
      </c>
      <c r="AQ61" s="382">
        <v>-2.1</v>
      </c>
      <c r="AR61" s="368">
        <v>31.8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967771</v>
      </c>
      <c r="AN62" s="372">
        <v>45089</v>
      </c>
      <c r="AO62" s="373">
        <v>34.799999999999997</v>
      </c>
      <c r="AP62" s="374">
        <v>26001</v>
      </c>
      <c r="AQ62" s="375">
        <v>0.9</v>
      </c>
      <c r="AR62" s="376">
        <v>33.9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5qsJUX9d+BA/qLHdUWFDK54FOfwXPs55vEClVuX1VOzMltcvkuVN7JULSCIvVr9wETyZcxOFA8xu78mppRKAA==" saltValue="3CgQHfqiWhm4OLMsN9SR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5i+xW5FteaiQvCpzHe7dTeIWYLuqfjkg1dgg24sj+oMgmbxXMObMLKNhY0cDFwI1Hkv3kGExe4xKqBAaIAlcw==" saltValue="dY9VKSuXb9WaV8xMNWER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GnZGYRQ/UYIYYREz74UlqNA9buqMiD7EDSM2x3Je8Z7ab0PZexGvEEOTLgbvQLDMv06XNuLID7oIfh0PPjliQ==" saltValue="HXsBivOlAwD3Hdw+9fgL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94" t="s">
        <v>3</v>
      </c>
      <c r="D47" s="1194"/>
      <c r="E47" s="1195"/>
      <c r="F47" s="11">
        <v>27.51</v>
      </c>
      <c r="G47" s="12">
        <v>27.12</v>
      </c>
      <c r="H47" s="12">
        <v>24.54</v>
      </c>
      <c r="I47" s="12">
        <v>19.829999999999998</v>
      </c>
      <c r="J47" s="13">
        <v>20.41</v>
      </c>
    </row>
    <row r="48" spans="2:10" ht="57.75" customHeight="1">
      <c r="B48" s="14"/>
      <c r="C48" s="1196" t="s">
        <v>4</v>
      </c>
      <c r="D48" s="1196"/>
      <c r="E48" s="1197"/>
      <c r="F48" s="15">
        <v>11.47</v>
      </c>
      <c r="G48" s="16">
        <v>11.98</v>
      </c>
      <c r="H48" s="16">
        <v>13.15</v>
      </c>
      <c r="I48" s="16">
        <v>12.15</v>
      </c>
      <c r="J48" s="17">
        <v>11.69</v>
      </c>
    </row>
    <row r="49" spans="2:10" ht="57.75" customHeight="1" thickBot="1">
      <c r="B49" s="18"/>
      <c r="C49" s="1198" t="s">
        <v>5</v>
      </c>
      <c r="D49" s="1198"/>
      <c r="E49" s="1199"/>
      <c r="F49" s="19" t="s">
        <v>565</v>
      </c>
      <c r="G49" s="20" t="s">
        <v>566</v>
      </c>
      <c r="H49" s="20" t="s">
        <v>567</v>
      </c>
      <c r="I49" s="20" t="s">
        <v>568</v>
      </c>
      <c r="J49" s="21" t="s">
        <v>569</v>
      </c>
    </row>
    <row r="50" spans="2:10" ht="13.5" customHeight="1"/>
    <row r="51" spans="2:10" ht="13.5" hidden="1" customHeight="1"/>
    <row r="52" spans="2:10" ht="13.5" hidden="1" customHeight="1"/>
    <row r="53" spans="2:10" ht="13.5" hidden="1" customHeight="1"/>
  </sheetData>
  <sheetProtection algorithmName="SHA-512" hashValue="K9T08SEOsjwrusUF6BIeEFM2Tl7Q5iXXWi026u0vGeMLjbB8EAiBOXobJ7j2Ij8BhdnRBz8O1W1OiGV0ZL5IAw==" saltValue="JnS9S081lZJ1wcqbaJyk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2020-03-05T06:53:44Z</cp:lastPrinted>
  <dcterms:created xsi:type="dcterms:W3CDTF">2020-02-10T05:40:18Z</dcterms:created>
  <dcterms:modified xsi:type="dcterms:W3CDTF">2020-09-29T12:28:27Z</dcterms:modified>
  <cp:category/>
</cp:coreProperties>
</file>