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tabRatio="911"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<sst xmlns="http://schemas.openxmlformats.org/spreadsheetml/2006/main" count="1138" uniqueCount="621">
  <si>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</si>
  <si>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</si>
  <si>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</si>
  <si>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</si>
  <si>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</si>
  <si>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</si>
  <si>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</si>
  <si>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</si>
  <si>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</si>
  <si>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</si>
  <si>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</si>
  <si>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</si>
  <si>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</si>
  <si>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</si>
  <si>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</si>
  <si>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</si>
  <si>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</si>
  <si>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</si>
  <si>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</si>
  <si>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</si>
  <si>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</si>
  <si>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</si>
  <si>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</si>
  <si>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</si>
  <si>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</si>
  <si>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</si>
  <si>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</si>
  <si>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</si>
  <si>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</si>
  <si>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</si>
  <si>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</si>
  <si>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</si>
  <si>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</si>
  <si>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</si>
  <si>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</si>
  <si>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</si>
  <si>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</si>
  <si>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</si>
  <si>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</si>
  <si>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</si>
  <si>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</si>
  <si>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</si>
  <si>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</si>
  <si>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</si>
  <si>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</si>
  <si>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</si>
  <si>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</si>
  <si>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</si>
  <si>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</si>
  <si>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</si>
  <si>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</si>
  <si>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</si>
  <si>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</si>
  <si>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</si>
  <si>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</si>
  <si>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</si>
  <si>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</si>
  <si>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</si>
  <si>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</si>
  <si>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</si>
  <si>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</si>
  <si>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</si>
  <si>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</si>
  <si>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</si>
  <si>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</si>
  <si>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</si>
  <si>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</si>
  <si>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</si>
  <si>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</si>
  <si>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</si>
  <si>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</si>
  <si>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</si>
  <si>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</si>
  <si>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</si>
  <si>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</si>
  <si>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</si>
  <si>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</si>
  <si>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</si>
  <si>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</si>
  <si>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</si>
  <si>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</si>
  <si>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</si>
  <si>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</si>
  <si>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</si>
  <si>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</si>
  <si>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</si>
  <si>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</si>
  <si>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</si>
  <si>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</si>
  <si>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</si>
  <si>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</si>
  <si>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</si>
  <si>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</si>
  <si>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</si>
  <si>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</si>
  <si>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</si>
  <si>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</si>
  <si>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</si>
  <si>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</si>
  <si>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</si>
  <si>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</si>
  <si>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</si>
  <si>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</si>
  <si>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</si>
  <si>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</si>
  <si>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</si>
  <si>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</si>
  <si>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</si>
  <si>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</si>
  <si>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</si>
  <si>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</si>
  <si>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</si>
  <si>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</si>
  <si>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</si>
  <si>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</si>
  <si>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</si>
  <si>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</si>
  <si>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</si>
  <si>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</si>
  <si>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</si>
  <si>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</si>
  <si>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</si>
  <si>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</si>
  <si>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</si>
  <si>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</si>
  <si>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</si>
  <si>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</si>
  <si>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</si>
  <si>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</si>
  <si>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</si>
  <si>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</si>
  <si>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</si>
  <si>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</si>
  <si>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</si>
  <si>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</si>
  <si>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</si>
  <si>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</si>
  <si>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</si>
  <si>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</si>
  <si>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</si>
  <si>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</si>
  <si>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</si>
  <si>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</si>
  <si>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</si>
  <si>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</si>
  <si>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</si>
  <si>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</si>
  <si>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</si>
  <si>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</si>
  <si>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</si>
  <si>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</si>
  <si>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</si>
  <si>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</si>
  <si>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</si>
  <si>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</si>
  <si>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</si>
  <si>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</si>
  <si>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</si>
  <si>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</si>
  <si>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</si>
  <si>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</si>
  <si>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</si>
  <si>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</si>
  <si>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</si>
  <si>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</si>
  <si>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</si>
  <si>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</si>
  <si>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</si>
  <si>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</si>
  <si>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</si>
  <si>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</si>
  <si>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</si>
  <si>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</si>
  <si>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</si>
  <si>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</si>
  <si>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</si>
  <si>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</si>
  <si>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</si>
  <si>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</si>
  <si>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</si>
  <si>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</si>
  <si>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</si>
  <si>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</si>
  <si>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</si>
  <si>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</si>
  <si>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</si>
  <si>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</si>
  <si>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</si>
  <si>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</si>
  <si>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</si>
  <si>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</si>
  <si>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</si>
  <si>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</si>
  <si>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</si>
  <si>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</si>
  <si>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</si>
  <si>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</si>
  <si>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</si>
  <si>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</si>
  <si>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</si>
  <si>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</si>
  <si>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</si>
  <si>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</si>
  <si>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</si>
  <si>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</si>
  <si>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</si>
  <si>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</si>
  <si>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</si>
  <si>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</si>
  <si>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</si>
  <si>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</si>
  <si>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</si>
  <si>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</si>
  <si>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愛媛県宇和島市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</si>
  <si>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</si>
  <si>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</si>
  <si>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</si>
  <si>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</si>
  <si>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</si>
  <si>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</si>
  <si>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</si>
  <si>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</si>
  <si>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</si>
  <si>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</si>
  <si>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</si>
  <si>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</si>
  <si>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</si>
  <si>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</si>
  <si>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</si>
  <si>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</si>
  <si>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</si>
  <si>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</si>
  <si>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</si>
  <si>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</si>
  <si>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</si>
  <si>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</si>
  <si>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</si>
  <si>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</si>
  <si>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</si>
  <si>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</si>
  <si>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</si>
  <si>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</si>
  <si>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</si>
  <si>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</si>
  <si>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</si>
  <si>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</si>
  <si>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</si>
  <si>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</si>
  <si>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</si>
  <si>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</si>
  <si>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</si>
  <si>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</si>
  <si>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</si>
  <si>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</si>
  <si>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</si>
  <si>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</si>
  <si>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</si>
  <si>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</si>
  <si>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</si>
  <si>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</si>
  <si>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</si>
  <si>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</si>
  <si>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</si>
  <si>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</si>
  <si>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</si>
  <si>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</si>
  <si>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</si>
  <si>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</si>
  <si>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</si>
  <si>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</si>
  <si>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</si>
  <si>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</si>
  <si>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</si>
  <si>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</si>
  <si>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</si>
  <si>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</si>
  <si>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</si>
  <si>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</si>
  <si>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</si>
  <si>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</si>
  <si>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</si>
  <si>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</si>
  <si>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</si>
  <si>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</si>
  <si>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</si>
  <si>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</si>
  <si>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</si>
  <si>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</si>
  <si>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</si>
  <si>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</si>
  <si>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</si>
  <si>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</si>
  <si>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</si>
  <si>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</si>
  <si>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</si>
  <si>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</si>
  <si>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</si>
  <si>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</si>
  <si>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</si>
  <si>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</si>
  <si>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</si>
  <si>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</si>
  <si>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</si>
  <si>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</si>
  <si>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</si>
  <si>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</si>
  <si>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</si>
  <si>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</si>
  <si>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</si>
  <si>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</si>
  <si>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</si>
  <si>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</si>
  <si>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</si>
  <si>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</si>
  <si>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</si>
  <si>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</si>
  <si>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</si>
  <si>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</si>
  <si>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</si>
  <si>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</si>
  <si>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</si>
  <si>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</si>
  <si>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</si>
  <si>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</si>
  <si>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</si>
  <si>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</si>
  <si>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</si>
  <si>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</si>
  <si>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</si>
  <si>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</si>
  <si>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</si>
  <si>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</si>
  <si>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</si>
  <si>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</si>
  <si>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</si>
  <si>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</si>
  <si>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</si>
  <si>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</si>
  <si>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</si>
  <si>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</si>
  <si>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</si>
  <si>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</si>
  <si>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</si>
  <si>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</si>
  <si>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</si>
  <si>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</si>
  <si>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</si>
  <si>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</si>
  <si>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</si>
  <si>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</si>
  <si>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</si>
  <si>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</si>
  <si>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</si>
  <si>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</si>
  <si>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</si>
  <si>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</si>
  <si>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</si>
  <si>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</si>
  <si>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</si>
  <si>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</si>
  <si>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</si>
  <si>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</si>
  <si>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愛媛県宇和島市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</si>
  <si>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</si>
  <si>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</si>
  <si>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</si>
  <si>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</si>
  <si>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</si>
  <si>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</si>
  <si>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</si>
  <si>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</si>
  <si>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</si>
  <si>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</si>
  <si>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</si>
  <si>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</si>
  <si>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</si>
  <si>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</si>
  <si>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</si>
  <si>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</si>
  <si>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</si>
  <si>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</si>
  <si>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</si>
  <si>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</si>
  <si>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</si>
  <si>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</si>
  <si>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</si>
  <si>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</si>
  <si>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</si>
  <si>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</si>
  <si>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</si>
  <si>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</si>
  <si>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</si>
  <si>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</si>
  <si>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</si>
  <si>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</si>
  <si>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</si>
  <si>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</si>
  <si>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</si>
  <si>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</si>
  <si>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</si>
  <si>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</si>
  <si>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</si>
  <si>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</si>
  <si>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</si>
  <si>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</si>
  <si>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</si>
  <si>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</si>
  <si>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</si>
  <si>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</si>
  <si>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</si>
  <si>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公共下水道事業特別会計</t>
    <phoneticPr fontId="5"/>
  </si>
  <si>
    <t>-</t>
    <phoneticPr fontId="5"/>
  </si>
  <si>
    <t>法非適用企業</t>
    <phoneticPr fontId="5"/>
  </si>
  <si>
    <t>小規模下水道事業特別会計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</si>
  <si>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</si>
  <si>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</si>
  <si>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</si>
  <si>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</si>
  <si>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</si>
  <si>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</si>
  <si>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</si>
  <si>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</si>
  <si>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</si>
  <si>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</si>
  <si>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</si>
  <si>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</si>
  <si>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</si>
  <si>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</si>
  <si>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</si>
  <si>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</si>
  <si>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</si>
  <si>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</si>
  <si>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</si>
  <si>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</si>
  <si>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</si>
  <si>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</si>
  <si>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</si>
  <si>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</si>
  <si>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</si>
  <si>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</si>
  <si>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</si>
  <si>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</si>
  <si>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</si>
  <si>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</si>
  <si>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</si>
  <si>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</si>
  <si>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</si>
  <si>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</si>
  <si>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</si>
  <si>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</si>
  <si>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</si>
  <si>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</si>
  <si>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</si>
  <si>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</si>
  <si>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</si>
  <si>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</si>
  <si>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</si>
  <si>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</si>
  <si>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</si>
  <si>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</si>
  <si>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</si>
  <si>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</si>
  <si>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</si>
  <si>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</si>
  <si>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</si>
  <si>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</si>
  <si>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</si>
  <si>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</si>
  <si>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</si>
  <si>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</si>
  <si>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</si>
  <si>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</si>
  <si>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</si>
  <si>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</si>
  <si>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</si>
  <si>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</si>
  <si>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</si>
  <si>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</si>
  <si>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</si>
  <si>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</si>
  <si>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</si>
  <si>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</si>
  <si>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</si>
  <si>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</si>
  <si>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</si>
  <si>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</si>
  <si>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</si>
  <si>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</si>
  <si>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</si>
  <si>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</si>
  <si>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</si>
  <si>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</si>
  <si>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</si>
  <si>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</si>
  <si>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</si>
  <si>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</si>
  <si>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</si>
  <si>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</si>
  <si>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</si>
  <si>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</si>
  <si>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</si>
  <si>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</si>
  <si>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</si>
  <si>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</si>
  <si>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</si>
  <si>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</si>
  <si>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</si>
  <si>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</si>
  <si>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</si>
  <si>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</si>
  <si>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</si>
  <si>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</si>
  <si>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</si>
  <si>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</si>
  <si>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</si>
  <si>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</si>
  <si>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</si>
  <si>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</si>
  <si>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</si>
  <si>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</si>
  <si>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</si>
  <si>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</si>
  <si>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</si>
  <si>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</si>
  <si>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</si>
  <si>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</si>
  <si>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</si>
  <si>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</si>
  <si>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</si>
  <si>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</si>
  <si>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</si>
  <si>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</si>
  <si>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</si>
  <si>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</si>
  <si>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</si>
  <si>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</si>
  <si>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</si>
  <si>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</si>
  <si>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</si>
  <si>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</si>
  <si>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</si>
  <si>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</si>
  <si>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</si>
  <si>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</si>
  <si>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</si>
  <si>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</si>
  <si>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</si>
  <si>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</si>
  <si>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</si>
  <si>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</si>
  <si>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</si>
  <si>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</si>
  <si>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</si>
  <si>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</si>
  <si>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</si>
  <si>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</si>
  <si>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</si>
  <si>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</si>
  <si>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</si>
  <si>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</si>
  <si>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</si>
  <si>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</si>
  <si>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</si>
  <si>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</si>
  <si>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</si>
  <si>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</si>
  <si>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</si>
  <si>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</si>
  <si>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6.04</t>
  </si>
  <si>
    <t>住宅新築資金等貸付事業特別会計</t>
  </si>
  <si>
    <t>▲ 1.10</t>
  </si>
  <si>
    <t>▲ 0.99</t>
  </si>
  <si>
    <t>▲ 0.95</t>
  </si>
  <si>
    <t>▲ 0.89</t>
  </si>
  <si>
    <t>▲ 0.83</t>
  </si>
  <si>
    <t>病院事業会計</t>
  </si>
  <si>
    <t>水道事業会計</t>
  </si>
  <si>
    <t>一般会計</t>
  </si>
  <si>
    <t>国民健康保険（事業勘定）特別会計</t>
  </si>
  <si>
    <t>介護保険（保険事業勘定）特別会計</t>
  </si>
  <si>
    <t>介護老人保健施設事業会計</t>
  </si>
  <si>
    <t>▲ 0.13</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</si>
  <si>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</si>
  <si>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</si>
  <si>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</si>
  <si>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</si>
  <si>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</si>
  <si>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</si>
  <si>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</si>
  <si>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</si>
  <si>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(公共施設等整備管理基金(H30年度末現在))</t>
    <rPh sb="1" eb="3">
      <t>コウキョウ</t>
    </rPh>
    <rPh sb="3" eb="5">
      <t>シセツ</t>
    </rPh>
    <rPh sb="5" eb="6">
      <t>トウ</t>
    </rPh>
    <rPh sb="6" eb="8">
      <t>セイビ</t>
    </rPh>
    <rPh sb="8" eb="10">
      <t>カンリ</t>
    </rPh>
    <rPh sb="10" eb="12">
      <t>キキン</t>
    </rPh>
    <rPh sb="16" eb="19">
      <t>ネンドマツ</t>
    </rPh>
    <rPh sb="19" eb="21">
      <t>ゲンザイ</t>
    </rPh>
    <phoneticPr fontId="11"/>
  </si>
  <si>
    <t>(地域振興基金(H30年度末現在))</t>
    <rPh sb="1" eb="3">
      <t>チイキ</t>
    </rPh>
    <rPh sb="3" eb="5">
      <t>シンコウ</t>
    </rPh>
    <rPh sb="5" eb="7">
      <t>キキン</t>
    </rPh>
    <rPh sb="11" eb="14">
      <t>ネンドマツ</t>
    </rPh>
    <rPh sb="14" eb="16">
      <t>ゲンザイ</t>
    </rPh>
    <phoneticPr fontId="11"/>
  </si>
  <si>
    <t>(教育文化スポーツ振興基金(H30年度末現在))</t>
    <rPh sb="1" eb="3">
      <t>キョウイク</t>
    </rPh>
    <rPh sb="3" eb="5">
      <t>ブンカ</t>
    </rPh>
    <rPh sb="9" eb="11">
      <t>シンコウ</t>
    </rPh>
    <rPh sb="11" eb="13">
      <t>キキン</t>
    </rPh>
    <rPh sb="17" eb="20">
      <t>ネンドマツ</t>
    </rPh>
    <rPh sb="20" eb="22">
      <t>ゲンザイ</t>
    </rPh>
    <phoneticPr fontId="11"/>
  </si>
  <si>
    <t>(災害対策基金(H30年度末現在))</t>
    <rPh sb="1" eb="3">
      <t>サイガイ</t>
    </rPh>
    <rPh sb="3" eb="5">
      <t>タイサク</t>
    </rPh>
    <rPh sb="5" eb="7">
      <t>キキン</t>
    </rPh>
    <rPh sb="11" eb="14">
      <t>ネンドマツ</t>
    </rPh>
    <rPh sb="14" eb="16">
      <t>ゲンザイ</t>
    </rPh>
    <phoneticPr fontId="11"/>
  </si>
  <si>
    <t>(ふるさとうわじま応援基金(H30年度末現在))</t>
    <rPh sb="9" eb="11">
      <t>オウエン</t>
    </rPh>
    <rPh sb="11" eb="13">
      <t>キキン</t>
    </rPh>
    <rPh sb="17" eb="20">
      <t>ネンドマツ</t>
    </rPh>
    <rPh sb="20" eb="22">
      <t>ゲンザイ</t>
    </rPh>
    <phoneticPr fontId="11"/>
  </si>
  <si>
    <t>-</t>
    <phoneticPr fontId="2"/>
  </si>
  <si>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</si>
  <si>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</si>
  <si>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</si>
  <si>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</si>
  <si>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</si>
  <si>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</si>
  <si>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</si>
  <si>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</si>
  <si>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</si>
  <si>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</si>
  <si>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</si>
  <si>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</si>
  <si>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</si>
  <si>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</si>
  <si>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</si>
  <si>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平成30年度分の固定資産台帳は、現在整備中。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</si>
  <si>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</si>
  <si>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</si>
  <si>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</si>
  <si>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</si>
  <si>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</si>
  <si>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</si>
  <si>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について、ともに類似団体と比較して低い水準にあるが、将来負担比率については、昨年度に比べ悪化した(比率はマイナス値)。その要因としては、平成30年7月豪雨災害により、財政調整基金の取崩しを行ったことによる充当可能基金の大幅な減少や、災害復旧事業債の借入に伴う地方債現在高の増加などが考えられる。実質公債費比率については、昨年度に引き続き低下した。その要因としては、公営企業地方債償還財源繰入金の減少に加え、交付税措置率の有利な地方債の活用により、算入公債費等が増加したことなどが考えられる。今後は、合併優遇措置の縮減により標準財政規模が段階的に縮小していくほか、本庁舎耐震改修工事等の大規模事業や災害復旧事業の実施に伴い、中期的には悪化する見込みであるが、長期的には若干の改善傾向で推移するものと見込まれる。
</t>
    <rPh sb="54" eb="57">
      <t>サクネンド</t>
    </rPh>
    <rPh sb="84" eb="86">
      <t>ヘイセイ</t>
    </rPh>
    <rPh sb="88" eb="89">
      <t>ネン</t>
    </rPh>
    <rPh sb="132" eb="134">
      <t>サイガイ</t>
    </rPh>
    <rPh sb="134" eb="136">
      <t>フッキュウ</t>
    </rPh>
    <rPh sb="136" eb="138">
      <t>ジギョウ</t>
    </rPh>
    <rPh sb="138" eb="139">
      <t>サイ</t>
    </rPh>
    <rPh sb="140" eb="142">
      <t>カリイレ</t>
    </rPh>
    <rPh sb="143" eb="144">
      <t>トモナ</t>
    </rPh>
    <rPh sb="145" eb="148">
      <t>チホウサイ</t>
    </rPh>
    <rPh sb="148" eb="150">
      <t>ゲンザイ</t>
    </rPh>
    <rPh sb="150" eb="151">
      <t>ダカ</t>
    </rPh>
    <rPh sb="152" eb="154">
      <t>ゾウカ</t>
    </rPh>
    <rPh sb="176" eb="179">
      <t>サクネンド</t>
    </rPh>
    <rPh sb="180" eb="181">
      <t>ヒ</t>
    </rPh>
    <rPh sb="182" eb="183">
      <t>ツヅ</t>
    </rPh>
    <rPh sb="198" eb="200">
      <t>コウエイ</t>
    </rPh>
    <rPh sb="200" eb="202">
      <t>キギョウ</t>
    </rPh>
    <rPh sb="202" eb="205">
      <t>チホウサイ</t>
    </rPh>
    <rPh sb="205" eb="207">
      <t>ショウカン</t>
    </rPh>
    <rPh sb="207" eb="209">
      <t>ザイゲン</t>
    </rPh>
    <rPh sb="209" eb="211">
      <t>クリイレ</t>
    </rPh>
    <rPh sb="211" eb="212">
      <t>キン</t>
    </rPh>
    <rPh sb="213" eb="215">
      <t>ゲンショウ</t>
    </rPh>
    <rPh sb="216" eb="217">
      <t>クワ</t>
    </rPh>
    <rPh sb="272" eb="274">
      <t>シュクゲン</t>
    </rPh>
    <rPh sb="277" eb="279">
      <t>ヒョウジュン</t>
    </rPh>
    <rPh sb="279" eb="281">
      <t>ザイセイ</t>
    </rPh>
    <rPh sb="281" eb="283">
      <t>キボ</t>
    </rPh>
    <rPh sb="284" eb="287">
      <t>ダンカイテキ</t>
    </rPh>
    <rPh sb="288" eb="290">
      <t>シュクショウ</t>
    </rPh>
    <rPh sb="297" eb="300">
      <t>ホンチョウシャ</t>
    </rPh>
    <rPh sb="300" eb="302">
      <t>タイシン</t>
    </rPh>
    <rPh sb="302" eb="304">
      <t>カイシュウ</t>
    </rPh>
    <rPh sb="304" eb="306">
      <t>コウジ</t>
    </rPh>
    <rPh sb="306" eb="307">
      <t>トウ</t>
    </rPh>
    <rPh sb="308" eb="311">
      <t>ダイキボ</t>
    </rPh>
    <rPh sb="311" eb="313">
      <t>ジギョウ</t>
    </rPh>
    <rPh sb="314" eb="316">
      <t>サイガイ</t>
    </rPh>
    <rPh sb="316" eb="318">
      <t>フッキュウ</t>
    </rPh>
    <rPh sb="318" eb="320">
      <t>ジギョウ</t>
    </rPh>
    <rPh sb="321" eb="323">
      <t>ジッシ</t>
    </rPh>
    <rPh sb="324" eb="325">
      <t>トモナ</t>
    </rPh>
    <rPh sb="327" eb="330">
      <t>チュウキテキ</t>
    </rPh>
    <rPh sb="332" eb="334">
      <t>アッカ</t>
    </rPh>
    <rPh sb="336" eb="338">
      <t>ミコ</t>
    </rPh>
    <rPh sb="344" eb="347">
      <t>チョウキテキ</t>
    </rPh>
    <rPh sb="349" eb="351">
      <t>ジャッカン</t>
    </rPh>
    <rPh sb="352" eb="354">
      <t>カイゼン</t>
    </rPh>
    <rPh sb="354" eb="356">
      <t>ケイコウ</t>
    </rPh>
    <rPh sb="357" eb="359">
      <t>スイイ</t>
    </rPh>
    <rPh sb="364" eb="366">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</si>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</sst>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4" xfId="4" applyNumberFormat="1" applyFont="1" applyFill="1" applyBorder="1" applyAlignment="1" applyProtection="1">
      <alignment horizontal="right" vertical="center" shrinkToFit="1"/>
      <protection locked="0"/>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AEB8-4EAF-AA7B-0D11D590F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77664</c:v>
                </c:pt>
                <c:pt idx="1">
                  <c:v>111331</c:v>
                </c:pt>
                <c:pt idx="2">
                  <c:v>63304</c:v>
                </c:pt>
                <c:pt idx="3">
                  <c:v>65185</c:v>
                </c:pt>
                <c:pt idx="4">
                  <c:v>82939</c:v>
                </c:pt>
              </c:numCache>
            </c:numRef>
          </c:val>
          <c:smooth val="0"/>
          <c:extLst>
            <c:ext xmlns:c16="http://schemas.microsoft.com/office/drawing/2014/chart" uri="{C3380CC4-5D6E-409C-BE32-E72D297353CC}">
              <c16:uniqueId val="{00000001-AEB8-4EAF-AA7B-0D11D590F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2.2599999999999998</c:v>
                </c:pt>
                <c:pt idx="1">
                  <c:v>2.85</c:v>
                </c:pt>
                <c:pt idx="2">
                  <c:v>2.9</c:v>
                </c:pt>
                <c:pt idx="3">
                  <c:v>3.03</c:v>
                </c:pt>
                <c:pt idx="4">
                  <c:v>3.14</c:v>
                </c:pt>
              </c:numCache>
            </c:numRef>
          </c:val>
          <c:extLst>
            <c:ext xmlns:c16="http://schemas.microsoft.com/office/drawing/2014/chart" uri="{C3380CC4-5D6E-409C-BE32-E72D297353CC}">
              <c16:uniqueId val="{00000000-0C2D-4E1E-8677-E14242F647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22.24</c:v>
                </c:pt>
                <c:pt idx="1">
                  <c:v>26.46</c:v>
                </c:pt>
                <c:pt idx="2">
                  <c:v>26.85</c:v>
                </c:pt>
                <c:pt idx="3">
                  <c:v>27.43</c:v>
                </c:pt>
                <c:pt idx="4">
                  <c:v>19.600000000000001</c:v>
                </c:pt>
              </c:numCache>
            </c:numRef>
          </c:val>
          <c:extLst>
            <c:ext xmlns:c16="http://schemas.microsoft.com/office/drawing/2014/chart" uri="{C3380CC4-5D6E-409C-BE32-E72D297353CC}">
              <c16:uniqueId val="{00000001-0C2D-4E1E-8677-E14242F647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7.19</c:v>
                </c:pt>
                <c:pt idx="1">
                  <c:v>8.17</c:v>
                </c:pt>
                <c:pt idx="2">
                  <c:v>2.5099999999999998</c:v>
                </c:pt>
                <c:pt idx="3">
                  <c:v>2.2000000000000002</c:v>
                </c:pt>
                <c:pt idx="4">
                  <c:v>-6.04</c:v>
                </c:pt>
              </c:numCache>
            </c:numRef>
          </c:val>
          <c:smooth val="0"/>
          <c:extLst>
            <c:ext xmlns:c16="http://schemas.microsoft.com/office/drawing/2014/chart" uri="{C3380CC4-5D6E-409C-BE32-E72D297353CC}">
              <c16:uniqueId val="{00000002-0C2D-4E1E-8677-E14242F647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29E2-4764-BE34-8147AB0C15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E2-4764-BE34-8147AB0C150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0.14000000000000001</c:v>
                </c:pt>
                <c:pt idx="2">
                  <c:v>#N/A</c:v>
                </c:pt>
                <c:pt idx="3">
                  <c:v>0.13</c:v>
                </c:pt>
                <c:pt idx="4">
                  <c:v>#N/A</c:v>
                </c:pt>
                <c:pt idx="5">
                  <c:v>0.14000000000000001</c:v>
                </c:pt>
                <c:pt idx="6">
                  <c:v>#N/A</c:v>
                </c:pt>
                <c:pt idx="7">
                  <c:v>0.14000000000000001</c:v>
                </c:pt>
                <c:pt idx="8">
                  <c:v>#N/A</c:v>
                </c:pt>
                <c:pt idx="9">
                  <c:v>0.1</c:v>
                </c:pt>
              </c:numCache>
            </c:numRef>
          </c:val>
          <c:extLst>
            <c:ext xmlns:c16="http://schemas.microsoft.com/office/drawing/2014/chart" uri="{C3380CC4-5D6E-409C-BE32-E72D297353CC}">
              <c16:uniqueId val="{00000002-29E2-4764-BE34-8147AB0C1506}"/>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0.31</c:v>
                </c:pt>
                <c:pt idx="2">
                  <c:v>#N/A</c:v>
                </c:pt>
                <c:pt idx="3">
                  <c:v>0.16</c:v>
                </c:pt>
                <c:pt idx="4">
                  <c:v>#N/A</c:v>
                </c:pt>
                <c:pt idx="5">
                  <c:v>2.15</c:v>
                </c:pt>
                <c:pt idx="6">
                  <c:v>0.13</c:v>
                </c:pt>
                <c:pt idx="7">
                  <c:v>#N/A</c:v>
                </c:pt>
                <c:pt idx="8">
                  <c:v>#N/A</c:v>
                </c:pt>
                <c:pt idx="9">
                  <c:v>0.31</c:v>
                </c:pt>
              </c:numCache>
            </c:numRef>
          </c:val>
          <c:extLst>
            <c:ext xmlns:c16="http://schemas.microsoft.com/office/drawing/2014/chart" uri="{C3380CC4-5D6E-409C-BE32-E72D297353CC}">
              <c16:uniqueId val="{00000003-29E2-4764-BE34-8147AB0C1506}"/>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0.39</c:v>
                </c:pt>
                <c:pt idx="4">
                  <c:v>#N/A</c:v>
                </c:pt>
                <c:pt idx="5">
                  <c:v>0.12</c:v>
                </c:pt>
                <c:pt idx="6">
                  <c:v>#N/A</c:v>
                </c:pt>
                <c:pt idx="7">
                  <c:v>0.5</c:v>
                </c:pt>
                <c:pt idx="8">
                  <c:v>#N/A</c:v>
                </c:pt>
                <c:pt idx="9">
                  <c:v>0.98</c:v>
                </c:pt>
              </c:numCache>
            </c:numRef>
          </c:val>
          <c:extLst>
            <c:ext xmlns:c16="http://schemas.microsoft.com/office/drawing/2014/chart" uri="{C3380CC4-5D6E-409C-BE32-E72D297353CC}">
              <c16:uniqueId val="{00000004-29E2-4764-BE34-8147AB0C1506}"/>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0.87</c:v>
                </c:pt>
                <c:pt idx="2">
                  <c:v>#N/A</c:v>
                </c:pt>
                <c:pt idx="3">
                  <c:v>1.3</c:v>
                </c:pt>
                <c:pt idx="4">
                  <c:v>#N/A</c:v>
                </c:pt>
                <c:pt idx="5">
                  <c:v>1.58</c:v>
                </c:pt>
                <c:pt idx="6">
                  <c:v>#N/A</c:v>
                </c:pt>
                <c:pt idx="7">
                  <c:v>2.33</c:v>
                </c:pt>
                <c:pt idx="8">
                  <c:v>#N/A</c:v>
                </c:pt>
                <c:pt idx="9">
                  <c:v>3.05</c:v>
                </c:pt>
              </c:numCache>
            </c:numRef>
          </c:val>
          <c:extLst>
            <c:ext xmlns:c16="http://schemas.microsoft.com/office/drawing/2014/chart" uri="{C3380CC4-5D6E-409C-BE32-E72D297353CC}">
              <c16:uniqueId val="{00000005-29E2-4764-BE34-8147AB0C150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3.36</c:v>
                </c:pt>
                <c:pt idx="2">
                  <c:v>#N/A</c:v>
                </c:pt>
                <c:pt idx="3">
                  <c:v>3.84</c:v>
                </c:pt>
                <c:pt idx="4">
                  <c:v>#N/A</c:v>
                </c:pt>
                <c:pt idx="5">
                  <c:v>3.85</c:v>
                </c:pt>
                <c:pt idx="6">
                  <c:v>#N/A</c:v>
                </c:pt>
                <c:pt idx="7">
                  <c:v>3.92</c:v>
                </c:pt>
                <c:pt idx="8">
                  <c:v>#N/A</c:v>
                </c:pt>
                <c:pt idx="9">
                  <c:v>3.96</c:v>
                </c:pt>
              </c:numCache>
            </c:numRef>
          </c:val>
          <c:extLst>
            <c:ext xmlns:c16="http://schemas.microsoft.com/office/drawing/2014/chart" uri="{C3380CC4-5D6E-409C-BE32-E72D297353CC}">
              <c16:uniqueId val="{00000006-29E2-4764-BE34-8147AB0C150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6.74</c:v>
                </c:pt>
                <c:pt idx="2">
                  <c:v>#N/A</c:v>
                </c:pt>
                <c:pt idx="3">
                  <c:v>7.13</c:v>
                </c:pt>
                <c:pt idx="4">
                  <c:v>#N/A</c:v>
                </c:pt>
                <c:pt idx="5">
                  <c:v>8.25</c:v>
                </c:pt>
                <c:pt idx="6">
                  <c:v>#N/A</c:v>
                </c:pt>
                <c:pt idx="7">
                  <c:v>9.15</c:v>
                </c:pt>
                <c:pt idx="8">
                  <c:v>#N/A</c:v>
                </c:pt>
                <c:pt idx="9">
                  <c:v>9.16</c:v>
                </c:pt>
              </c:numCache>
            </c:numRef>
          </c:val>
          <c:extLst>
            <c:ext xmlns:c16="http://schemas.microsoft.com/office/drawing/2014/chart" uri="{C3380CC4-5D6E-409C-BE32-E72D297353CC}">
              <c16:uniqueId val="{00000007-29E2-4764-BE34-8147AB0C150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32.76</c:v>
                </c:pt>
                <c:pt idx="2">
                  <c:v>#N/A</c:v>
                </c:pt>
                <c:pt idx="3">
                  <c:v>33.659999999999997</c:v>
                </c:pt>
                <c:pt idx="4">
                  <c:v>#N/A</c:v>
                </c:pt>
                <c:pt idx="5">
                  <c:v>35.44</c:v>
                </c:pt>
                <c:pt idx="6">
                  <c:v>#N/A</c:v>
                </c:pt>
                <c:pt idx="7">
                  <c:v>32.31</c:v>
                </c:pt>
                <c:pt idx="8">
                  <c:v>#N/A</c:v>
                </c:pt>
                <c:pt idx="9">
                  <c:v>33.729999999999997</c:v>
                </c:pt>
              </c:numCache>
            </c:numRef>
          </c:val>
          <c:extLst>
            <c:ext xmlns:c16="http://schemas.microsoft.com/office/drawing/2014/chart" uri="{C3380CC4-5D6E-409C-BE32-E72D297353CC}">
              <c16:uniqueId val="{00000008-29E2-4764-BE34-8147AB0C1506}"/>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1.1000000000000001</c:v>
                </c:pt>
                <c:pt idx="1">
                  <c:v>#N/A</c:v>
                </c:pt>
                <c:pt idx="2">
                  <c:v>0.99</c:v>
                </c:pt>
                <c:pt idx="3">
                  <c:v>#N/A</c:v>
                </c:pt>
                <c:pt idx="4">
                  <c:v>0.95</c:v>
                </c:pt>
                <c:pt idx="5">
                  <c:v>#N/A</c:v>
                </c:pt>
                <c:pt idx="6">
                  <c:v>0.89</c:v>
                </c:pt>
                <c:pt idx="7">
                  <c:v>#N/A</c:v>
                </c:pt>
                <c:pt idx="8">
                  <c:v>0.83</c:v>
                </c:pt>
                <c:pt idx="9">
                  <c:v>#N/A</c:v>
                </c:pt>
              </c:numCache>
            </c:numRef>
          </c:val>
          <c:extLst>
            <c:ext xmlns:c16="http://schemas.microsoft.com/office/drawing/2014/chart" uri="{C3380CC4-5D6E-409C-BE32-E72D297353CC}">
              <c16:uniqueId val="{00000009-29E2-4764-BE34-8147AB0C15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5271</c:v>
                </c:pt>
                <c:pt idx="5">
                  <c:v>5292</c:v>
                </c:pt>
                <c:pt idx="8">
                  <c:v>5422</c:v>
                </c:pt>
                <c:pt idx="11">
                  <c:v>5355</c:v>
                </c:pt>
                <c:pt idx="14">
                  <c:v>5458</c:v>
                </c:pt>
              </c:numCache>
            </c:numRef>
          </c:val>
          <c:extLst>
            <c:ext xmlns:c16="http://schemas.microsoft.com/office/drawing/2014/chart" uri="{C3380CC4-5D6E-409C-BE32-E72D297353CC}">
              <c16:uniqueId val="{00000000-A454-4471-8CEE-A48FC39C0D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54-4471-8CEE-A48FC39C0D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c:v>
                </c:pt>
                <c:pt idx="3">
                  <c:v>39</c:v>
                </c:pt>
                <c:pt idx="6">
                  <c:v>38</c:v>
                </c:pt>
                <c:pt idx="9">
                  <c:v>37</c:v>
                </c:pt>
                <c:pt idx="12">
                  <c:v>36</c:v>
                </c:pt>
              </c:numCache>
            </c:numRef>
          </c:val>
          <c:extLst>
            <c:ext xmlns:c16="http://schemas.microsoft.com/office/drawing/2014/chart" uri="{C3380CC4-5D6E-409C-BE32-E72D297353CC}">
              <c16:uniqueId val="{00000002-A454-4471-8CEE-A48FC39C0D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53</c:v>
                </c:pt>
                <c:pt idx="3">
                  <c:v>73</c:v>
                </c:pt>
                <c:pt idx="6">
                  <c:v>92</c:v>
                </c:pt>
                <c:pt idx="9">
                  <c:v>78</c:v>
                </c:pt>
                <c:pt idx="12">
                  <c:v>85</c:v>
                </c:pt>
              </c:numCache>
            </c:numRef>
          </c:val>
          <c:extLst>
            <c:ext xmlns:c16="http://schemas.microsoft.com/office/drawing/2014/chart" uri="{C3380CC4-5D6E-409C-BE32-E72D297353CC}">
              <c16:uniqueId val="{00000003-A454-4471-8CEE-A48FC39C0D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1773</c:v>
                </c:pt>
                <c:pt idx="3">
                  <c:v>1651</c:v>
                </c:pt>
                <c:pt idx="6">
                  <c:v>1598</c:v>
                </c:pt>
                <c:pt idx="9">
                  <c:v>1546</c:v>
                </c:pt>
                <c:pt idx="12">
                  <c:v>1486</c:v>
                </c:pt>
              </c:numCache>
            </c:numRef>
          </c:val>
          <c:extLst>
            <c:ext xmlns:c16="http://schemas.microsoft.com/office/drawing/2014/chart" uri="{C3380CC4-5D6E-409C-BE32-E72D297353CC}">
              <c16:uniqueId val="{00000004-A454-4471-8CEE-A48FC39C0D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54-4471-8CEE-A48FC39C0D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54-4471-8CEE-A48FC39C0D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4845</c:v>
                </c:pt>
                <c:pt idx="3">
                  <c:v>4711</c:v>
                </c:pt>
                <c:pt idx="6">
                  <c:v>4690</c:v>
                </c:pt>
                <c:pt idx="9">
                  <c:v>4680</c:v>
                </c:pt>
                <c:pt idx="12">
                  <c:v>4738</c:v>
                </c:pt>
              </c:numCache>
            </c:numRef>
          </c:val>
          <c:extLst>
            <c:ext xmlns:c16="http://schemas.microsoft.com/office/drawing/2014/chart" uri="{C3380CC4-5D6E-409C-BE32-E72D297353CC}">
              <c16:uniqueId val="{00000007-A454-4471-8CEE-A48FC39C0D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1439</c:v>
                </c:pt>
                <c:pt idx="2">
                  <c:v>#N/A</c:v>
                </c:pt>
                <c:pt idx="3">
                  <c:v>#N/A</c:v>
                </c:pt>
                <c:pt idx="4">
                  <c:v>1182</c:v>
                </c:pt>
                <c:pt idx="5">
                  <c:v>#N/A</c:v>
                </c:pt>
                <c:pt idx="6">
                  <c:v>#N/A</c:v>
                </c:pt>
                <c:pt idx="7">
                  <c:v>996</c:v>
                </c:pt>
                <c:pt idx="8">
                  <c:v>#N/A</c:v>
                </c:pt>
                <c:pt idx="9">
                  <c:v>#N/A</c:v>
                </c:pt>
                <c:pt idx="10">
                  <c:v>986</c:v>
                </c:pt>
                <c:pt idx="11">
                  <c:v>#N/A</c:v>
                </c:pt>
                <c:pt idx="12">
                  <c:v>#N/A</c:v>
                </c:pt>
                <c:pt idx="13">
                  <c:v>887</c:v>
                </c:pt>
                <c:pt idx="14">
                  <c:v>#N/A</c:v>
                </c:pt>
              </c:numCache>
            </c:numRef>
          </c:val>
          <c:smooth val="0"/>
          <c:extLst>
            <c:ext xmlns:c16="http://schemas.microsoft.com/office/drawing/2014/chart" uri="{C3380CC4-5D6E-409C-BE32-E72D297353CC}">
              <c16:uniqueId val="{00000008-A454-4471-8CEE-A48FC39C0D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46591</c:v>
                </c:pt>
                <c:pt idx="5">
                  <c:v>47788</c:v>
                </c:pt>
                <c:pt idx="8">
                  <c:v>47343</c:v>
                </c:pt>
                <c:pt idx="11">
                  <c:v>47056</c:v>
                </c:pt>
                <c:pt idx="14">
                  <c:v>46629</c:v>
                </c:pt>
              </c:numCache>
            </c:numRef>
          </c:val>
          <c:extLst>
            <c:ext xmlns:c16="http://schemas.microsoft.com/office/drawing/2014/chart" uri="{C3380CC4-5D6E-409C-BE32-E72D297353CC}">
              <c16:uniqueId val="{00000000-5512-4D51-A78F-4CA9B51E5B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1224</c:v>
                </c:pt>
                <c:pt idx="5">
                  <c:v>1111</c:v>
                </c:pt>
                <c:pt idx="8">
                  <c:v>992</c:v>
                </c:pt>
                <c:pt idx="11">
                  <c:v>874</c:v>
                </c:pt>
                <c:pt idx="14">
                  <c:v>767</c:v>
                </c:pt>
              </c:numCache>
            </c:numRef>
          </c:val>
          <c:extLst>
            <c:ext xmlns:c16="http://schemas.microsoft.com/office/drawing/2014/chart" uri="{C3380CC4-5D6E-409C-BE32-E72D297353CC}">
              <c16:uniqueId val="{00000001-5512-4D51-A78F-4CA9B51E5B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8191</c:v>
                </c:pt>
                <c:pt idx="5">
                  <c:v>10802</c:v>
                </c:pt>
                <c:pt idx="8">
                  <c:v>11943</c:v>
                </c:pt>
                <c:pt idx="11">
                  <c:v>13961</c:v>
                </c:pt>
                <c:pt idx="14">
                  <c:v>12630</c:v>
                </c:pt>
              </c:numCache>
            </c:numRef>
          </c:val>
          <c:extLst>
            <c:ext xmlns:c16="http://schemas.microsoft.com/office/drawing/2014/chart" uri="{C3380CC4-5D6E-409C-BE32-E72D297353CC}">
              <c16:uniqueId val="{00000002-5512-4D51-A78F-4CA9B51E5B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12-4D51-A78F-4CA9B51E5B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12-4D51-A78F-4CA9B51E5B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33</c:v>
                </c:pt>
                <c:pt idx="6">
                  <c:v>0</c:v>
                </c:pt>
                <c:pt idx="9">
                  <c:v>0</c:v>
                </c:pt>
                <c:pt idx="12">
                  <c:v>0</c:v>
                </c:pt>
              </c:numCache>
            </c:numRef>
          </c:val>
          <c:extLst>
            <c:ext xmlns:c16="http://schemas.microsoft.com/office/drawing/2014/chart" uri="{C3380CC4-5D6E-409C-BE32-E72D297353CC}">
              <c16:uniqueId val="{00000005-5512-4D51-A78F-4CA9B51E5B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5245</c:v>
                </c:pt>
                <c:pt idx="3">
                  <c:v>5344</c:v>
                </c:pt>
                <c:pt idx="6">
                  <c:v>5226</c:v>
                </c:pt>
                <c:pt idx="9">
                  <c:v>5055</c:v>
                </c:pt>
                <c:pt idx="12">
                  <c:v>4842</c:v>
                </c:pt>
              </c:numCache>
            </c:numRef>
          </c:val>
          <c:extLst>
            <c:ext xmlns:c16="http://schemas.microsoft.com/office/drawing/2014/chart" uri="{C3380CC4-5D6E-409C-BE32-E72D297353CC}">
              <c16:uniqueId val="{00000006-5512-4D51-A78F-4CA9B51E5B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627</c:v>
                </c:pt>
                <c:pt idx="3">
                  <c:v>607</c:v>
                </c:pt>
                <c:pt idx="6">
                  <c:v>722</c:v>
                </c:pt>
                <c:pt idx="9">
                  <c:v>671</c:v>
                </c:pt>
                <c:pt idx="12">
                  <c:v>727</c:v>
                </c:pt>
              </c:numCache>
            </c:numRef>
          </c:val>
          <c:extLst>
            <c:ext xmlns:c16="http://schemas.microsoft.com/office/drawing/2014/chart" uri="{C3380CC4-5D6E-409C-BE32-E72D297353CC}">
              <c16:uniqueId val="{00000007-5512-4D51-A78F-4CA9B51E5B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18205</c:v>
                </c:pt>
                <c:pt idx="3">
                  <c:v>16712</c:v>
                </c:pt>
                <c:pt idx="6">
                  <c:v>14814</c:v>
                </c:pt>
                <c:pt idx="9">
                  <c:v>12927</c:v>
                </c:pt>
                <c:pt idx="12">
                  <c:v>11619</c:v>
                </c:pt>
              </c:numCache>
            </c:numRef>
          </c:val>
          <c:extLst>
            <c:ext xmlns:c16="http://schemas.microsoft.com/office/drawing/2014/chart" uri="{C3380CC4-5D6E-409C-BE32-E72D297353CC}">
              <c16:uniqueId val="{00000008-5512-4D51-A78F-4CA9B51E5B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159</c:v>
                </c:pt>
                <c:pt idx="3">
                  <c:v>124</c:v>
                </c:pt>
                <c:pt idx="6">
                  <c:v>88</c:v>
                </c:pt>
                <c:pt idx="9">
                  <c:v>53</c:v>
                </c:pt>
                <c:pt idx="12">
                  <c:v>18</c:v>
                </c:pt>
              </c:numCache>
            </c:numRef>
          </c:val>
          <c:extLst>
            <c:ext xmlns:c16="http://schemas.microsoft.com/office/drawing/2014/chart" uri="{C3380CC4-5D6E-409C-BE32-E72D297353CC}">
              <c16:uniqueId val="{00000009-5512-4D51-A78F-4CA9B51E5B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33852</c:v>
                </c:pt>
                <c:pt idx="3">
                  <c:v>33957</c:v>
                </c:pt>
                <c:pt idx="6">
                  <c:v>32943</c:v>
                </c:pt>
                <c:pt idx="9">
                  <c:v>32543</c:v>
                </c:pt>
                <c:pt idx="12">
                  <c:v>32969</c:v>
                </c:pt>
              </c:numCache>
            </c:numRef>
          </c:val>
          <c:extLst>
            <c:ext xmlns:c16="http://schemas.microsoft.com/office/drawing/2014/chart" uri="{C3380CC4-5D6E-409C-BE32-E72D297353CC}">
              <c16:uniqueId val="{0000000A-5512-4D51-A78F-4CA9B51E5B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2090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12-4D51-A78F-4CA9B51E5B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7144</c:v>
                </c:pt>
                <c:pt idx="1">
                  <c:v>7161</c:v>
                </c:pt>
                <c:pt idx="2">
                  <c:v>5036</c:v>
                </c:pt>
              </c:numCache>
            </c:numRef>
          </c:val>
          <c:extLst>
            <c:ext xmlns:c16="http://schemas.microsoft.com/office/drawing/2014/chart" uri="{C3380CC4-5D6E-409C-BE32-E72D297353CC}">
              <c16:uniqueId val="{00000000-4913-48B1-9A48-E90047D981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1813</c:v>
                </c:pt>
                <c:pt idx="1">
                  <c:v>1842</c:v>
                </c:pt>
                <c:pt idx="2">
                  <c:v>1873</c:v>
                </c:pt>
              </c:numCache>
            </c:numRef>
          </c:val>
          <c:extLst>
            <c:ext xmlns:c16="http://schemas.microsoft.com/office/drawing/2014/chart" uri="{C3380CC4-5D6E-409C-BE32-E72D297353CC}">
              <c16:uniqueId val="{00000001-4913-48B1-9A48-E90047D981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5036</c:v>
                </c:pt>
                <c:pt idx="1">
                  <c:v>6835</c:v>
                </c:pt>
                <c:pt idx="2">
                  <c:v>7485</c:v>
                </c:pt>
              </c:numCache>
            </c:numRef>
          </c:val>
          <c:extLst>
            <c:ext xmlns:c16="http://schemas.microsoft.com/office/drawing/2014/chart" uri="{C3380CC4-5D6E-409C-BE32-E72D297353CC}">
              <c16:uniqueId val="{00000002-4913-48B1-9A48-E90047D981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{E8588566-CECA-4112-B7F5-966706783431}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ADF-4571-B024-0406CDEE26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{FAE949A5-78B9-497F-B670-9FE07E145EF0}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DF-4571-B024-0406CDEE26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{347B093F-285A-4A96-A97C-046050CBBB4B}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DF-4571-B024-0406CDEE26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{A3899199-F5E3-4AAD-AD8C-DEF29BCC8E86}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DF-4571-B024-0406CDEE26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{6FCC5E79-F8C4-4D21-95DF-A49E4483FCAF}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DF-4571-B024-0406CDEE26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{52F57016-4A1A-48A4-958E-76415D1EB8DD}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ADF-4571-B024-0406CDEE26F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{3406D645-242C-49AF-BDF3-F44927A1AF35}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ADF-4571-B024-0406CDEE26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{4EDAD63C-0F67-4C97-B1B0-3AC75DFB0D75}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ADF-4571-B024-0406CDEE26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{3F8B9776-644A-4FDD-9378-91A0CB024193}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ADF-4571-B024-0406CDEE26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54.4</c:v>
                </c:pt>
                <c:pt idx="16">
                  <c:v>55.8</c:v>
                </c:pt>
                <c:pt idx="24">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ADF-4571-B024-0406CDEE26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{E0FDD03A-288C-4100-904F-B2AA8ABA4B24}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ADF-4571-B024-0406CDEE26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{89522435-5267-438F-A2C6-8BEAB4664A71}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DF-4571-B024-0406CDEE26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{39AA2A25-A3ED-4D1A-9237-910DED8FD391}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DF-4571-B024-0406CDEE26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{1BE21560-AF64-4890-81FB-E3C24512C1DA}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DF-4571-B024-0406CDEE26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{72902C62-1437-4428-9ACC-F355CD152550}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DF-4571-B024-0406CDEE26F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{BF0F4C76-B0B7-4122-BA10-0BDAF629A944}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ADF-4571-B024-0406CDEE26F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{869A0098-30C0-4222-833F-2917B01CF985}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ADF-4571-B024-0406CDEE26F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{8D177E13-1058-4B7A-87A0-FC302DDB6F37}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ADF-4571-B024-0406CDEE26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{5FE623B2-D723-482C-B530-29BCEB75A106}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ADF-4571-B024-0406CDEE26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numCache>
            </c:numRef>
          </c:xVal>
          <c:yVal>
            <c:numRef>
              <c:f>公会計指標分析・財政指標組合せ分析表!$BP$55:$DC$55</c:f>
              <c:numCache>
                <c:formatCode>#,##0.0;"▲ "#,##0.0</c:formatCode>
                <c:ptCount val="40"/>
                <c:pt idx="8">
                  <c:v>39</c:v>
                </c:pt>
                <c:pt idx="16">
                  <c:v>32.5</c:v>
                </c:pt>
                <c:pt idx="24">
                  <c:v>30.2</c:v>
                </c:pt>
              </c:numCache>
            </c:numRef>
          </c:yVal>
          <c:smooth val="0"/>
          <c:extLst>
            <c:ext xmlns:c16="http://schemas.microsoft.com/office/drawing/2014/chart" uri="{C3380CC4-5D6E-409C-BE32-E72D297353CC}">
              <c16:uniqueId val="{00000013-DADF-4571-B024-0406CDEE26FC}"/>
            </c:ext>
          </c:extLst>
        </c:ser>
        <c:dLbls>
          <c:showLegendKey val="0"/>
          <c:showVal val="1"/>
          <c:showCatName val="0"/>
          <c:showSerName val="0"/>
          <c:showPercent val="0"/>
          <c:showBubbleSize val="0"/>
        </c:dLbls>
        <c:axId val="46179840"/>
        <c:axId val="46181760"/>
      </c:scatterChart>
      <c:valAx>
        <c:axId val="46179840"/>
        <c:scaling>
          <c:orientation val="minMax"/>
          <c:max val="59.2"/>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5"/>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{68B4EDFC-2250-4AE0-8E1C-20694E9D6271}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E8C-4883-8D7E-E1DED7F6B2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{465FE76E-AA48-459A-9823-F2FA72D1D46B}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8C-4883-8D7E-E1DED7F6B2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{56187D7B-B57E-4EAD-A2E8-9E69D975D54A}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8C-4883-8D7E-E1DED7F6B2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{68150CC5-00FA-4C9A-BE1D-7E918828E195}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8C-4883-8D7E-E1DED7F6B2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{7CA5C900-1841-48D4-B14F-B5DEE3B3CC66}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8C-4883-8D7E-E1DED7F6B25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{E32CFA9F-6E1A-4785-B608-3675318768CE}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E8C-4883-8D7E-E1DED7F6B25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{806C97E7-3786-435D-AA08-D54E9CBAD42F}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E8C-4883-8D7E-E1DED7F6B25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{A096E30A-31DD-49D9-808E-619E835809F7}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E8C-4883-8D7E-E1DED7F6B25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{F06F203F-D587-4DFC-B37A-E4F3611CCF0D}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E8C-4883-8D7E-E1DED7F6B2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6.8</c:v>
                </c:pt>
                <c:pt idx="16">
                  <c:v>5.6</c:v>
                </c:pt>
                <c:pt idx="24">
                  <c:v>4.9000000000000004</c:v>
                </c:pt>
                <c:pt idx="32">
                  <c:v>4.5</c:v>
                </c:pt>
              </c:numCache>
            </c:numRef>
          </c:xVal>
          <c:yVal>
            <c:numRef>
              <c:f>公会計指標分析・財政指標組合せ分析表!$BP$73:$DC$73</c:f>
              <c:numCache>
                <c:formatCode>#,##0.0;"▲ "#,##0.0</c:formatCode>
                <c:ptCount val="40"/>
                <c:pt idx="0">
                  <c:v>9.6999999999999993</c:v>
                </c:pt>
              </c:numCache>
            </c:numRef>
          </c:yVal>
          <c:smooth val="0"/>
          <c:extLst>
            <c:ext xmlns:c16="http://schemas.microsoft.com/office/drawing/2014/chart" uri="{C3380CC4-5D6E-409C-BE32-E72D297353CC}">
              <c16:uniqueId val="{00000009-1E8C-4883-8D7E-E1DED7F6B2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{03301540-7C3E-4D1C-B34D-6C9CEEC8E6CF}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E8C-4883-8D7E-E1DED7F6B2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{96C4897F-9060-4788-B84F-6F0B4FC94FE8}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8C-4883-8D7E-E1DED7F6B2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{11C6A61C-AEA5-4DEF-BA2B-9F65483D178C}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8C-4883-8D7E-E1DED7F6B2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{B27A9E33-CE0F-4808-AEE4-937B827B0FF9}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8C-4883-8D7E-E1DED7F6B2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{F704A437-6FE6-4687-B734-7210415B43A3}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8C-4883-8D7E-E1DED7F6B25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{55A35D1D-D728-413C-B72D-7A909927A4B4}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E8C-4883-8D7E-E1DED7F6B25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{B01F91CE-2771-48C9-92D7-AD16FE10A613}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E8C-4883-8D7E-E1DED7F6B25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{C980625B-CCAA-4224-8382-18ED3D88BC4C}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E8C-4883-8D7E-E1DED7F6B25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{BF286BBA-9F2B-4EB2-B5FD-B13346D76C2F}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E8C-4883-8D7E-E1DED7F6B2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1E8C-4883-8D7E-E1DED7F6B254}"/>
            </c:ext>
          </c:extLst>
        </c:ser>
        <c:dLbls>
          <c:showLegendKey val="0"/>
          <c:showVal val="1"/>
          <c:showCatName val="0"/>
          <c:showSerName val="0"/>
          <c:showPercent val="0"/>
          <c:showBubbleSize val="0"/>
        </c:dLbls>
        <c:axId val="84219776"/>
        <c:axId val="84234240"/>
      </c:scatterChart>
      <c:valAx>
        <c:axId val="84219776"/>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実質公債費比率の分子が</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年間で</a:t>
          </a:r>
          <a:r>
            <a:rPr kumimoji="1" lang="en-US" altLang="ja-JP" sz="1200">
              <a:solidFill>
                <a:sysClr val="windowText" lastClr="000000"/>
              </a:solidFill>
              <a:latin typeface="ＭＳ ゴシック" pitchFamily="49" charset="-128"/>
              <a:ea typeface="ＭＳ ゴシック" pitchFamily="49" charset="-128"/>
            </a:rPr>
            <a:t>552</a:t>
          </a:r>
          <a:r>
            <a:rPr kumimoji="1" lang="ja-JP" altLang="en-US" sz="1200">
              <a:solidFill>
                <a:sysClr val="windowText" lastClr="000000"/>
              </a:solidFill>
              <a:latin typeface="ＭＳ ゴシック" pitchFamily="49" charset="-128"/>
              <a:ea typeface="ＭＳ ゴシック" pitchFamily="49" charset="-128"/>
            </a:rPr>
            <a:t>百万円減少し、実質公債費比率は低下傾向にある。</a:t>
          </a:r>
        </a:p>
        <a:p>
          <a:r>
            <a:rPr kumimoji="1" lang="ja-JP" altLang="en-US" sz="1200">
              <a:solidFill>
                <a:sysClr val="windowText" lastClr="000000"/>
              </a:solidFill>
              <a:latin typeface="ＭＳ ゴシック" pitchFamily="49" charset="-128"/>
              <a:ea typeface="ＭＳ ゴシック" pitchFamily="49" charset="-128"/>
            </a:rPr>
            <a:t>　これは近年実施してきた既発債の繰上償還の影響により、元利償還金が抑制されてきたことが一因である。</a:t>
          </a:r>
        </a:p>
        <a:p>
          <a:r>
            <a:rPr kumimoji="1" lang="ja-JP" altLang="en-US" sz="1200">
              <a:solidFill>
                <a:sysClr val="windowText" lastClr="000000"/>
              </a:solidFill>
              <a:latin typeface="ＭＳ ゴシック" pitchFamily="49" charset="-128"/>
              <a:ea typeface="ＭＳ ゴシック" pitchFamily="49" charset="-128"/>
            </a:rPr>
            <a:t>　また、過疎対策事業債や合併特例債など交付税措置率の有利な地方債を活用することにより、算入公債費などが増加したことなども影響している。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ただし、大規模事業や災害復旧事業の実施に伴い、中期的に悪化する見込みであり、引き続き、中長期財政計画等に基づいた計画的な地方債の発行・抑制に努め、今後も過重な負担とならないよう、元利償還金などの縮減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当市では、満期一括償還地方債の借入を行っていない。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近年実施してきた既発債の繰上償還や新発債の発行抑制により、地方債残高は減少傾向（</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年間で</a:t>
          </a:r>
          <a:r>
            <a:rPr kumimoji="1" lang="en-US" altLang="ja-JP" sz="1400">
              <a:solidFill>
                <a:sysClr val="windowText" lastClr="000000"/>
              </a:solidFill>
              <a:latin typeface="ＭＳ ゴシック" pitchFamily="49" charset="-128"/>
              <a:ea typeface="ＭＳ ゴシック" pitchFamily="49" charset="-128"/>
            </a:rPr>
            <a:t>883</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％減）にある。</a:t>
          </a:r>
        </a:p>
        <a:p>
          <a:r>
            <a:rPr kumimoji="1" lang="ja-JP" altLang="en-US" sz="1400">
              <a:solidFill>
                <a:sysClr val="windowText" lastClr="000000"/>
              </a:solidFill>
              <a:latin typeface="ＭＳ ゴシック" pitchFamily="49" charset="-128"/>
              <a:ea typeface="ＭＳ ゴシック" pitchFamily="49" charset="-128"/>
            </a:rPr>
            <a:t>　また、財政調整基金や減債基金の積み立てによる充当可能基金が増加（</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年間で</a:t>
          </a:r>
          <a:r>
            <a:rPr kumimoji="1" lang="en-US" altLang="ja-JP" sz="1400">
              <a:solidFill>
                <a:sysClr val="windowText" lastClr="000000"/>
              </a:solidFill>
              <a:latin typeface="ＭＳ ゴシック" pitchFamily="49" charset="-128"/>
              <a:ea typeface="ＭＳ ゴシック" pitchFamily="49" charset="-128"/>
            </a:rPr>
            <a:t>4,439</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54.2</a:t>
          </a:r>
          <a:r>
            <a:rPr kumimoji="1" lang="ja-JP" altLang="en-US" sz="1400">
              <a:solidFill>
                <a:sysClr val="windowText" lastClr="000000"/>
              </a:solidFill>
              <a:latin typeface="ＭＳ ゴシック" pitchFamily="49" charset="-128"/>
              <a:ea typeface="ＭＳ ゴシック" pitchFamily="49" charset="-128"/>
            </a:rPr>
            <a:t>％増）していることや、公営企業債等繰入見込額や退職手当負担見込額等が概ね減少傾向となる見込みであることなどから、将来負担比率は改善傾向にあり、類似団体平均を下回る状況が続いている。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災害の影響により、中期的には財政負担が増加する見込みであるが、引き続き、中長期財政計画等に基づいた計画的な地方債の発行・抑制により、地方債残高の縮減に努めるとともに、市全体の負債が過重とならないよう注意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災害対策基金を新たに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月豪雨災害に係る復旧事業等を実施することに伴い、財政調整基金を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新設した災害対策基金については、平成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月豪雨災害からの復旧に要する費用に充てるため、取り崩しを予定しているが、今後想定される大規模災害に備え中長期的には積み増しを図る。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公共施設等整備管理基金：公共施設等の維持管理、改修、更新及び除去に要する経費の財源に充てる。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教育文化スポーツ振興基金：教育、文化及びスポーツの振興を図るための事業に要する経費の財源に充てる。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災害対策基金：災害に対する迅速な対応と、災害からの早期復興を図るために要する経費の財源に充てる。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百万円増加している。これは、公共施設等整備管理基金を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百万円取り崩した一方で、災害対策基金を新設したほか、ふるさとうわじま応援基金を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公共施設等整備管理基金等については、将来的に公共施設等の維持更新等に要する経費が増嵩する見込みであるため、普通交付税の合併算定替による特例措置の適用が終了となる令和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年度までに積み増しを可能な限り行うほか、本庁舎耐震改修事業等の財源に充てるため、今後取り崩しも予定している。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百万円の減となっている。これは、運用益金（預金利子）を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月豪雨災害に係る復旧事業等を実施することに伴い、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百万円増加している。これは運用益金（預金利子）のほか、国営施設（南予用水）機能保全負担金相当の一括負担予定分を積み立てしたものである。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年度まで実施予定となっている国営施設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南予用水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機能保全事業にかかる負担金相当の一括負担予定分を、数年に分けて積み立てをしており、今後も計画的に積み立てることとしている。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年度分の固定資産台帳は、現在整備中。</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1" name="直線コネクタ 70"/>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2"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3" name="直線コネクタ 72"/>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4"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5" name="直線コネクタ 74"/>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6"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7" name="フローチャート: 判断 76"/>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8" name="フローチャート: 判断 77"/>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9" name="フローチャート: 判断 78"/>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0" name="フローチャート: 判断 79"/>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6" name="楕円 85"/>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7" name="楕円 86"/>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97155</xdr:rowOff>
    </xdr:to>
    <xdr:cxnSp macro="">
      <xdr:nvCxnSpPr>
        <xdr:cNvPr id="88" name="直線コネクタ 87"/>
        <xdr:cNvCxnSpPr/>
      </xdr:nvCxnSpPr>
      <xdr:spPr>
        <a:xfrm flipV="1">
          <a:off x="3289300" y="614404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89" name="楕円 88"/>
        <xdr:cNvSpPr/>
      </xdr:nvSpPr>
      <xdr:spPr>
        <a:xfrm>
          <a:off x="2476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147532</xdr:rowOff>
    </xdr:to>
    <xdr:cxnSp macro="">
      <xdr:nvCxnSpPr>
        <xdr:cNvPr id="90" name="直線コネクタ 89"/>
        <xdr:cNvCxnSpPr/>
      </xdr:nvCxnSpPr>
      <xdr:spPr>
        <a:xfrm flipV="1">
          <a:off x="2527300" y="618363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3"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4" name="n_1mainValue有形固定資産減価償却率"/>
        <xdr:cNvSpPr txBox="1"/>
      </xdr:nvSpPr>
      <xdr:spPr>
        <a:xfrm>
          <a:off x="38360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5" name="n_2main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6" name="n_3main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債務償還比率は類似団体平均を下回っているが、昨年度に比べ悪化した。その要因としては、平成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月豪雨の影響による、充当可能基金の減少や経常一般財源等の減少などが考えられる。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今後、新発債の発行抑制や繰上償還の実施などにより、現在の水準を維持できるよう取り組んでいく。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5" name="直線コネクタ 124"/>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8"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9" name="直線コネクタ 128"/>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0"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1" name="フローチャート: 判断 130"/>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2" name="フローチャート: 判断 131"/>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15959</xdr:rowOff>
    </xdr:from>
    <xdr:to>
      <xdr:col>76</xdr:col>
      <xdr:colOff>73025</xdr:colOff>
      <xdr:row>32</xdr:row>
      <xdr:rowOff>117559</xdr:rowOff>
    </xdr:to>
    <xdr:sp macro="" textlink="">
      <xdr:nvSpPr>
        <xdr:cNvPr id="138" name="楕円 137"/>
        <xdr:cNvSpPr/>
      </xdr:nvSpPr>
      <xdr:spPr>
        <a:xfrm>
          <a:off x="14744700" y="62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165836</xdr:rowOff>
    </xdr:from>
    <xdr:ext cx="469744" cy="259045"/>
    <xdr:sp macro="" textlink="">
      <xdr:nvSpPr>
        <xdr:cNvPr id="139" name="債務償還比率該当値テキスト"/>
        <xdr:cNvSpPr txBox="1"/>
      </xdr:nvSpPr>
      <xdr:spPr>
        <a:xfrm>
          <a:off x="14846300" y="625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44147</xdr:rowOff>
    </xdr:from>
    <xdr:to>
      <xdr:col>72</xdr:col>
      <xdr:colOff>123825</xdr:colOff>
      <xdr:row>32</xdr:row>
      <xdr:rowOff>145747</xdr:rowOff>
    </xdr:to>
    <xdr:sp macro="" textlink="">
      <xdr:nvSpPr>
        <xdr:cNvPr id="140" name="楕円 139"/>
        <xdr:cNvSpPr/>
      </xdr:nvSpPr>
      <xdr:spPr>
        <a:xfrm>
          <a:off x="14033500" y="630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66759</xdr:rowOff>
    </xdr:from>
    <xdr:to>
      <xdr:col>76</xdr:col>
      <xdr:colOff>22225</xdr:colOff>
      <xdr:row>32</xdr:row>
      <xdr:rowOff>94947</xdr:rowOff>
    </xdr:to>
    <xdr:cxnSp macro="">
      <xdr:nvCxnSpPr>
        <xdr:cNvPr id="141" name="直線コネクタ 140"/>
        <xdr:cNvCxnSpPr/>
      </xdr:nvCxnSpPr>
      <xdr:spPr>
        <a:xfrm flipV="1">
          <a:off x="14084300" y="6324684"/>
          <a:ext cx="711200" cy="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2"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136874</xdr:rowOff>
    </xdr:from>
    <xdr:ext cx="469744" cy="259045"/>
    <xdr:sp macro="" textlink="">
      <xdr:nvSpPr>
        <xdr:cNvPr id="143" name="n_1mainValue債務償還比率"/>
        <xdr:cNvSpPr txBox="1"/>
      </xdr:nvSpPr>
      <xdr:spPr>
        <a:xfrm>
          <a:off x="13836727" y="63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1" name="楕円 70"/>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40640</xdr:rowOff>
    </xdr:from>
    <xdr:to>
      <xdr:col>15</xdr:col>
      <xdr:colOff>101600</xdr:colOff>
      <xdr:row>38</xdr:row>
      <xdr:rowOff>142240</xdr:rowOff>
    </xdr:to>
    <xdr:sp macro="" textlink="">
      <xdr:nvSpPr>
        <xdr:cNvPr id="72" name="楕円 71"/>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91440</xdr:rowOff>
    </xdr:to>
    <xdr:cxnSp macro="">
      <xdr:nvCxnSpPr>
        <xdr:cNvPr id="73" name="直線コネクタ 72"/>
        <xdr:cNvCxnSpPr/>
      </xdr:nvCxnSpPr>
      <xdr:spPr>
        <a:xfrm flipV="1">
          <a:off x="2908300" y="6572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76835</xdr:rowOff>
    </xdr:from>
    <xdr:to>
      <xdr:col>10</xdr:col>
      <xdr:colOff>165100</xdr:colOff>
      <xdr:row>39</xdr:row>
      <xdr:rowOff>6985</xdr:rowOff>
    </xdr:to>
    <xdr:sp macro="" textlink="">
      <xdr:nvSpPr>
        <xdr:cNvPr id="74" name="楕円 73"/>
        <xdr:cNvSpPr/>
      </xdr:nvSpPr>
      <xdr:spPr>
        <a:xfrm>
          <a:off x="1968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91440</xdr:rowOff>
    </xdr:from>
    <xdr:to>
      <xdr:col>15</xdr:col>
      <xdr:colOff>50800</xdr:colOff>
      <xdr:row>38</xdr:row>
      <xdr:rowOff>127635</xdr:rowOff>
    </xdr:to>
    <xdr:cxnSp macro="">
      <xdr:nvCxnSpPr>
        <xdr:cNvPr id="75" name="直線コネクタ 74"/>
        <xdr:cNvCxnSpPr/>
      </xdr:nvCxnSpPr>
      <xdr:spPr>
        <a:xfrm flipV="1">
          <a:off x="2019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7"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8"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99077</xdr:rowOff>
    </xdr:from>
    <xdr:ext cx="405111" cy="259045"/>
    <xdr:sp macro="" textlink="">
      <xdr:nvSpPr>
        <xdr:cNvPr id="79" name="n_1main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0" name="n_2mainValue【道路】&#10;有形固定資産減価償却率"/>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169562</xdr:rowOff>
    </xdr:from>
    <xdr:ext cx="405111" cy="259045"/>
    <xdr:sp macro="" textlink="">
      <xdr:nvSpPr>
        <xdr:cNvPr id="81" name="n_3mainValue【道路】&#10;有形固定資産減価償却率"/>
        <xdr:cNvSpPr txBox="1"/>
      </xdr:nvSpPr>
      <xdr:spPr>
        <a:xfrm>
          <a:off x="1816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163082</xdr:rowOff>
    </xdr:from>
    <xdr:to>
      <xdr:col>50</xdr:col>
      <xdr:colOff>165100</xdr:colOff>
      <xdr:row>39</xdr:row>
      <xdr:rowOff>93232</xdr:rowOff>
    </xdr:to>
    <xdr:sp macro="" textlink="">
      <xdr:nvSpPr>
        <xdr:cNvPr id="122" name="楕円 121"/>
        <xdr:cNvSpPr/>
      </xdr:nvSpPr>
      <xdr:spPr>
        <a:xfrm>
          <a:off x="9588500" y="66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2018</xdr:rowOff>
    </xdr:from>
    <xdr:to>
      <xdr:col>46</xdr:col>
      <xdr:colOff>38100</xdr:colOff>
      <xdr:row>39</xdr:row>
      <xdr:rowOff>103618</xdr:rowOff>
    </xdr:to>
    <xdr:sp macro="" textlink="">
      <xdr:nvSpPr>
        <xdr:cNvPr id="123" name="楕円 122"/>
        <xdr:cNvSpPr/>
      </xdr:nvSpPr>
      <xdr:spPr>
        <a:xfrm>
          <a:off x="8699500" y="66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42432</xdr:rowOff>
    </xdr:from>
    <xdr:to>
      <xdr:col>50</xdr:col>
      <xdr:colOff>114300</xdr:colOff>
      <xdr:row>39</xdr:row>
      <xdr:rowOff>52818</xdr:rowOff>
    </xdr:to>
    <xdr:cxnSp macro="">
      <xdr:nvCxnSpPr>
        <xdr:cNvPr id="124" name="直線コネクタ 123"/>
        <xdr:cNvCxnSpPr/>
      </xdr:nvCxnSpPr>
      <xdr:spPr>
        <a:xfrm flipV="1">
          <a:off x="8750300" y="6728982"/>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13513</xdr:rowOff>
    </xdr:from>
    <xdr:to>
      <xdr:col>41</xdr:col>
      <xdr:colOff>101600</xdr:colOff>
      <xdr:row>39</xdr:row>
      <xdr:rowOff>115113</xdr:rowOff>
    </xdr:to>
    <xdr:sp macro="" textlink="">
      <xdr:nvSpPr>
        <xdr:cNvPr id="125" name="楕円 124"/>
        <xdr:cNvSpPr/>
      </xdr:nvSpPr>
      <xdr:spPr>
        <a:xfrm>
          <a:off x="7810500" y="67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52818</xdr:rowOff>
    </xdr:from>
    <xdr:to>
      <xdr:col>45</xdr:col>
      <xdr:colOff>177800</xdr:colOff>
      <xdr:row>39</xdr:row>
      <xdr:rowOff>64313</xdr:rowOff>
    </xdr:to>
    <xdr:cxnSp macro="">
      <xdr:nvCxnSpPr>
        <xdr:cNvPr id="126" name="直線コネクタ 125"/>
        <xdr:cNvCxnSpPr/>
      </xdr:nvCxnSpPr>
      <xdr:spPr>
        <a:xfrm flipV="1">
          <a:off x="7861300" y="6739368"/>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7"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8"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29"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84359</xdr:rowOff>
    </xdr:from>
    <xdr:ext cx="534377" cy="259045"/>
    <xdr:sp macro="" textlink="">
      <xdr:nvSpPr>
        <xdr:cNvPr id="130" name="n_1mainValue【道路】&#10;一人当たり延長"/>
        <xdr:cNvSpPr txBox="1"/>
      </xdr:nvSpPr>
      <xdr:spPr>
        <a:xfrm>
          <a:off x="9359411" y="67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94745</xdr:rowOff>
    </xdr:from>
    <xdr:ext cx="534377" cy="259045"/>
    <xdr:sp macro="" textlink="">
      <xdr:nvSpPr>
        <xdr:cNvPr id="131" name="n_2mainValue【道路】&#10;一人当たり延長"/>
        <xdr:cNvSpPr txBox="1"/>
      </xdr:nvSpPr>
      <xdr:spPr>
        <a:xfrm>
          <a:off x="8483111" y="67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106240</xdr:rowOff>
    </xdr:from>
    <xdr:ext cx="534377" cy="259045"/>
    <xdr:sp macro="" textlink="">
      <xdr:nvSpPr>
        <xdr:cNvPr id="132" name="n_3mainValue【道路】&#10;一人当たり延長"/>
        <xdr:cNvSpPr txBox="1"/>
      </xdr:nvSpPr>
      <xdr:spPr>
        <a:xfrm>
          <a:off x="7594111" y="67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173" name="楕円 172"/>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4" name="楕円 173"/>
        <xdr:cNvSpPr/>
      </xdr:nvSpPr>
      <xdr:spPr>
        <a:xfrm>
          <a:off x="2857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145324</xdr:rowOff>
    </xdr:from>
    <xdr:to>
      <xdr:col>19</xdr:col>
      <xdr:colOff>177800</xdr:colOff>
      <xdr:row>58</xdr:row>
      <xdr:rowOff>168184</xdr:rowOff>
    </xdr:to>
    <xdr:cxnSp macro="">
      <xdr:nvCxnSpPr>
        <xdr:cNvPr id="175" name="直線コネクタ 174"/>
        <xdr:cNvCxnSpPr/>
      </xdr:nvCxnSpPr>
      <xdr:spPr>
        <a:xfrm flipV="1">
          <a:off x="2908300" y="100894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76" name="楕円 175"/>
        <xdr:cNvSpPr/>
      </xdr:nvSpPr>
      <xdr:spPr>
        <a:xfrm>
          <a:off x="1968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168184</xdr:rowOff>
    </xdr:from>
    <xdr:to>
      <xdr:col>15</xdr:col>
      <xdr:colOff>50800</xdr:colOff>
      <xdr:row>59</xdr:row>
      <xdr:rowOff>14696</xdr:rowOff>
    </xdr:to>
    <xdr:cxnSp macro="">
      <xdr:nvCxnSpPr>
        <xdr:cNvPr id="177" name="直線コネクタ 176"/>
        <xdr:cNvCxnSpPr/>
      </xdr:nvCxnSpPr>
      <xdr:spPr>
        <a:xfrm flipV="1">
          <a:off x="2019300" y="1011228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78"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9"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0" name="n_3aveValue【橋りょう・トンネル】&#10;有形固定資産減価償却率"/>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41201</xdr:rowOff>
    </xdr:from>
    <xdr:ext cx="405111" cy="259045"/>
    <xdr:sp macro="" textlink="">
      <xdr:nvSpPr>
        <xdr:cNvPr id="181" name="n_1mainValue【橋りょう・トンネル】&#10;有形固定資産減価償却率"/>
        <xdr:cNvSpPr txBox="1"/>
      </xdr:nvSpPr>
      <xdr:spPr>
        <a:xfrm>
          <a:off x="3582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2" name="n_2mainValue【橋りょう・トンネ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82023</xdr:rowOff>
    </xdr:from>
    <xdr:ext cx="405111" cy="259045"/>
    <xdr:sp macro="" textlink="">
      <xdr:nvSpPr>
        <xdr:cNvPr id="183" name="n_3mainValue【橋りょう・トンネル】&#10;有形固定資産減価償却率"/>
        <xdr:cNvSpPr txBox="1"/>
      </xdr:nvSpPr>
      <xdr:spPr>
        <a:xfrm>
          <a:off x="1816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2"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119014</xdr:rowOff>
    </xdr:from>
    <xdr:to>
      <xdr:col>50</xdr:col>
      <xdr:colOff>165100</xdr:colOff>
      <xdr:row>64</xdr:row>
      <xdr:rowOff>49164</xdr:rowOff>
    </xdr:to>
    <xdr:sp macro="" textlink="">
      <xdr:nvSpPr>
        <xdr:cNvPr id="222" name="楕円 221"/>
        <xdr:cNvSpPr/>
      </xdr:nvSpPr>
      <xdr:spPr>
        <a:xfrm>
          <a:off x="9588500" y="109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120424</xdr:rowOff>
    </xdr:from>
    <xdr:to>
      <xdr:col>46</xdr:col>
      <xdr:colOff>38100</xdr:colOff>
      <xdr:row>64</xdr:row>
      <xdr:rowOff>50574</xdr:rowOff>
    </xdr:to>
    <xdr:sp macro="" textlink="">
      <xdr:nvSpPr>
        <xdr:cNvPr id="223" name="楕円 222"/>
        <xdr:cNvSpPr/>
      </xdr:nvSpPr>
      <xdr:spPr>
        <a:xfrm>
          <a:off x="8699500" y="109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169814</xdr:rowOff>
    </xdr:from>
    <xdr:to>
      <xdr:col>50</xdr:col>
      <xdr:colOff>114300</xdr:colOff>
      <xdr:row>63</xdr:row>
      <xdr:rowOff>171224</xdr:rowOff>
    </xdr:to>
    <xdr:cxnSp macro="">
      <xdr:nvCxnSpPr>
        <xdr:cNvPr id="224" name="直線コネクタ 223"/>
        <xdr:cNvCxnSpPr/>
      </xdr:nvCxnSpPr>
      <xdr:spPr>
        <a:xfrm flipV="1">
          <a:off x="8750300" y="1097116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122461</xdr:rowOff>
    </xdr:from>
    <xdr:to>
      <xdr:col>41</xdr:col>
      <xdr:colOff>101600</xdr:colOff>
      <xdr:row>64</xdr:row>
      <xdr:rowOff>52611</xdr:rowOff>
    </xdr:to>
    <xdr:sp macro="" textlink="">
      <xdr:nvSpPr>
        <xdr:cNvPr id="225" name="楕円 224"/>
        <xdr:cNvSpPr/>
      </xdr:nvSpPr>
      <xdr:spPr>
        <a:xfrm>
          <a:off x="7810500" y="109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171224</xdr:rowOff>
    </xdr:from>
    <xdr:to>
      <xdr:col>45</xdr:col>
      <xdr:colOff>177800</xdr:colOff>
      <xdr:row>64</xdr:row>
      <xdr:rowOff>1811</xdr:rowOff>
    </xdr:to>
    <xdr:cxnSp macro="">
      <xdr:nvCxnSpPr>
        <xdr:cNvPr id="226" name="直線コネクタ 225"/>
        <xdr:cNvCxnSpPr/>
      </xdr:nvCxnSpPr>
      <xdr:spPr>
        <a:xfrm flipV="1">
          <a:off x="7861300" y="10972574"/>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7"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8"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29"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40291</xdr:rowOff>
    </xdr:from>
    <xdr:ext cx="599010" cy="259045"/>
    <xdr:sp macro="" textlink="">
      <xdr:nvSpPr>
        <xdr:cNvPr id="230" name="n_1mainValue【橋りょう・トンネル】&#10;一人当たり有形固定資産（償却資産）額"/>
        <xdr:cNvSpPr txBox="1"/>
      </xdr:nvSpPr>
      <xdr:spPr>
        <a:xfrm>
          <a:off x="9327095" y="1101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41701</xdr:rowOff>
    </xdr:from>
    <xdr:ext cx="599010" cy="259045"/>
    <xdr:sp macro="" textlink="">
      <xdr:nvSpPr>
        <xdr:cNvPr id="231" name="n_2mainValue【橋りょう・トンネル】&#10;一人当たり有形固定資産（償却資産）額"/>
        <xdr:cNvSpPr txBox="1"/>
      </xdr:nvSpPr>
      <xdr:spPr>
        <a:xfrm>
          <a:off x="8450795" y="110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43738</xdr:rowOff>
    </xdr:from>
    <xdr:ext cx="599010" cy="259045"/>
    <xdr:sp macro="" textlink="">
      <xdr:nvSpPr>
        <xdr:cNvPr id="232" name="n_3mainValue【橋りょう・トンネル】&#10;一人当たり有形固定資産（償却資産）額"/>
        <xdr:cNvSpPr txBox="1"/>
      </xdr:nvSpPr>
      <xdr:spPr>
        <a:xfrm>
          <a:off x="7561795" y="110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161037</xdr:rowOff>
    </xdr:from>
    <xdr:to>
      <xdr:col>20</xdr:col>
      <xdr:colOff>38100</xdr:colOff>
      <xdr:row>83</xdr:row>
      <xdr:rowOff>91187</xdr:rowOff>
    </xdr:to>
    <xdr:sp macro="" textlink="">
      <xdr:nvSpPr>
        <xdr:cNvPr id="270" name="楕円 269"/>
        <xdr:cNvSpPr/>
      </xdr:nvSpPr>
      <xdr:spPr>
        <a:xfrm>
          <a:off x="3746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30735</xdr:rowOff>
    </xdr:from>
    <xdr:to>
      <xdr:col>15</xdr:col>
      <xdr:colOff>101600</xdr:colOff>
      <xdr:row>83</xdr:row>
      <xdr:rowOff>132335</xdr:rowOff>
    </xdr:to>
    <xdr:sp macro="" textlink="">
      <xdr:nvSpPr>
        <xdr:cNvPr id="271" name="楕円 270"/>
        <xdr:cNvSpPr/>
      </xdr:nvSpPr>
      <xdr:spPr>
        <a:xfrm>
          <a:off x="2857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40387</xdr:rowOff>
    </xdr:from>
    <xdr:to>
      <xdr:col>19</xdr:col>
      <xdr:colOff>177800</xdr:colOff>
      <xdr:row>83</xdr:row>
      <xdr:rowOff>81535</xdr:rowOff>
    </xdr:to>
    <xdr:cxnSp macro="">
      <xdr:nvCxnSpPr>
        <xdr:cNvPr id="272" name="直線コネクタ 271"/>
        <xdr:cNvCxnSpPr/>
      </xdr:nvCxnSpPr>
      <xdr:spPr>
        <a:xfrm flipV="1">
          <a:off x="2908300" y="142707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71882</xdr:rowOff>
    </xdr:from>
    <xdr:to>
      <xdr:col>10</xdr:col>
      <xdr:colOff>165100</xdr:colOff>
      <xdr:row>84</xdr:row>
      <xdr:rowOff>2032</xdr:rowOff>
    </xdr:to>
    <xdr:sp macro="" textlink="">
      <xdr:nvSpPr>
        <xdr:cNvPr id="273" name="楕円 272"/>
        <xdr:cNvSpPr/>
      </xdr:nvSpPr>
      <xdr:spPr>
        <a:xfrm>
          <a:off x="1968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81535</xdr:rowOff>
    </xdr:from>
    <xdr:to>
      <xdr:col>15</xdr:col>
      <xdr:colOff>50800</xdr:colOff>
      <xdr:row>83</xdr:row>
      <xdr:rowOff>122682</xdr:rowOff>
    </xdr:to>
    <xdr:cxnSp macro="">
      <xdr:nvCxnSpPr>
        <xdr:cNvPr id="274" name="直線コネクタ 273"/>
        <xdr:cNvCxnSpPr/>
      </xdr:nvCxnSpPr>
      <xdr:spPr>
        <a:xfrm flipV="1">
          <a:off x="2019300" y="143118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5"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6"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7"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82314</xdr:rowOff>
    </xdr:from>
    <xdr:ext cx="405111" cy="259045"/>
    <xdr:sp macro="" textlink="">
      <xdr:nvSpPr>
        <xdr:cNvPr id="278" name="n_1main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123462</xdr:rowOff>
    </xdr:from>
    <xdr:ext cx="405111" cy="259045"/>
    <xdr:sp macro="" textlink="">
      <xdr:nvSpPr>
        <xdr:cNvPr id="279" name="n_2mainValue【公営住宅】&#10;有形固定資産減価償却率"/>
        <xdr:cNvSpPr txBox="1"/>
      </xdr:nvSpPr>
      <xdr:spPr>
        <a:xfrm>
          <a:off x="2705744" y="1435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164609</xdr:rowOff>
    </xdr:from>
    <xdr:ext cx="405111" cy="259045"/>
    <xdr:sp macro="" textlink="">
      <xdr:nvSpPr>
        <xdr:cNvPr id="280" name="n_3mainValue【公営住宅】&#10;有形固定資産減価償却率"/>
        <xdr:cNvSpPr txBox="1"/>
      </xdr:nvSpPr>
      <xdr:spPr>
        <a:xfrm>
          <a:off x="18167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29211</xdr:rowOff>
    </xdr:from>
    <xdr:to>
      <xdr:col>50</xdr:col>
      <xdr:colOff>165100</xdr:colOff>
      <xdr:row>80</xdr:row>
      <xdr:rowOff>130811</xdr:rowOff>
    </xdr:to>
    <xdr:sp macro="" textlink="">
      <xdr:nvSpPr>
        <xdr:cNvPr id="319" name="楕円 318"/>
        <xdr:cNvSpPr/>
      </xdr:nvSpPr>
      <xdr:spPr>
        <a:xfrm>
          <a:off x="958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48261</xdr:rowOff>
    </xdr:from>
    <xdr:to>
      <xdr:col>46</xdr:col>
      <xdr:colOff>38100</xdr:colOff>
      <xdr:row>80</xdr:row>
      <xdr:rowOff>149861</xdr:rowOff>
    </xdr:to>
    <xdr:sp macro="" textlink="">
      <xdr:nvSpPr>
        <xdr:cNvPr id="320" name="楕円 319"/>
        <xdr:cNvSpPr/>
      </xdr:nvSpPr>
      <xdr:spPr>
        <a:xfrm>
          <a:off x="869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80011</xdr:rowOff>
    </xdr:from>
    <xdr:to>
      <xdr:col>50</xdr:col>
      <xdr:colOff>114300</xdr:colOff>
      <xdr:row>80</xdr:row>
      <xdr:rowOff>99061</xdr:rowOff>
    </xdr:to>
    <xdr:cxnSp macro="">
      <xdr:nvCxnSpPr>
        <xdr:cNvPr id="321" name="直線コネクタ 320"/>
        <xdr:cNvCxnSpPr/>
      </xdr:nvCxnSpPr>
      <xdr:spPr>
        <a:xfrm flipV="1">
          <a:off x="8750300" y="137960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67311</xdr:rowOff>
    </xdr:from>
    <xdr:to>
      <xdr:col>41</xdr:col>
      <xdr:colOff>101600</xdr:colOff>
      <xdr:row>80</xdr:row>
      <xdr:rowOff>168911</xdr:rowOff>
    </xdr:to>
    <xdr:sp macro="" textlink="">
      <xdr:nvSpPr>
        <xdr:cNvPr id="322" name="楕円 321"/>
        <xdr:cNvSpPr/>
      </xdr:nvSpPr>
      <xdr:spPr>
        <a:xfrm>
          <a:off x="781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99061</xdr:rowOff>
    </xdr:from>
    <xdr:to>
      <xdr:col>45</xdr:col>
      <xdr:colOff>177800</xdr:colOff>
      <xdr:row>80</xdr:row>
      <xdr:rowOff>118111</xdr:rowOff>
    </xdr:to>
    <xdr:cxnSp macro="">
      <xdr:nvCxnSpPr>
        <xdr:cNvPr id="323" name="直線コネクタ 322"/>
        <xdr:cNvCxnSpPr/>
      </xdr:nvCxnSpPr>
      <xdr:spPr>
        <a:xfrm flipV="1">
          <a:off x="7861300" y="13815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4"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5"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26"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147338</xdr:rowOff>
    </xdr:from>
    <xdr:ext cx="469744" cy="259045"/>
    <xdr:sp macro="" textlink="">
      <xdr:nvSpPr>
        <xdr:cNvPr id="327" name="n_1mainValue【公営住宅】&#10;一人当たり面積"/>
        <xdr:cNvSpPr txBox="1"/>
      </xdr:nvSpPr>
      <xdr:spPr>
        <a:xfrm>
          <a:off x="93917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166388</xdr:rowOff>
    </xdr:from>
    <xdr:ext cx="469744" cy="259045"/>
    <xdr:sp macro="" textlink="">
      <xdr:nvSpPr>
        <xdr:cNvPr id="328" name="n_2mainValue【公営住宅】&#10;一人当たり面積"/>
        <xdr:cNvSpPr txBox="1"/>
      </xdr:nvSpPr>
      <xdr:spPr>
        <a:xfrm>
          <a:off x="8515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13988</xdr:rowOff>
    </xdr:from>
    <xdr:ext cx="469744" cy="259045"/>
    <xdr:sp macro="" textlink="">
      <xdr:nvSpPr>
        <xdr:cNvPr id="329" name="n_3mainValue【公営住宅】&#10;一人当たり面積"/>
        <xdr:cNvSpPr txBox="1"/>
      </xdr:nvSpPr>
      <xdr:spPr>
        <a:xfrm>
          <a:off x="76264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2" name="テキスト ボックス 34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0" name="テキスト ボックス 34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54" name="直線コネクタ 353"/>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55"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56" name="直線コネクタ 355"/>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7"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8" name="直線コネクタ 35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59"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60" name="フローチャート: 判断 359"/>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61" name="フローチャート: 判断 360"/>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62" name="フローチャート: 判断 361"/>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63" name="フローチャート: 判断 362"/>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369" name="楕円 368"/>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6350</xdr:rowOff>
    </xdr:from>
    <xdr:to>
      <xdr:col>15</xdr:col>
      <xdr:colOff>101600</xdr:colOff>
      <xdr:row>105</xdr:row>
      <xdr:rowOff>107950</xdr:rowOff>
    </xdr:to>
    <xdr:sp macro="" textlink="">
      <xdr:nvSpPr>
        <xdr:cNvPr id="370" name="楕円 369"/>
        <xdr:cNvSpPr/>
      </xdr:nvSpPr>
      <xdr:spPr>
        <a:xfrm>
          <a:off x="2857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57150</xdr:rowOff>
    </xdr:to>
    <xdr:cxnSp macro="">
      <xdr:nvCxnSpPr>
        <xdr:cNvPr id="371" name="直線コネクタ 370"/>
        <xdr:cNvCxnSpPr/>
      </xdr:nvCxnSpPr>
      <xdr:spPr>
        <a:xfrm flipV="1">
          <a:off x="2908300" y="18025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72" name="楕円 371"/>
        <xdr:cNvSpPr/>
      </xdr:nvSpPr>
      <xdr:spPr>
        <a:xfrm>
          <a:off x="1968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57150</xdr:rowOff>
    </xdr:from>
    <xdr:to>
      <xdr:col>15</xdr:col>
      <xdr:colOff>50800</xdr:colOff>
      <xdr:row>105</xdr:row>
      <xdr:rowOff>93345</xdr:rowOff>
    </xdr:to>
    <xdr:cxnSp macro="">
      <xdr:nvCxnSpPr>
        <xdr:cNvPr id="373" name="直線コネクタ 372"/>
        <xdr:cNvCxnSpPr/>
      </xdr:nvCxnSpPr>
      <xdr:spPr>
        <a:xfrm flipV="1">
          <a:off x="2019300" y="1805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74"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75"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76"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64788</xdr:rowOff>
    </xdr:from>
    <xdr:ext cx="405111" cy="259045"/>
    <xdr:sp macro="" textlink="">
      <xdr:nvSpPr>
        <xdr:cNvPr id="377" name="n_1mainValue【港湾・漁港】&#10;有形固定資産減価償却率"/>
        <xdr:cNvSpPr txBox="1"/>
      </xdr:nvSpPr>
      <xdr:spPr>
        <a:xfrm>
          <a:off x="3582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99077</xdr:rowOff>
    </xdr:from>
    <xdr:ext cx="405111" cy="259045"/>
    <xdr:sp macro="" textlink="">
      <xdr:nvSpPr>
        <xdr:cNvPr id="378" name="n_2mainValue【港湾・漁港】&#10;有形固定資産減価償却率"/>
        <xdr:cNvSpPr txBox="1"/>
      </xdr:nvSpPr>
      <xdr:spPr>
        <a:xfrm>
          <a:off x="2705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79" name="n_3mainValue【港湾・漁港】&#10;有形固定資産減価償却率"/>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0" name="直線コネクタ 38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1" name="テキスト ボックス 39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3" name="テキスト ボックス 39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4" name="直線コネクタ 39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5" name="テキスト ボックス 394"/>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399" name="直線コネクタ 398"/>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00"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01" name="直線コネクタ 400"/>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02"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03" name="直線コネクタ 402"/>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31945</xdr:rowOff>
    </xdr:from>
    <xdr:ext cx="599010" cy="259045"/>
    <xdr:sp macro="" textlink="">
      <xdr:nvSpPr>
        <xdr:cNvPr id="404" name="【港湾・漁港】&#10;一人当たり有形固定資産（償却資産）額平均値テキスト"/>
        <xdr:cNvSpPr txBox="1"/>
      </xdr:nvSpPr>
      <xdr:spPr>
        <a:xfrm>
          <a:off x="10515600" y="18205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05" name="フローチャート: 判断 404"/>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06" name="フローチャート: 判断 405"/>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07" name="フローチャート: 判断 406"/>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08" name="フローチャート: 判断 407"/>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4507</xdr:rowOff>
    </xdr:from>
    <xdr:to>
      <xdr:col>50</xdr:col>
      <xdr:colOff>165100</xdr:colOff>
      <xdr:row>105</xdr:row>
      <xdr:rowOff>106107</xdr:rowOff>
    </xdr:to>
    <xdr:sp macro="" textlink="">
      <xdr:nvSpPr>
        <xdr:cNvPr id="414" name="楕円 413"/>
        <xdr:cNvSpPr/>
      </xdr:nvSpPr>
      <xdr:spPr>
        <a:xfrm>
          <a:off x="9588500" y="18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12128</xdr:rowOff>
    </xdr:from>
    <xdr:to>
      <xdr:col>46</xdr:col>
      <xdr:colOff>38100</xdr:colOff>
      <xdr:row>105</xdr:row>
      <xdr:rowOff>113728</xdr:rowOff>
    </xdr:to>
    <xdr:sp macro="" textlink="">
      <xdr:nvSpPr>
        <xdr:cNvPr id="415" name="楕円 414"/>
        <xdr:cNvSpPr/>
      </xdr:nvSpPr>
      <xdr:spPr>
        <a:xfrm>
          <a:off x="8699500" y="180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55307</xdr:rowOff>
    </xdr:from>
    <xdr:to>
      <xdr:col>50</xdr:col>
      <xdr:colOff>114300</xdr:colOff>
      <xdr:row>105</xdr:row>
      <xdr:rowOff>62928</xdr:rowOff>
    </xdr:to>
    <xdr:cxnSp macro="">
      <xdr:nvCxnSpPr>
        <xdr:cNvPr id="416" name="直線コネクタ 415"/>
        <xdr:cNvCxnSpPr/>
      </xdr:nvCxnSpPr>
      <xdr:spPr>
        <a:xfrm flipV="1">
          <a:off x="8750300" y="1805755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23949</xdr:rowOff>
    </xdr:from>
    <xdr:to>
      <xdr:col>41</xdr:col>
      <xdr:colOff>101600</xdr:colOff>
      <xdr:row>105</xdr:row>
      <xdr:rowOff>125549</xdr:rowOff>
    </xdr:to>
    <xdr:sp macro="" textlink="">
      <xdr:nvSpPr>
        <xdr:cNvPr id="417" name="楕円 416"/>
        <xdr:cNvSpPr/>
      </xdr:nvSpPr>
      <xdr:spPr>
        <a:xfrm>
          <a:off x="7810500" y="180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62928</xdr:rowOff>
    </xdr:from>
    <xdr:to>
      <xdr:col>45</xdr:col>
      <xdr:colOff>177800</xdr:colOff>
      <xdr:row>105</xdr:row>
      <xdr:rowOff>74749</xdr:rowOff>
    </xdr:to>
    <xdr:cxnSp macro="">
      <xdr:nvCxnSpPr>
        <xdr:cNvPr id="418" name="直線コネクタ 417"/>
        <xdr:cNvCxnSpPr/>
      </xdr:nvCxnSpPr>
      <xdr:spPr>
        <a:xfrm flipV="1">
          <a:off x="7861300" y="18065178"/>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122142</xdr:rowOff>
    </xdr:from>
    <xdr:ext cx="599010" cy="259045"/>
    <xdr:sp macro="" textlink="">
      <xdr:nvSpPr>
        <xdr:cNvPr id="419" name="n_1aveValue【港湾・漁港】&#10;一人当たり有形固定資産（償却資産）額"/>
        <xdr:cNvSpPr txBox="1"/>
      </xdr:nvSpPr>
      <xdr:spPr>
        <a:xfrm>
          <a:off x="93270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29751</xdr:rowOff>
    </xdr:from>
    <xdr:ext cx="599010" cy="259045"/>
    <xdr:sp macro="" textlink="">
      <xdr:nvSpPr>
        <xdr:cNvPr id="420" name="n_2aveValue【港湾・漁港】&#10;一人当たり有形固定資産（償却資産）額"/>
        <xdr:cNvSpPr txBox="1"/>
      </xdr:nvSpPr>
      <xdr:spPr>
        <a:xfrm>
          <a:off x="8450795" y="183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72338</xdr:rowOff>
    </xdr:from>
    <xdr:ext cx="599010" cy="259045"/>
    <xdr:sp macro="" textlink="">
      <xdr:nvSpPr>
        <xdr:cNvPr id="421" name="n_3aveValue【港湾・漁港】&#10;一人当たり有形固定資産（償却資産）額"/>
        <xdr:cNvSpPr txBox="1"/>
      </xdr:nvSpPr>
      <xdr:spPr>
        <a:xfrm>
          <a:off x="7561795" y="1841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122634</xdr:rowOff>
    </xdr:from>
    <xdr:ext cx="599010" cy="259045"/>
    <xdr:sp macro="" textlink="">
      <xdr:nvSpPr>
        <xdr:cNvPr id="422" name="n_1mainValue【港湾・漁港】&#10;一人当たり有形固定資産（償却資産）額"/>
        <xdr:cNvSpPr txBox="1"/>
      </xdr:nvSpPr>
      <xdr:spPr>
        <a:xfrm>
          <a:off x="9327095" y="1778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130255</xdr:rowOff>
    </xdr:from>
    <xdr:ext cx="599010" cy="259045"/>
    <xdr:sp macro="" textlink="">
      <xdr:nvSpPr>
        <xdr:cNvPr id="423" name="n_2mainValue【港湾・漁港】&#10;一人当たり有形固定資産（償却資産）額"/>
        <xdr:cNvSpPr txBox="1"/>
      </xdr:nvSpPr>
      <xdr:spPr>
        <a:xfrm>
          <a:off x="8450795" y="1778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142076</xdr:rowOff>
    </xdr:from>
    <xdr:ext cx="599010" cy="259045"/>
    <xdr:sp macro="" textlink="">
      <xdr:nvSpPr>
        <xdr:cNvPr id="424" name="n_3mainValue【港湾・漁港】&#10;一人当たり有形固定資産（償却資産）額"/>
        <xdr:cNvSpPr txBox="1"/>
      </xdr:nvSpPr>
      <xdr:spPr>
        <a:xfrm>
          <a:off x="7561795" y="1780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49" name="直線コネクタ 448"/>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5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51" name="直線コネクタ 45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5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53" name="直線コネクタ 45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54"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55" name="フローチャート: 判断 454"/>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56" name="フローチャート: 判断 45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7" name="フローチャート: 判断 456"/>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8" name="フローチャート: 判断 45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44450</xdr:rowOff>
    </xdr:from>
    <xdr:to>
      <xdr:col>81</xdr:col>
      <xdr:colOff>101600</xdr:colOff>
      <xdr:row>36</xdr:row>
      <xdr:rowOff>146050</xdr:rowOff>
    </xdr:to>
    <xdr:sp macro="" textlink="">
      <xdr:nvSpPr>
        <xdr:cNvPr id="464" name="楕円 463"/>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76835</xdr:rowOff>
    </xdr:from>
    <xdr:to>
      <xdr:col>76</xdr:col>
      <xdr:colOff>165100</xdr:colOff>
      <xdr:row>37</xdr:row>
      <xdr:rowOff>6985</xdr:rowOff>
    </xdr:to>
    <xdr:sp macro="" textlink="">
      <xdr:nvSpPr>
        <xdr:cNvPr id="465" name="楕円 464"/>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95250</xdr:rowOff>
    </xdr:from>
    <xdr:to>
      <xdr:col>81</xdr:col>
      <xdr:colOff>50800</xdr:colOff>
      <xdr:row>36</xdr:row>
      <xdr:rowOff>127635</xdr:rowOff>
    </xdr:to>
    <xdr:cxnSp macro="">
      <xdr:nvCxnSpPr>
        <xdr:cNvPr id="466" name="直線コネクタ 465"/>
        <xdr:cNvCxnSpPr/>
      </xdr:nvCxnSpPr>
      <xdr:spPr>
        <a:xfrm flipV="1">
          <a:off x="14592300" y="6267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67" name="楕円 466"/>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127635</xdr:rowOff>
    </xdr:from>
    <xdr:to>
      <xdr:col>76</xdr:col>
      <xdr:colOff>114300</xdr:colOff>
      <xdr:row>36</xdr:row>
      <xdr:rowOff>154305</xdr:rowOff>
    </xdr:to>
    <xdr:cxnSp macro="">
      <xdr:nvCxnSpPr>
        <xdr:cNvPr id="468" name="直線コネクタ 467"/>
        <xdr:cNvCxnSpPr/>
      </xdr:nvCxnSpPr>
      <xdr:spPr>
        <a:xfrm flipV="1">
          <a:off x="13703300" y="62998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69"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70"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71"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162577</xdr:rowOff>
    </xdr:from>
    <xdr:ext cx="405111" cy="259045"/>
    <xdr:sp macro="" textlink="">
      <xdr:nvSpPr>
        <xdr:cNvPr id="472" name="n_1mainValue【認定こども園・幼稚園・保育所】&#10;有形固定資産減価償却率"/>
        <xdr:cNvSpPr txBox="1"/>
      </xdr:nvSpPr>
      <xdr:spPr>
        <a:xfrm>
          <a:off x="152660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473" name="n_2mainValue【認定こども園・幼稚園・保育所】&#10;有形固定資産減価償却率"/>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74" name="n_3main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5" name="直線コネクタ 4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6" name="テキスト ボックス 4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7" name="直線コネクタ 4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8" name="テキスト ボックス 4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9" name="直線コネクタ 4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0" name="テキスト ボックス 4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1" name="直線コネクタ 4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2" name="テキスト ボックス 4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3" name="直線コネクタ 4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4" name="テキスト ボックス 4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5" name="直線コネクタ 4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6" name="テキスト ボックス 4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00" name="直線コネクタ 499"/>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01"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02" name="直線コネクタ 501"/>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03"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04" name="直線コネクタ 503"/>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05"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06" name="フローチャート: 判断 505"/>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07" name="フローチャート: 判断 50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08" name="フローチャート: 判断 507"/>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09" name="フローチャート: 判断 508"/>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51526</xdr:rowOff>
    </xdr:from>
    <xdr:to>
      <xdr:col>112</xdr:col>
      <xdr:colOff>38100</xdr:colOff>
      <xdr:row>38</xdr:row>
      <xdr:rowOff>153126</xdr:rowOff>
    </xdr:to>
    <xdr:sp macro="" textlink="">
      <xdr:nvSpPr>
        <xdr:cNvPr id="515" name="楕円 514"/>
        <xdr:cNvSpPr/>
      </xdr:nvSpPr>
      <xdr:spPr>
        <a:xfrm>
          <a:off x="21272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44994</xdr:rowOff>
    </xdr:from>
    <xdr:to>
      <xdr:col>107</xdr:col>
      <xdr:colOff>101600</xdr:colOff>
      <xdr:row>38</xdr:row>
      <xdr:rowOff>146594</xdr:rowOff>
    </xdr:to>
    <xdr:sp macro="" textlink="">
      <xdr:nvSpPr>
        <xdr:cNvPr id="516" name="楕円 515"/>
        <xdr:cNvSpPr/>
      </xdr:nvSpPr>
      <xdr:spPr>
        <a:xfrm>
          <a:off x="20383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95794</xdr:rowOff>
    </xdr:from>
    <xdr:to>
      <xdr:col>111</xdr:col>
      <xdr:colOff>177800</xdr:colOff>
      <xdr:row>38</xdr:row>
      <xdr:rowOff>102326</xdr:rowOff>
    </xdr:to>
    <xdr:cxnSp macro="">
      <xdr:nvCxnSpPr>
        <xdr:cNvPr id="517" name="直線コネクタ 516"/>
        <xdr:cNvCxnSpPr/>
      </xdr:nvCxnSpPr>
      <xdr:spPr>
        <a:xfrm>
          <a:off x="20434300" y="6610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18" name="楕円 517"/>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95794</xdr:rowOff>
    </xdr:from>
    <xdr:to>
      <xdr:col>107</xdr:col>
      <xdr:colOff>50800</xdr:colOff>
      <xdr:row>38</xdr:row>
      <xdr:rowOff>99060</xdr:rowOff>
    </xdr:to>
    <xdr:cxnSp macro="">
      <xdr:nvCxnSpPr>
        <xdr:cNvPr id="519" name="直線コネクタ 518"/>
        <xdr:cNvCxnSpPr/>
      </xdr:nvCxnSpPr>
      <xdr:spPr>
        <a:xfrm flipV="1">
          <a:off x="19545300" y="66108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20"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21"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522"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169653</xdr:rowOff>
    </xdr:from>
    <xdr:ext cx="469744" cy="259045"/>
    <xdr:sp macro="" textlink="">
      <xdr:nvSpPr>
        <xdr:cNvPr id="523" name="n_1mainValue【認定こども園・幼稚園・保育所】&#10;一人当たり面積"/>
        <xdr:cNvSpPr txBox="1"/>
      </xdr:nvSpPr>
      <xdr:spPr>
        <a:xfrm>
          <a:off x="21075727" y="634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163121</xdr:rowOff>
    </xdr:from>
    <xdr:ext cx="469744" cy="259045"/>
    <xdr:sp macro="" textlink="">
      <xdr:nvSpPr>
        <xdr:cNvPr id="524" name="n_2mainValue【認定こども園・幼稚園・保育所】&#10;一人当たり面積"/>
        <xdr:cNvSpPr txBox="1"/>
      </xdr:nvSpPr>
      <xdr:spPr>
        <a:xfrm>
          <a:off x="20199427" y="633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25" name="n_3main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48" name="直線コネクタ 54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4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50" name="直線コネクタ 54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5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52" name="直線コネクタ 55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53"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4" name="フローチャート: 判断 55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55" name="フローチャート: 判断 55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56" name="フローチャート: 判断 55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7" name="フローチャート: 判断 55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47498</xdr:rowOff>
    </xdr:from>
    <xdr:to>
      <xdr:col>81</xdr:col>
      <xdr:colOff>101600</xdr:colOff>
      <xdr:row>59</xdr:row>
      <xdr:rowOff>149098</xdr:rowOff>
    </xdr:to>
    <xdr:sp macro="" textlink="">
      <xdr:nvSpPr>
        <xdr:cNvPr id="563" name="楕円 562"/>
        <xdr:cNvSpPr/>
      </xdr:nvSpPr>
      <xdr:spPr>
        <a:xfrm>
          <a:off x="15430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36068</xdr:rowOff>
    </xdr:from>
    <xdr:to>
      <xdr:col>76</xdr:col>
      <xdr:colOff>165100</xdr:colOff>
      <xdr:row>59</xdr:row>
      <xdr:rowOff>137668</xdr:rowOff>
    </xdr:to>
    <xdr:sp macro="" textlink="">
      <xdr:nvSpPr>
        <xdr:cNvPr id="564" name="楕円 563"/>
        <xdr:cNvSpPr/>
      </xdr:nvSpPr>
      <xdr:spPr>
        <a:xfrm>
          <a:off x="14541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86868</xdr:rowOff>
    </xdr:from>
    <xdr:to>
      <xdr:col>81</xdr:col>
      <xdr:colOff>50800</xdr:colOff>
      <xdr:row>59</xdr:row>
      <xdr:rowOff>98298</xdr:rowOff>
    </xdr:to>
    <xdr:cxnSp macro="">
      <xdr:nvCxnSpPr>
        <xdr:cNvPr id="565" name="直線コネクタ 564"/>
        <xdr:cNvCxnSpPr/>
      </xdr:nvCxnSpPr>
      <xdr:spPr>
        <a:xfrm>
          <a:off x="14592300" y="102024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56642</xdr:rowOff>
    </xdr:from>
    <xdr:to>
      <xdr:col>72</xdr:col>
      <xdr:colOff>38100</xdr:colOff>
      <xdr:row>59</xdr:row>
      <xdr:rowOff>158242</xdr:rowOff>
    </xdr:to>
    <xdr:sp macro="" textlink="">
      <xdr:nvSpPr>
        <xdr:cNvPr id="566" name="楕円 565"/>
        <xdr:cNvSpPr/>
      </xdr:nvSpPr>
      <xdr:spPr>
        <a:xfrm>
          <a:off x="13652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86868</xdr:rowOff>
    </xdr:from>
    <xdr:to>
      <xdr:col>76</xdr:col>
      <xdr:colOff>114300</xdr:colOff>
      <xdr:row>59</xdr:row>
      <xdr:rowOff>107442</xdr:rowOff>
    </xdr:to>
    <xdr:cxnSp macro="">
      <xdr:nvCxnSpPr>
        <xdr:cNvPr id="567" name="直線コネクタ 566"/>
        <xdr:cNvCxnSpPr/>
      </xdr:nvCxnSpPr>
      <xdr:spPr>
        <a:xfrm flipV="1">
          <a:off x="13703300" y="102024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68"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69"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0"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140225</xdr:rowOff>
    </xdr:from>
    <xdr:ext cx="405111" cy="259045"/>
    <xdr:sp macro="" textlink="">
      <xdr:nvSpPr>
        <xdr:cNvPr id="571" name="n_1mainValue【学校施設】&#10;有形固定資産減価償却率"/>
        <xdr:cNvSpPr txBox="1"/>
      </xdr:nvSpPr>
      <xdr:spPr>
        <a:xfrm>
          <a:off x="152660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128795</xdr:rowOff>
    </xdr:from>
    <xdr:ext cx="405111" cy="259045"/>
    <xdr:sp macro="" textlink="">
      <xdr:nvSpPr>
        <xdr:cNvPr id="572" name="n_2mainValue【学校施設】&#10;有形固定資産減価償却率"/>
        <xdr:cNvSpPr txBox="1"/>
      </xdr:nvSpPr>
      <xdr:spPr>
        <a:xfrm>
          <a:off x="143897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149369</xdr:rowOff>
    </xdr:from>
    <xdr:ext cx="405111" cy="259045"/>
    <xdr:sp macro="" textlink="">
      <xdr:nvSpPr>
        <xdr:cNvPr id="573" name="n_3mainValue【学校施設】&#10;有形固定資産減価償却率"/>
        <xdr:cNvSpPr txBox="1"/>
      </xdr:nvSpPr>
      <xdr:spPr>
        <a:xfrm>
          <a:off x="13500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97" name="直線コネクタ 596"/>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98"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99" name="直線コネクタ 598"/>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00"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01" name="直線コネクタ 60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02"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03" name="フローチャート: 判断 602"/>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04" name="フローチャート: 判断 603"/>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05" name="フローチャート: 判断 604"/>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06" name="フローチャート: 判断 605"/>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148082</xdr:rowOff>
    </xdr:from>
    <xdr:to>
      <xdr:col>112</xdr:col>
      <xdr:colOff>38100</xdr:colOff>
      <xdr:row>60</xdr:row>
      <xdr:rowOff>78232</xdr:rowOff>
    </xdr:to>
    <xdr:sp macro="" textlink="">
      <xdr:nvSpPr>
        <xdr:cNvPr id="612" name="楕円 611"/>
        <xdr:cNvSpPr/>
      </xdr:nvSpPr>
      <xdr:spPr>
        <a:xfrm>
          <a:off x="21272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127508</xdr:rowOff>
    </xdr:from>
    <xdr:to>
      <xdr:col>107</xdr:col>
      <xdr:colOff>101600</xdr:colOff>
      <xdr:row>60</xdr:row>
      <xdr:rowOff>57658</xdr:rowOff>
    </xdr:to>
    <xdr:sp macro="" textlink="">
      <xdr:nvSpPr>
        <xdr:cNvPr id="613" name="楕円 612"/>
        <xdr:cNvSpPr/>
      </xdr:nvSpPr>
      <xdr:spPr>
        <a:xfrm>
          <a:off x="20383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xdr:rowOff>
    </xdr:from>
    <xdr:to>
      <xdr:col>111</xdr:col>
      <xdr:colOff>177800</xdr:colOff>
      <xdr:row>60</xdr:row>
      <xdr:rowOff>27432</xdr:rowOff>
    </xdr:to>
    <xdr:cxnSp macro="">
      <xdr:nvCxnSpPr>
        <xdr:cNvPr id="614" name="直線コネクタ 613"/>
        <xdr:cNvCxnSpPr/>
      </xdr:nvCxnSpPr>
      <xdr:spPr>
        <a:xfrm>
          <a:off x="20434300" y="102938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126746</xdr:rowOff>
    </xdr:from>
    <xdr:to>
      <xdr:col>102</xdr:col>
      <xdr:colOff>165100</xdr:colOff>
      <xdr:row>60</xdr:row>
      <xdr:rowOff>56896</xdr:rowOff>
    </xdr:to>
    <xdr:sp macro="" textlink="">
      <xdr:nvSpPr>
        <xdr:cNvPr id="615" name="楕円 614"/>
        <xdr:cNvSpPr/>
      </xdr:nvSpPr>
      <xdr:spPr>
        <a:xfrm>
          <a:off x="194945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6096</xdr:rowOff>
    </xdr:from>
    <xdr:to>
      <xdr:col>107</xdr:col>
      <xdr:colOff>50800</xdr:colOff>
      <xdr:row>60</xdr:row>
      <xdr:rowOff>6858</xdr:rowOff>
    </xdr:to>
    <xdr:cxnSp macro="">
      <xdr:nvCxnSpPr>
        <xdr:cNvPr id="616" name="直線コネクタ 615"/>
        <xdr:cNvCxnSpPr/>
      </xdr:nvCxnSpPr>
      <xdr:spPr>
        <a:xfrm>
          <a:off x="19545300" y="102930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17"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18"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619"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94759</xdr:rowOff>
    </xdr:from>
    <xdr:ext cx="469744" cy="259045"/>
    <xdr:sp macro="" textlink="">
      <xdr:nvSpPr>
        <xdr:cNvPr id="620" name="n_1mainValue【学校施設】&#10;一人当たり面積"/>
        <xdr:cNvSpPr txBox="1"/>
      </xdr:nvSpPr>
      <xdr:spPr>
        <a:xfrm>
          <a:off x="21075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74185</xdr:rowOff>
    </xdr:from>
    <xdr:ext cx="469744" cy="259045"/>
    <xdr:sp macro="" textlink="">
      <xdr:nvSpPr>
        <xdr:cNvPr id="621" name="n_2mainValue【学校施設】&#10;一人当たり面積"/>
        <xdr:cNvSpPr txBox="1"/>
      </xdr:nvSpPr>
      <xdr:spPr>
        <a:xfrm>
          <a:off x="20199427"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73423</xdr:rowOff>
    </xdr:from>
    <xdr:ext cx="469744" cy="259045"/>
    <xdr:sp macro="" textlink="">
      <xdr:nvSpPr>
        <xdr:cNvPr id="622" name="n_3mainValue【学校施設】&#10;一人当たり面積"/>
        <xdr:cNvSpPr txBox="1"/>
      </xdr:nvSpPr>
      <xdr:spPr>
        <a:xfrm>
          <a:off x="19310427" y="1001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9" name="テキスト ボックス 6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1" name="テキスト ボックス 6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9" name="テキスト ボックス 6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3" name="直線コネクタ 662"/>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4"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5" name="直線コネクタ 664"/>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6"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7" name="直線コネクタ 666"/>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668"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69" name="フローチャート: 判断 668"/>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0" name="フローチャート: 判断 669"/>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1" name="フローチャート: 判断 670"/>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72" name="フローチャート: 判断 671"/>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678" name="楕円 677"/>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679" name="楕円 678"/>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45720</xdr:rowOff>
    </xdr:from>
    <xdr:to>
      <xdr:col>81</xdr:col>
      <xdr:colOff>50800</xdr:colOff>
      <xdr:row>105</xdr:row>
      <xdr:rowOff>83820</xdr:rowOff>
    </xdr:to>
    <xdr:cxnSp macro="">
      <xdr:nvCxnSpPr>
        <xdr:cNvPr id="680" name="直線コネクタ 679"/>
        <xdr:cNvCxnSpPr/>
      </xdr:nvCxnSpPr>
      <xdr:spPr>
        <a:xfrm flipV="1">
          <a:off x="14592300" y="1804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103505</xdr:rowOff>
    </xdr:from>
    <xdr:to>
      <xdr:col>72</xdr:col>
      <xdr:colOff>38100</xdr:colOff>
      <xdr:row>106</xdr:row>
      <xdr:rowOff>33655</xdr:rowOff>
    </xdr:to>
    <xdr:sp macro="" textlink="">
      <xdr:nvSpPr>
        <xdr:cNvPr id="681" name="楕円 680"/>
        <xdr:cNvSpPr/>
      </xdr:nvSpPr>
      <xdr:spPr>
        <a:xfrm>
          <a:off x="13652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83820</xdr:rowOff>
    </xdr:from>
    <xdr:to>
      <xdr:col>76</xdr:col>
      <xdr:colOff>114300</xdr:colOff>
      <xdr:row>105</xdr:row>
      <xdr:rowOff>154305</xdr:rowOff>
    </xdr:to>
    <xdr:cxnSp macro="">
      <xdr:nvCxnSpPr>
        <xdr:cNvPr id="682" name="直線コネクタ 681"/>
        <xdr:cNvCxnSpPr/>
      </xdr:nvCxnSpPr>
      <xdr:spPr>
        <a:xfrm flipV="1">
          <a:off x="13703300" y="180860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3"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4"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85"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686" name="n_1mainValue【公民館】&#10;有形固定資産減価償却率"/>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687" name="n_2mainValue【公民館】&#10;有形固定資産減価償却率"/>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24782</xdr:rowOff>
    </xdr:from>
    <xdr:ext cx="405111" cy="259045"/>
    <xdr:sp macro="" textlink="">
      <xdr:nvSpPr>
        <xdr:cNvPr id="688" name="n_3mainValue【公民館】&#10;有形固定資産減価償却率"/>
        <xdr:cNvSpPr txBox="1"/>
      </xdr:nvSpPr>
      <xdr:spPr>
        <a:xfrm>
          <a:off x="135007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9" name="直線コネクタ 6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0" name="テキスト ボックス 6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1" name="直線コネクタ 7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2" name="テキスト ボックス 7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3" name="直線コネクタ 7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4" name="テキスト ボックス 7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5" name="直線コネクタ 7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6" name="テキスト ボックス 7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0" name="直線コネクタ 709"/>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1"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2" name="直線コネクタ 71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3"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4" name="直線コネクタ 713"/>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15"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6" name="フローチャート: 判断 715"/>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17" name="フローチャート: 判断 716"/>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18" name="フローチャート: 判断 717"/>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19" name="フローチャート: 判断 718"/>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25" name="楕円 724"/>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105411</xdr:rowOff>
    </xdr:from>
    <xdr:to>
      <xdr:col>107</xdr:col>
      <xdr:colOff>101600</xdr:colOff>
      <xdr:row>105</xdr:row>
      <xdr:rowOff>35561</xdr:rowOff>
    </xdr:to>
    <xdr:sp macro="" textlink="">
      <xdr:nvSpPr>
        <xdr:cNvPr id="726" name="楕円 725"/>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156211</xdr:rowOff>
    </xdr:to>
    <xdr:cxnSp macro="">
      <xdr:nvCxnSpPr>
        <xdr:cNvPr id="727" name="直線コネクタ 726"/>
        <xdr:cNvCxnSpPr/>
      </xdr:nvCxnSpPr>
      <xdr:spPr>
        <a:xfrm flipV="1">
          <a:off x="20434300" y="1797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728" name="楕円 727"/>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156211</xdr:rowOff>
    </xdr:from>
    <xdr:to>
      <xdr:col>107</xdr:col>
      <xdr:colOff>50800</xdr:colOff>
      <xdr:row>104</xdr:row>
      <xdr:rowOff>167639</xdr:rowOff>
    </xdr:to>
    <xdr:cxnSp macro="">
      <xdr:nvCxnSpPr>
        <xdr:cNvPr id="729" name="直線コネクタ 728"/>
        <xdr:cNvCxnSpPr/>
      </xdr:nvCxnSpPr>
      <xdr:spPr>
        <a:xfrm flipV="1">
          <a:off x="19545300" y="17987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30"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31"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32"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733"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734" name="n_2mainValue【公民館】&#10;一人当たり面積"/>
        <xdr:cNvSpPr txBox="1"/>
      </xdr:nvSpPr>
      <xdr:spPr>
        <a:xfrm>
          <a:off x="20199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735" name="n_3mainValue【公民館】&#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年度分の固定資産台帳は、現在整備中。</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69142</xdr:rowOff>
    </xdr:from>
    <xdr:ext cx="405111" cy="259045"/>
    <xdr:sp macro="" textlink="">
      <xdr:nvSpPr>
        <xdr:cNvPr id="65"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95267</xdr:rowOff>
    </xdr:from>
    <xdr:ext cx="405111" cy="259045"/>
    <xdr:sp macro="" textlink="">
      <xdr:nvSpPr>
        <xdr:cNvPr id="67"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116494</xdr:rowOff>
    </xdr:from>
    <xdr:ext cx="405111" cy="259045"/>
    <xdr:sp macro="" textlink="">
      <xdr:nvSpPr>
        <xdr:cNvPr id="69"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5" name="楕円 74"/>
        <xdr:cNvSpPr/>
      </xdr:nvSpPr>
      <xdr:spPr>
        <a:xfrm>
          <a:off x="3746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138067</xdr:rowOff>
    </xdr:from>
    <xdr:to>
      <xdr:col>15</xdr:col>
      <xdr:colOff>101600</xdr:colOff>
      <xdr:row>36</xdr:row>
      <xdr:rowOff>68217</xdr:rowOff>
    </xdr:to>
    <xdr:sp macro="" textlink="">
      <xdr:nvSpPr>
        <xdr:cNvPr id="76" name="楕円 75"/>
        <xdr:cNvSpPr/>
      </xdr:nvSpPr>
      <xdr:spPr>
        <a:xfrm>
          <a:off x="2857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17417</xdr:rowOff>
    </xdr:from>
    <xdr:to>
      <xdr:col>19</xdr:col>
      <xdr:colOff>177800</xdr:colOff>
      <xdr:row>36</xdr:row>
      <xdr:rowOff>94161</xdr:rowOff>
    </xdr:to>
    <xdr:cxnSp macro="">
      <xdr:nvCxnSpPr>
        <xdr:cNvPr id="77" name="直線コネクタ 76"/>
        <xdr:cNvCxnSpPr/>
      </xdr:nvCxnSpPr>
      <xdr:spPr>
        <a:xfrm>
          <a:off x="2908300" y="618961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108676</xdr:rowOff>
    </xdr:from>
    <xdr:to>
      <xdr:col>10</xdr:col>
      <xdr:colOff>165100</xdr:colOff>
      <xdr:row>37</xdr:row>
      <xdr:rowOff>38826</xdr:rowOff>
    </xdr:to>
    <xdr:sp macro="" textlink="">
      <xdr:nvSpPr>
        <xdr:cNvPr id="78" name="楕円 77"/>
        <xdr:cNvSpPr/>
      </xdr:nvSpPr>
      <xdr:spPr>
        <a:xfrm>
          <a:off x="196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17417</xdr:rowOff>
    </xdr:from>
    <xdr:to>
      <xdr:col>15</xdr:col>
      <xdr:colOff>50800</xdr:colOff>
      <xdr:row>36</xdr:row>
      <xdr:rowOff>159476</xdr:rowOff>
    </xdr:to>
    <xdr:cxnSp macro="">
      <xdr:nvCxnSpPr>
        <xdr:cNvPr id="79" name="直線コネクタ 78"/>
        <xdr:cNvCxnSpPr/>
      </xdr:nvCxnSpPr>
      <xdr:spPr>
        <a:xfrm flipV="1">
          <a:off x="2019300" y="6189617"/>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161488</xdr:rowOff>
    </xdr:from>
    <xdr:ext cx="405111" cy="259045"/>
    <xdr:sp macro="" textlink="">
      <xdr:nvSpPr>
        <xdr:cNvPr id="80" name="n_1mainValue【図書館】&#10;有形固定資産減価償却率"/>
        <xdr:cNvSpPr txBox="1"/>
      </xdr:nvSpPr>
      <xdr:spPr>
        <a:xfrm>
          <a:off x="3582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81" name="n_2mainValue【図書館】&#10;有形固定資産減価償却率"/>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55353</xdr:rowOff>
    </xdr:from>
    <xdr:ext cx="405111" cy="259045"/>
    <xdr:sp macro="" textlink="">
      <xdr:nvSpPr>
        <xdr:cNvPr id="82" name="n_3mainValue【図書館】&#10;有形固定資産減価償却率"/>
        <xdr:cNvSpPr txBox="1"/>
      </xdr:nvSpPr>
      <xdr:spPr>
        <a:xfrm>
          <a:off x="181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4"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6"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17" name="フローチャート: 判断 116"/>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29227</xdr:rowOff>
    </xdr:from>
    <xdr:ext cx="469744" cy="259045"/>
    <xdr:sp macro="" textlink="">
      <xdr:nvSpPr>
        <xdr:cNvPr id="11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4" name="楕円 123"/>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楕円 12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6" name="直線コネクタ 125"/>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158750</xdr:rowOff>
    </xdr:from>
    <xdr:to>
      <xdr:col>41</xdr:col>
      <xdr:colOff>101600</xdr:colOff>
      <xdr:row>39</xdr:row>
      <xdr:rowOff>88900</xdr:rowOff>
    </xdr:to>
    <xdr:sp macro="" textlink="">
      <xdr:nvSpPr>
        <xdr:cNvPr id="127" name="楕円 126"/>
        <xdr:cNvSpPr/>
      </xdr:nvSpPr>
      <xdr:spPr>
        <a:xfrm>
          <a:off x="781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38100</xdr:rowOff>
    </xdr:to>
    <xdr:cxnSp macro="">
      <xdr:nvCxnSpPr>
        <xdr:cNvPr id="128" name="直線コネクタ 127"/>
        <xdr:cNvCxnSpPr/>
      </xdr:nvCxnSpPr>
      <xdr:spPr>
        <a:xfrm flipV="1">
          <a:off x="7861300" y="670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9"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0"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80027</xdr:rowOff>
    </xdr:from>
    <xdr:ext cx="469744" cy="259045"/>
    <xdr:sp macro="" textlink="">
      <xdr:nvSpPr>
        <xdr:cNvPr id="131" name="n_3mainValue【図書館】&#10;一人当たり面積"/>
        <xdr:cNvSpPr txBox="1"/>
      </xdr:nvSpPr>
      <xdr:spPr>
        <a:xfrm>
          <a:off x="7626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65422</xdr:rowOff>
    </xdr:from>
    <xdr:ext cx="405111" cy="259045"/>
    <xdr:sp macro="" textlink="">
      <xdr:nvSpPr>
        <xdr:cNvPr id="164"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65" name="フローチャート: 判断 164"/>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6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2540</xdr:rowOff>
    </xdr:from>
    <xdr:to>
      <xdr:col>10</xdr:col>
      <xdr:colOff>165100</xdr:colOff>
      <xdr:row>60</xdr:row>
      <xdr:rowOff>104140</xdr:rowOff>
    </xdr:to>
    <xdr:sp macro="" textlink="">
      <xdr:nvSpPr>
        <xdr:cNvPr id="167" name="フローチャート: 判断 166"/>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120667</xdr:rowOff>
    </xdr:from>
    <xdr:ext cx="405111" cy="259045"/>
    <xdr:sp macro="" textlink="">
      <xdr:nvSpPr>
        <xdr:cNvPr id="168"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74" name="楕円 173"/>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52070</xdr:rowOff>
    </xdr:from>
    <xdr:to>
      <xdr:col>15</xdr:col>
      <xdr:colOff>101600</xdr:colOff>
      <xdr:row>60</xdr:row>
      <xdr:rowOff>153670</xdr:rowOff>
    </xdr:to>
    <xdr:sp macro="" textlink="">
      <xdr:nvSpPr>
        <xdr:cNvPr id="175" name="楕円 174"/>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102870</xdr:rowOff>
    </xdr:to>
    <xdr:cxnSp macro="">
      <xdr:nvCxnSpPr>
        <xdr:cNvPr id="176" name="直線コネクタ 175"/>
        <xdr:cNvCxnSpPr/>
      </xdr:nvCxnSpPr>
      <xdr:spPr>
        <a:xfrm flipV="1">
          <a:off x="2908300" y="10347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77" name="楕円 176"/>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144780</xdr:rowOff>
    </xdr:to>
    <xdr:cxnSp macro="">
      <xdr:nvCxnSpPr>
        <xdr:cNvPr id="178" name="直線コネクタ 177"/>
        <xdr:cNvCxnSpPr/>
      </xdr:nvCxnSpPr>
      <xdr:spPr>
        <a:xfrm flipV="1">
          <a:off x="2019300" y="10389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9" name="n_1main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180" name="n_2mainValue【体育館・プール】&#10;有形固定資産減価償却率"/>
        <xdr:cNvSpPr txBox="1"/>
      </xdr:nvSpPr>
      <xdr:spPr>
        <a:xfrm>
          <a:off x="2705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181" name="n_3mainValue【体育館・プール】&#10;有形固定資産減価償却率"/>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5351</xdr:rowOff>
    </xdr:from>
    <xdr:ext cx="469744" cy="259045"/>
    <xdr:sp macro="" textlink="">
      <xdr:nvSpPr>
        <xdr:cNvPr id="211"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12" name="フローチャート: 判断 211"/>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23639</xdr:rowOff>
    </xdr:from>
    <xdr:ext cx="469744" cy="259045"/>
    <xdr:sp macro="" textlink="">
      <xdr:nvSpPr>
        <xdr:cNvPr id="213"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26924</xdr:rowOff>
    </xdr:from>
    <xdr:to>
      <xdr:col>41</xdr:col>
      <xdr:colOff>101600</xdr:colOff>
      <xdr:row>61</xdr:row>
      <xdr:rowOff>128524</xdr:rowOff>
    </xdr:to>
    <xdr:sp macro="" textlink="">
      <xdr:nvSpPr>
        <xdr:cNvPr id="214" name="フローチャート: 判断 213"/>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119651</xdr:rowOff>
    </xdr:from>
    <xdr:ext cx="469744" cy="259045"/>
    <xdr:sp macro="" textlink="">
      <xdr:nvSpPr>
        <xdr:cNvPr id="215"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26924</xdr:rowOff>
    </xdr:from>
    <xdr:to>
      <xdr:col>50</xdr:col>
      <xdr:colOff>165100</xdr:colOff>
      <xdr:row>60</xdr:row>
      <xdr:rowOff>128524</xdr:rowOff>
    </xdr:to>
    <xdr:sp macro="" textlink="">
      <xdr:nvSpPr>
        <xdr:cNvPr id="221" name="楕円 220"/>
        <xdr:cNvSpPr/>
      </xdr:nvSpPr>
      <xdr:spPr>
        <a:xfrm>
          <a:off x="9588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36068</xdr:rowOff>
    </xdr:from>
    <xdr:to>
      <xdr:col>46</xdr:col>
      <xdr:colOff>38100</xdr:colOff>
      <xdr:row>60</xdr:row>
      <xdr:rowOff>137668</xdr:rowOff>
    </xdr:to>
    <xdr:sp macro="" textlink="">
      <xdr:nvSpPr>
        <xdr:cNvPr id="222" name="楕円 221"/>
        <xdr:cNvSpPr/>
      </xdr:nvSpPr>
      <xdr:spPr>
        <a:xfrm>
          <a:off x="8699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77724</xdr:rowOff>
    </xdr:from>
    <xdr:to>
      <xdr:col>50</xdr:col>
      <xdr:colOff>114300</xdr:colOff>
      <xdr:row>60</xdr:row>
      <xdr:rowOff>86868</xdr:rowOff>
    </xdr:to>
    <xdr:cxnSp macro="">
      <xdr:nvCxnSpPr>
        <xdr:cNvPr id="223" name="直線コネクタ 222"/>
        <xdr:cNvCxnSpPr/>
      </xdr:nvCxnSpPr>
      <xdr:spPr>
        <a:xfrm flipV="1">
          <a:off x="8750300" y="10364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49784</xdr:rowOff>
    </xdr:from>
    <xdr:to>
      <xdr:col>41</xdr:col>
      <xdr:colOff>101600</xdr:colOff>
      <xdr:row>60</xdr:row>
      <xdr:rowOff>151384</xdr:rowOff>
    </xdr:to>
    <xdr:sp macro="" textlink="">
      <xdr:nvSpPr>
        <xdr:cNvPr id="224" name="楕円 223"/>
        <xdr:cNvSpPr/>
      </xdr:nvSpPr>
      <xdr:spPr>
        <a:xfrm>
          <a:off x="7810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86868</xdr:rowOff>
    </xdr:from>
    <xdr:to>
      <xdr:col>45</xdr:col>
      <xdr:colOff>177800</xdr:colOff>
      <xdr:row>60</xdr:row>
      <xdr:rowOff>100584</xdr:rowOff>
    </xdr:to>
    <xdr:cxnSp macro="">
      <xdr:nvCxnSpPr>
        <xdr:cNvPr id="225" name="直線コネクタ 224"/>
        <xdr:cNvCxnSpPr/>
      </xdr:nvCxnSpPr>
      <xdr:spPr>
        <a:xfrm flipV="1">
          <a:off x="7861300" y="10373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145051</xdr:rowOff>
    </xdr:from>
    <xdr:ext cx="469744" cy="259045"/>
    <xdr:sp macro="" textlink="">
      <xdr:nvSpPr>
        <xdr:cNvPr id="226" name="n_1mainValue【体育館・プール】&#10;一人当たり面積"/>
        <xdr:cNvSpPr txBox="1"/>
      </xdr:nvSpPr>
      <xdr:spPr>
        <a:xfrm>
          <a:off x="93917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154195</xdr:rowOff>
    </xdr:from>
    <xdr:ext cx="469744" cy="259045"/>
    <xdr:sp macro="" textlink="">
      <xdr:nvSpPr>
        <xdr:cNvPr id="227" name="n_2mainValue【体育館・プール】&#10;一人当たり面積"/>
        <xdr:cNvSpPr txBox="1"/>
      </xdr:nvSpPr>
      <xdr:spPr>
        <a:xfrm>
          <a:off x="8515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167911</xdr:rowOff>
    </xdr:from>
    <xdr:ext cx="469744" cy="259045"/>
    <xdr:sp macro="" textlink="">
      <xdr:nvSpPr>
        <xdr:cNvPr id="228" name="n_3mainValue【体育館・プール】&#10;一人当たり面積"/>
        <xdr:cNvSpPr txBox="1"/>
      </xdr:nvSpPr>
      <xdr:spPr>
        <a:xfrm>
          <a:off x="7626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72407</xdr:rowOff>
    </xdr:from>
    <xdr:ext cx="405111" cy="259045"/>
    <xdr:sp macro="" textlink="">
      <xdr:nvSpPr>
        <xdr:cNvPr id="261"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62" name="フローチャート: 判断 261"/>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87647</xdr:rowOff>
    </xdr:from>
    <xdr:ext cx="405111" cy="259045"/>
    <xdr:sp macro="" textlink="">
      <xdr:nvSpPr>
        <xdr:cNvPr id="263"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64" name="フローチャート: 判断 26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32402</xdr:rowOff>
    </xdr:from>
    <xdr:ext cx="405111" cy="259045"/>
    <xdr:sp macro="" textlink="">
      <xdr:nvSpPr>
        <xdr:cNvPr id="265"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160655</xdr:rowOff>
    </xdr:from>
    <xdr:to>
      <xdr:col>20</xdr:col>
      <xdr:colOff>38100</xdr:colOff>
      <xdr:row>79</xdr:row>
      <xdr:rowOff>90805</xdr:rowOff>
    </xdr:to>
    <xdr:sp macro="" textlink="">
      <xdr:nvSpPr>
        <xdr:cNvPr id="271" name="楕円 270"/>
        <xdr:cNvSpPr/>
      </xdr:nvSpPr>
      <xdr:spPr>
        <a:xfrm>
          <a:off x="3746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17780</xdr:rowOff>
    </xdr:from>
    <xdr:to>
      <xdr:col>15</xdr:col>
      <xdr:colOff>101600</xdr:colOff>
      <xdr:row>79</xdr:row>
      <xdr:rowOff>119380</xdr:rowOff>
    </xdr:to>
    <xdr:sp macro="" textlink="">
      <xdr:nvSpPr>
        <xdr:cNvPr id="272" name="楕円 271"/>
        <xdr:cNvSpPr/>
      </xdr:nvSpPr>
      <xdr:spPr>
        <a:xfrm>
          <a:off x="2857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40005</xdr:rowOff>
    </xdr:from>
    <xdr:to>
      <xdr:col>19</xdr:col>
      <xdr:colOff>177800</xdr:colOff>
      <xdr:row>79</xdr:row>
      <xdr:rowOff>68580</xdr:rowOff>
    </xdr:to>
    <xdr:cxnSp macro="">
      <xdr:nvCxnSpPr>
        <xdr:cNvPr id="273" name="直線コネクタ 272"/>
        <xdr:cNvCxnSpPr/>
      </xdr:nvCxnSpPr>
      <xdr:spPr>
        <a:xfrm flipV="1">
          <a:off x="2908300" y="135845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168275</xdr:rowOff>
    </xdr:from>
    <xdr:to>
      <xdr:col>10</xdr:col>
      <xdr:colOff>165100</xdr:colOff>
      <xdr:row>80</xdr:row>
      <xdr:rowOff>98425</xdr:rowOff>
    </xdr:to>
    <xdr:sp macro="" textlink="">
      <xdr:nvSpPr>
        <xdr:cNvPr id="274" name="楕円 273"/>
        <xdr:cNvSpPr/>
      </xdr:nvSpPr>
      <xdr:spPr>
        <a:xfrm>
          <a:off x="196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68580</xdr:rowOff>
    </xdr:from>
    <xdr:to>
      <xdr:col>15</xdr:col>
      <xdr:colOff>50800</xdr:colOff>
      <xdr:row>80</xdr:row>
      <xdr:rowOff>47625</xdr:rowOff>
    </xdr:to>
    <xdr:cxnSp macro="">
      <xdr:nvCxnSpPr>
        <xdr:cNvPr id="275" name="直線コネクタ 274"/>
        <xdr:cNvCxnSpPr/>
      </xdr:nvCxnSpPr>
      <xdr:spPr>
        <a:xfrm flipV="1">
          <a:off x="2019300" y="1361313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107332</xdr:rowOff>
    </xdr:from>
    <xdr:ext cx="405111" cy="259045"/>
    <xdr:sp macro="" textlink="">
      <xdr:nvSpPr>
        <xdr:cNvPr id="276" name="n_1mainValue【福祉施設】&#10;有形固定資産減価償却率"/>
        <xdr:cNvSpPr txBox="1"/>
      </xdr:nvSpPr>
      <xdr:spPr>
        <a:xfrm>
          <a:off x="35820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135907</xdr:rowOff>
    </xdr:from>
    <xdr:ext cx="405111" cy="259045"/>
    <xdr:sp macro="" textlink="">
      <xdr:nvSpPr>
        <xdr:cNvPr id="277" name="n_2mainValue【福祉施設】&#10;有形固定資産減価償却率"/>
        <xdr:cNvSpPr txBox="1"/>
      </xdr:nvSpPr>
      <xdr:spPr>
        <a:xfrm>
          <a:off x="2705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114952</xdr:rowOff>
    </xdr:from>
    <xdr:ext cx="405111" cy="259045"/>
    <xdr:sp macro="" textlink="">
      <xdr:nvSpPr>
        <xdr:cNvPr id="278" name="n_3mainValue【福祉施設】&#10;有形固定資産減価償却率"/>
        <xdr:cNvSpPr txBox="1"/>
      </xdr:nvSpPr>
      <xdr:spPr>
        <a:xfrm>
          <a:off x="1816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1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313" name="フローチャート: 判断 31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22151</xdr:rowOff>
    </xdr:from>
    <xdr:ext cx="469744" cy="259045"/>
    <xdr:sp macro="" textlink="">
      <xdr:nvSpPr>
        <xdr:cNvPr id="314"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315" name="フローチャート: 判断 314"/>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120122</xdr:rowOff>
    </xdr:from>
    <xdr:ext cx="469744" cy="259045"/>
    <xdr:sp macro="" textlink="">
      <xdr:nvSpPr>
        <xdr:cNvPr id="316"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22" name="楕円 321"/>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23" name="楕円 322"/>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38100</xdr:rowOff>
    </xdr:to>
    <xdr:cxnSp macro="">
      <xdr:nvCxnSpPr>
        <xdr:cNvPr id="324" name="直線コネクタ 323"/>
        <xdr:cNvCxnSpPr/>
      </xdr:nvCxnSpPr>
      <xdr:spPr>
        <a:xfrm flipV="1">
          <a:off x="8750300" y="1477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152219</xdr:rowOff>
    </xdr:from>
    <xdr:to>
      <xdr:col>41</xdr:col>
      <xdr:colOff>101600</xdr:colOff>
      <xdr:row>86</xdr:row>
      <xdr:rowOff>82369</xdr:rowOff>
    </xdr:to>
    <xdr:sp macro="" textlink="">
      <xdr:nvSpPr>
        <xdr:cNvPr id="325" name="楕円 324"/>
        <xdr:cNvSpPr/>
      </xdr:nvSpPr>
      <xdr:spPr>
        <a:xfrm>
          <a:off x="7810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31569</xdr:rowOff>
    </xdr:from>
    <xdr:to>
      <xdr:col>45</xdr:col>
      <xdr:colOff>177800</xdr:colOff>
      <xdr:row>86</xdr:row>
      <xdr:rowOff>38100</xdr:rowOff>
    </xdr:to>
    <xdr:cxnSp macro="">
      <xdr:nvCxnSpPr>
        <xdr:cNvPr id="326" name="直線コネクタ 325"/>
        <xdr:cNvCxnSpPr/>
      </xdr:nvCxnSpPr>
      <xdr:spPr>
        <a:xfrm>
          <a:off x="7861300" y="147762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76761</xdr:rowOff>
    </xdr:from>
    <xdr:ext cx="469744" cy="259045"/>
    <xdr:sp macro="" textlink="">
      <xdr:nvSpPr>
        <xdr:cNvPr id="327" name="n_1mainValue【福祉施設】&#10;一人当たり面積"/>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28"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73496</xdr:rowOff>
    </xdr:from>
    <xdr:ext cx="469744" cy="259045"/>
    <xdr:sp macro="" textlink="">
      <xdr:nvSpPr>
        <xdr:cNvPr id="329" name="n_3mainValue【福祉施設】&#10;一人当たり面積"/>
        <xdr:cNvSpPr txBox="1"/>
      </xdr:nvSpPr>
      <xdr:spPr>
        <a:xfrm>
          <a:off x="7626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63"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364" name="フローチャート: 判断 363"/>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121393</xdr:rowOff>
    </xdr:from>
    <xdr:ext cx="405111" cy="259045"/>
    <xdr:sp macro="" textlink="">
      <xdr:nvSpPr>
        <xdr:cNvPr id="365"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131536</xdr:rowOff>
    </xdr:from>
    <xdr:to>
      <xdr:col>10</xdr:col>
      <xdr:colOff>165100</xdr:colOff>
      <xdr:row>104</xdr:row>
      <xdr:rowOff>61686</xdr:rowOff>
    </xdr:to>
    <xdr:sp macro="" textlink="">
      <xdr:nvSpPr>
        <xdr:cNvPr id="366" name="フローチャート: 判断 365"/>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52813</xdr:rowOff>
    </xdr:from>
    <xdr:ext cx="405111" cy="259045"/>
    <xdr:sp macro="" textlink="">
      <xdr:nvSpPr>
        <xdr:cNvPr id="367"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373" name="楕円 372"/>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141332</xdr:rowOff>
    </xdr:from>
    <xdr:to>
      <xdr:col>15</xdr:col>
      <xdr:colOff>101600</xdr:colOff>
      <xdr:row>103</xdr:row>
      <xdr:rowOff>71482</xdr:rowOff>
    </xdr:to>
    <xdr:sp macro="" textlink="">
      <xdr:nvSpPr>
        <xdr:cNvPr id="374" name="楕円 373"/>
        <xdr:cNvSpPr/>
      </xdr:nvSpPr>
      <xdr:spPr>
        <a:xfrm>
          <a:off x="2857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20682</xdr:rowOff>
    </xdr:to>
    <xdr:cxnSp macro="">
      <xdr:nvCxnSpPr>
        <xdr:cNvPr id="375" name="直線コネクタ 374"/>
        <xdr:cNvCxnSpPr/>
      </xdr:nvCxnSpPr>
      <xdr:spPr>
        <a:xfrm flipV="1">
          <a:off x="2908300" y="176441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5806</xdr:rowOff>
    </xdr:from>
    <xdr:to>
      <xdr:col>10</xdr:col>
      <xdr:colOff>165100</xdr:colOff>
      <xdr:row>103</xdr:row>
      <xdr:rowOff>107406</xdr:rowOff>
    </xdr:to>
    <xdr:sp macro="" textlink="">
      <xdr:nvSpPr>
        <xdr:cNvPr id="376" name="楕円 375"/>
        <xdr:cNvSpPr/>
      </xdr:nvSpPr>
      <xdr:spPr>
        <a:xfrm>
          <a:off x="1968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20682</xdr:rowOff>
    </xdr:from>
    <xdr:to>
      <xdr:col>15</xdr:col>
      <xdr:colOff>50800</xdr:colOff>
      <xdr:row>103</xdr:row>
      <xdr:rowOff>56606</xdr:rowOff>
    </xdr:to>
    <xdr:cxnSp macro="">
      <xdr:nvCxnSpPr>
        <xdr:cNvPr id="377" name="直線コネクタ 376"/>
        <xdr:cNvCxnSpPr/>
      </xdr:nvCxnSpPr>
      <xdr:spPr>
        <a:xfrm flipV="1">
          <a:off x="2019300" y="176800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52088</xdr:rowOff>
    </xdr:from>
    <xdr:ext cx="405111" cy="259045"/>
    <xdr:sp macro="" textlink="">
      <xdr:nvSpPr>
        <xdr:cNvPr id="378" name="n_1mainValue【市民会館】&#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88009</xdr:rowOff>
    </xdr:from>
    <xdr:ext cx="405111" cy="259045"/>
    <xdr:sp macro="" textlink="">
      <xdr:nvSpPr>
        <xdr:cNvPr id="379" name="n_2mainValue【市民会館】&#10;有形固定資産減価償却率"/>
        <xdr:cNvSpPr txBox="1"/>
      </xdr:nvSpPr>
      <xdr:spPr>
        <a:xfrm>
          <a:off x="2705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123933</xdr:rowOff>
    </xdr:from>
    <xdr:ext cx="405111" cy="259045"/>
    <xdr:sp macro="" textlink="">
      <xdr:nvSpPr>
        <xdr:cNvPr id="380" name="n_3mainValue【市民会館】&#10;有形固定資産減価償却率"/>
        <xdr:cNvSpPr txBox="1"/>
      </xdr:nvSpPr>
      <xdr:spPr>
        <a:xfrm>
          <a:off x="1816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10"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411" name="フローチャート: 判断 41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122953</xdr:rowOff>
    </xdr:from>
    <xdr:ext cx="469744" cy="259045"/>
    <xdr:sp macro="" textlink="">
      <xdr:nvSpPr>
        <xdr:cNvPr id="412"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45974</xdr:rowOff>
    </xdr:from>
    <xdr:to>
      <xdr:col>41</xdr:col>
      <xdr:colOff>101600</xdr:colOff>
      <xdr:row>105</xdr:row>
      <xdr:rowOff>147574</xdr:rowOff>
    </xdr:to>
    <xdr:sp macro="" textlink="">
      <xdr:nvSpPr>
        <xdr:cNvPr id="413" name="フローチャート: 判断 412"/>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164101</xdr:rowOff>
    </xdr:from>
    <xdr:ext cx="469744" cy="259045"/>
    <xdr:sp macro="" textlink="">
      <xdr:nvSpPr>
        <xdr:cNvPr id="414"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91694</xdr:rowOff>
    </xdr:from>
    <xdr:to>
      <xdr:col>50</xdr:col>
      <xdr:colOff>165100</xdr:colOff>
      <xdr:row>106</xdr:row>
      <xdr:rowOff>21844</xdr:rowOff>
    </xdr:to>
    <xdr:sp macro="" textlink="">
      <xdr:nvSpPr>
        <xdr:cNvPr id="420" name="楕円 419"/>
        <xdr:cNvSpPr/>
      </xdr:nvSpPr>
      <xdr:spPr>
        <a:xfrm>
          <a:off x="9588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21" name="楕円 420"/>
        <xdr:cNvSpPr/>
      </xdr:nvSpPr>
      <xdr:spPr>
        <a:xfrm>
          <a:off x="8699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142494</xdr:rowOff>
    </xdr:from>
    <xdr:to>
      <xdr:col>50</xdr:col>
      <xdr:colOff>114300</xdr:colOff>
      <xdr:row>105</xdr:row>
      <xdr:rowOff>151637</xdr:rowOff>
    </xdr:to>
    <xdr:cxnSp macro="">
      <xdr:nvCxnSpPr>
        <xdr:cNvPr id="422" name="直線コネクタ 421"/>
        <xdr:cNvCxnSpPr/>
      </xdr:nvCxnSpPr>
      <xdr:spPr>
        <a:xfrm flipV="1">
          <a:off x="8750300" y="181447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109982</xdr:rowOff>
    </xdr:from>
    <xdr:to>
      <xdr:col>41</xdr:col>
      <xdr:colOff>101600</xdr:colOff>
      <xdr:row>106</xdr:row>
      <xdr:rowOff>40132</xdr:rowOff>
    </xdr:to>
    <xdr:sp macro="" textlink="">
      <xdr:nvSpPr>
        <xdr:cNvPr id="423" name="楕円 422"/>
        <xdr:cNvSpPr/>
      </xdr:nvSpPr>
      <xdr:spPr>
        <a:xfrm>
          <a:off x="7810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151637</xdr:rowOff>
    </xdr:from>
    <xdr:to>
      <xdr:col>45</xdr:col>
      <xdr:colOff>177800</xdr:colOff>
      <xdr:row>105</xdr:row>
      <xdr:rowOff>160782</xdr:rowOff>
    </xdr:to>
    <xdr:cxnSp macro="">
      <xdr:nvCxnSpPr>
        <xdr:cNvPr id="424" name="直線コネクタ 423"/>
        <xdr:cNvCxnSpPr/>
      </xdr:nvCxnSpPr>
      <xdr:spPr>
        <a:xfrm flipV="1">
          <a:off x="7861300" y="181538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12971</xdr:rowOff>
    </xdr:from>
    <xdr:ext cx="469744" cy="259045"/>
    <xdr:sp macro="" textlink="">
      <xdr:nvSpPr>
        <xdr:cNvPr id="425" name="n_1mainValue【市民会館】&#10;一人当たり面積"/>
        <xdr:cNvSpPr txBox="1"/>
      </xdr:nvSpPr>
      <xdr:spPr>
        <a:xfrm>
          <a:off x="93917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26" name="n_2mainValue【市民会館】&#10;一人当たり面積"/>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31259</xdr:rowOff>
    </xdr:from>
    <xdr:ext cx="469744" cy="259045"/>
    <xdr:sp macro="" textlink="">
      <xdr:nvSpPr>
        <xdr:cNvPr id="427" name="n_3mainValue【市民会館】&#10;一人当たり面積"/>
        <xdr:cNvSpPr txBox="1"/>
      </xdr:nvSpPr>
      <xdr:spPr>
        <a:xfrm>
          <a:off x="7626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140261</xdr:rowOff>
    </xdr:from>
    <xdr:ext cx="405111" cy="259045"/>
    <xdr:sp macro="" textlink="">
      <xdr:nvSpPr>
        <xdr:cNvPr id="461"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30299</xdr:rowOff>
    </xdr:from>
    <xdr:to>
      <xdr:col>76</xdr:col>
      <xdr:colOff>165100</xdr:colOff>
      <xdr:row>37</xdr:row>
      <xdr:rowOff>131899</xdr:rowOff>
    </xdr:to>
    <xdr:sp macro="" textlink="">
      <xdr:nvSpPr>
        <xdr:cNvPr id="462" name="フローチャート: 判断 461"/>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123026</xdr:rowOff>
    </xdr:from>
    <xdr:ext cx="405111" cy="259045"/>
    <xdr:sp macro="" textlink="">
      <xdr:nvSpPr>
        <xdr:cNvPr id="463"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160927</xdr:rowOff>
    </xdr:from>
    <xdr:to>
      <xdr:col>72</xdr:col>
      <xdr:colOff>38100</xdr:colOff>
      <xdr:row>37</xdr:row>
      <xdr:rowOff>91077</xdr:rowOff>
    </xdr:to>
    <xdr:sp macro="" textlink="">
      <xdr:nvSpPr>
        <xdr:cNvPr id="464" name="フローチャート: 判断 463"/>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82204</xdr:rowOff>
    </xdr:from>
    <xdr:ext cx="405111" cy="259045"/>
    <xdr:sp macro="" textlink="">
      <xdr:nvSpPr>
        <xdr:cNvPr id="465"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71" name="楕円 470"/>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156028</xdr:rowOff>
    </xdr:from>
    <xdr:to>
      <xdr:col>76</xdr:col>
      <xdr:colOff>165100</xdr:colOff>
      <xdr:row>36</xdr:row>
      <xdr:rowOff>86178</xdr:rowOff>
    </xdr:to>
    <xdr:sp macro="" textlink="">
      <xdr:nvSpPr>
        <xdr:cNvPr id="472" name="楕円 471"/>
        <xdr:cNvSpPr/>
      </xdr:nvSpPr>
      <xdr:spPr>
        <a:xfrm>
          <a:off x="14541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35378</xdr:rowOff>
    </xdr:from>
    <xdr:to>
      <xdr:col>81</xdr:col>
      <xdr:colOff>50800</xdr:colOff>
      <xdr:row>37</xdr:row>
      <xdr:rowOff>130084</xdr:rowOff>
    </xdr:to>
    <xdr:cxnSp macro="">
      <xdr:nvCxnSpPr>
        <xdr:cNvPr id="473" name="直線コネクタ 472"/>
        <xdr:cNvCxnSpPr/>
      </xdr:nvCxnSpPr>
      <xdr:spPr>
        <a:xfrm>
          <a:off x="14592300" y="6207578"/>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44994</xdr:rowOff>
    </xdr:from>
    <xdr:to>
      <xdr:col>72</xdr:col>
      <xdr:colOff>38100</xdr:colOff>
      <xdr:row>36</xdr:row>
      <xdr:rowOff>146594</xdr:rowOff>
    </xdr:to>
    <xdr:sp macro="" textlink="">
      <xdr:nvSpPr>
        <xdr:cNvPr id="474" name="楕円 473"/>
        <xdr:cNvSpPr/>
      </xdr:nvSpPr>
      <xdr:spPr>
        <a:xfrm>
          <a:off x="13652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35378</xdr:rowOff>
    </xdr:from>
    <xdr:to>
      <xdr:col>76</xdr:col>
      <xdr:colOff>114300</xdr:colOff>
      <xdr:row>36</xdr:row>
      <xdr:rowOff>95794</xdr:rowOff>
    </xdr:to>
    <xdr:cxnSp macro="">
      <xdr:nvCxnSpPr>
        <xdr:cNvPr id="475" name="直線コネクタ 474"/>
        <xdr:cNvCxnSpPr/>
      </xdr:nvCxnSpPr>
      <xdr:spPr>
        <a:xfrm flipV="1">
          <a:off x="13703300" y="620757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561</xdr:rowOff>
    </xdr:from>
    <xdr:ext cx="405111" cy="259045"/>
    <xdr:sp macro="" textlink="">
      <xdr:nvSpPr>
        <xdr:cNvPr id="476" name="n_1mainValue【一般廃棄物処理施設】&#10;有形固定資産減価償却率"/>
        <xdr:cNvSpPr txBox="1"/>
      </xdr:nvSpPr>
      <xdr:spPr>
        <a:xfrm>
          <a:off x="15266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102705</xdr:rowOff>
    </xdr:from>
    <xdr:ext cx="405111" cy="259045"/>
    <xdr:sp macro="" textlink="">
      <xdr:nvSpPr>
        <xdr:cNvPr id="477" name="n_2mainValue【一般廃棄物処理施設】&#10;有形固定資産減価償却率"/>
        <xdr:cNvSpPr txBox="1"/>
      </xdr:nvSpPr>
      <xdr:spPr>
        <a:xfrm>
          <a:off x="14389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163121</xdr:rowOff>
    </xdr:from>
    <xdr:ext cx="405111" cy="259045"/>
    <xdr:sp macro="" textlink="">
      <xdr:nvSpPr>
        <xdr:cNvPr id="478" name="n_3mainValue【一般廃棄物処理施設】&#10;有形固定資産減価償却率"/>
        <xdr:cNvSpPr txBox="1"/>
      </xdr:nvSpPr>
      <xdr:spPr>
        <a:xfrm>
          <a:off x="13500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124499</xdr:rowOff>
    </xdr:from>
    <xdr:ext cx="534377" cy="259045"/>
    <xdr:sp macro="" textlink="">
      <xdr:nvSpPr>
        <xdr:cNvPr id="506"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47385</xdr:rowOff>
    </xdr:from>
    <xdr:to>
      <xdr:col>107</xdr:col>
      <xdr:colOff>101600</xdr:colOff>
      <xdr:row>38</xdr:row>
      <xdr:rowOff>148985</xdr:rowOff>
    </xdr:to>
    <xdr:sp macro="" textlink="">
      <xdr:nvSpPr>
        <xdr:cNvPr id="507" name="フローチャート: 判断 506"/>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140112</xdr:rowOff>
    </xdr:from>
    <xdr:ext cx="534377" cy="259045"/>
    <xdr:sp macro="" textlink="">
      <xdr:nvSpPr>
        <xdr:cNvPr id="508"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125978</xdr:rowOff>
    </xdr:from>
    <xdr:to>
      <xdr:col>102</xdr:col>
      <xdr:colOff>165100</xdr:colOff>
      <xdr:row>39</xdr:row>
      <xdr:rowOff>56128</xdr:rowOff>
    </xdr:to>
    <xdr:sp macro="" textlink="">
      <xdr:nvSpPr>
        <xdr:cNvPr id="509" name="フローチャート: 判断 508"/>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47255</xdr:rowOff>
    </xdr:from>
    <xdr:ext cx="534377" cy="259045"/>
    <xdr:sp macro="" textlink="">
      <xdr:nvSpPr>
        <xdr:cNvPr id="510"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111268</xdr:rowOff>
    </xdr:from>
    <xdr:to>
      <xdr:col>112</xdr:col>
      <xdr:colOff>38100</xdr:colOff>
      <xdr:row>34</xdr:row>
      <xdr:rowOff>41418</xdr:rowOff>
    </xdr:to>
    <xdr:sp macro="" textlink="">
      <xdr:nvSpPr>
        <xdr:cNvPr id="516" name="楕円 515"/>
        <xdr:cNvSpPr/>
      </xdr:nvSpPr>
      <xdr:spPr>
        <a:xfrm>
          <a:off x="21272500" y="57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138197</xdr:rowOff>
    </xdr:from>
    <xdr:to>
      <xdr:col>107</xdr:col>
      <xdr:colOff>101600</xdr:colOff>
      <xdr:row>36</xdr:row>
      <xdr:rowOff>68347</xdr:rowOff>
    </xdr:to>
    <xdr:sp macro="" textlink="">
      <xdr:nvSpPr>
        <xdr:cNvPr id="517" name="楕円 516"/>
        <xdr:cNvSpPr/>
      </xdr:nvSpPr>
      <xdr:spPr>
        <a:xfrm>
          <a:off x="20383500" y="61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162068</xdr:rowOff>
    </xdr:from>
    <xdr:to>
      <xdr:col>111</xdr:col>
      <xdr:colOff>177800</xdr:colOff>
      <xdr:row>36</xdr:row>
      <xdr:rowOff>17547</xdr:rowOff>
    </xdr:to>
    <xdr:cxnSp macro="">
      <xdr:nvCxnSpPr>
        <xdr:cNvPr id="518" name="直線コネクタ 517"/>
        <xdr:cNvCxnSpPr/>
      </xdr:nvCxnSpPr>
      <xdr:spPr>
        <a:xfrm flipV="1">
          <a:off x="20434300" y="5819918"/>
          <a:ext cx="889000" cy="36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89477</xdr:rowOff>
    </xdr:from>
    <xdr:to>
      <xdr:col>102</xdr:col>
      <xdr:colOff>165100</xdr:colOff>
      <xdr:row>35</xdr:row>
      <xdr:rowOff>19627</xdr:rowOff>
    </xdr:to>
    <xdr:sp macro="" textlink="">
      <xdr:nvSpPr>
        <xdr:cNvPr id="519" name="楕円 518"/>
        <xdr:cNvSpPr/>
      </xdr:nvSpPr>
      <xdr:spPr>
        <a:xfrm>
          <a:off x="19494500" y="5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140277</xdr:rowOff>
    </xdr:from>
    <xdr:to>
      <xdr:col>107</xdr:col>
      <xdr:colOff>50800</xdr:colOff>
      <xdr:row>36</xdr:row>
      <xdr:rowOff>17547</xdr:rowOff>
    </xdr:to>
    <xdr:cxnSp macro="">
      <xdr:nvCxnSpPr>
        <xdr:cNvPr id="520" name="直線コネクタ 519"/>
        <xdr:cNvCxnSpPr/>
      </xdr:nvCxnSpPr>
      <xdr:spPr>
        <a:xfrm>
          <a:off x="19545300" y="5969577"/>
          <a:ext cx="889000" cy="2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57945</xdr:rowOff>
    </xdr:from>
    <xdr:ext cx="599010" cy="259045"/>
    <xdr:sp macro="" textlink="">
      <xdr:nvSpPr>
        <xdr:cNvPr id="521" name="n_1mainValue【一般廃棄物処理施設】&#10;一人当たり有形固定資産（償却資産）額"/>
        <xdr:cNvSpPr txBox="1"/>
      </xdr:nvSpPr>
      <xdr:spPr>
        <a:xfrm>
          <a:off x="21011095" y="554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84874</xdr:rowOff>
    </xdr:from>
    <xdr:ext cx="599010" cy="259045"/>
    <xdr:sp macro="" textlink="">
      <xdr:nvSpPr>
        <xdr:cNvPr id="522" name="n_2mainValue【一般廃棄物処理施設】&#10;一人当たり有形固定資産（償却資産）額"/>
        <xdr:cNvSpPr txBox="1"/>
      </xdr:nvSpPr>
      <xdr:spPr>
        <a:xfrm>
          <a:off x="20134795" y="591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36154</xdr:rowOff>
    </xdr:from>
    <xdr:ext cx="599010" cy="259045"/>
    <xdr:sp macro="" textlink="">
      <xdr:nvSpPr>
        <xdr:cNvPr id="523" name="n_3mainValue【一般廃棄物処理施設】&#10;一人当たり有形固定資産（償却資産）額"/>
        <xdr:cNvSpPr txBox="1"/>
      </xdr:nvSpPr>
      <xdr:spPr>
        <a:xfrm>
          <a:off x="19245795" y="56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557"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558" name="フローチャート: 判断 55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125203</xdr:rowOff>
    </xdr:from>
    <xdr:ext cx="405111" cy="259045"/>
    <xdr:sp macro="" textlink="">
      <xdr:nvSpPr>
        <xdr:cNvPr id="559"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68399</xdr:rowOff>
    </xdr:from>
    <xdr:to>
      <xdr:col>72</xdr:col>
      <xdr:colOff>38100</xdr:colOff>
      <xdr:row>60</xdr:row>
      <xdr:rowOff>169999</xdr:rowOff>
    </xdr:to>
    <xdr:sp macro="" textlink="">
      <xdr:nvSpPr>
        <xdr:cNvPr id="560" name="フローチャート: 判断 559"/>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161126</xdr:rowOff>
    </xdr:from>
    <xdr:ext cx="405111" cy="259045"/>
    <xdr:sp macro="" textlink="">
      <xdr:nvSpPr>
        <xdr:cNvPr id="561"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67" name="楕円 566"/>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68" name="楕円 567"/>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161653</xdr:rowOff>
    </xdr:to>
    <xdr:cxnSp macro="">
      <xdr:nvCxnSpPr>
        <xdr:cNvPr id="569" name="直線コネクタ 568"/>
        <xdr:cNvCxnSpPr/>
      </xdr:nvCxnSpPr>
      <xdr:spPr>
        <a:xfrm flipV="1">
          <a:off x="14592300" y="102412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570" name="楕円 569"/>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19594</xdr:rowOff>
    </xdr:to>
    <xdr:cxnSp macro="">
      <xdr:nvCxnSpPr>
        <xdr:cNvPr id="571" name="直線コネクタ 570"/>
        <xdr:cNvCxnSpPr/>
      </xdr:nvCxnSpPr>
      <xdr:spPr>
        <a:xfrm flipV="1">
          <a:off x="13703300" y="102772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21607</xdr:rowOff>
    </xdr:from>
    <xdr:ext cx="405111" cy="259045"/>
    <xdr:sp macro="" textlink="">
      <xdr:nvSpPr>
        <xdr:cNvPr id="572" name="n_1mainValue【保健センター・保健所】&#10;有形固定資産減価償却率"/>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573" name="n_2mainValue【保健センター・保健所】&#10;有形固定資産減価償却率"/>
        <xdr:cNvSpPr txBox="1"/>
      </xdr:nvSpPr>
      <xdr:spPr>
        <a:xfrm>
          <a:off x="14389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574" name="n_3mainValue【保健センター・保健所】&#10;有形固定資産減価償却率"/>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03"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57167</xdr:rowOff>
    </xdr:from>
    <xdr:ext cx="469744" cy="259045"/>
    <xdr:sp macro="" textlink="">
      <xdr:nvSpPr>
        <xdr:cNvPr id="606"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607" name="フローチャート: 判断 606"/>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74947</xdr:rowOff>
    </xdr:from>
    <xdr:ext cx="469744" cy="259045"/>
    <xdr:sp macro="" textlink="">
      <xdr:nvSpPr>
        <xdr:cNvPr id="608"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609" name="フローチャート: 判断 608"/>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67327</xdr:rowOff>
    </xdr:from>
    <xdr:ext cx="469744" cy="259045"/>
    <xdr:sp macro="" textlink="">
      <xdr:nvSpPr>
        <xdr:cNvPr id="61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135890</xdr:rowOff>
    </xdr:from>
    <xdr:to>
      <xdr:col>112</xdr:col>
      <xdr:colOff>38100</xdr:colOff>
      <xdr:row>62</xdr:row>
      <xdr:rowOff>66040</xdr:rowOff>
    </xdr:to>
    <xdr:sp macro="" textlink="">
      <xdr:nvSpPr>
        <xdr:cNvPr id="616" name="楕円 615"/>
        <xdr:cNvSpPr/>
      </xdr:nvSpPr>
      <xdr:spPr>
        <a:xfrm>
          <a:off x="2127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17" name="楕円 616"/>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22860</xdr:rowOff>
    </xdr:to>
    <xdr:cxnSp macro="">
      <xdr:nvCxnSpPr>
        <xdr:cNvPr id="618" name="直線コネクタ 617"/>
        <xdr:cNvCxnSpPr/>
      </xdr:nvCxnSpPr>
      <xdr:spPr>
        <a:xfrm flipV="1">
          <a:off x="20434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19" name="楕円 618"/>
        <xdr:cNvSpPr/>
      </xdr:nvSpPr>
      <xdr:spPr>
        <a:xfrm>
          <a:off x="19494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30480</xdr:rowOff>
    </xdr:to>
    <xdr:cxnSp macro="">
      <xdr:nvCxnSpPr>
        <xdr:cNvPr id="620" name="直線コネクタ 619"/>
        <xdr:cNvCxnSpPr/>
      </xdr:nvCxnSpPr>
      <xdr:spPr>
        <a:xfrm flipV="1">
          <a:off x="19545300" y="1065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21" name="n_1main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22"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72407</xdr:rowOff>
    </xdr:from>
    <xdr:ext cx="469744" cy="259045"/>
    <xdr:sp macro="" textlink="">
      <xdr:nvSpPr>
        <xdr:cNvPr id="623" name="n_3mainValue【保健センター・保健所】&#10;一人当たり面積"/>
        <xdr:cNvSpPr txBox="1"/>
      </xdr:nvSpPr>
      <xdr:spPr>
        <a:xfrm>
          <a:off x="19310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145341</xdr:rowOff>
    </xdr:from>
    <xdr:ext cx="405111" cy="259045"/>
    <xdr:sp macro="" textlink="">
      <xdr:nvSpPr>
        <xdr:cNvPr id="657"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658" name="フローチャート: 判断 657"/>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163303</xdr:rowOff>
    </xdr:from>
    <xdr:ext cx="405111" cy="259045"/>
    <xdr:sp macro="" textlink="">
      <xdr:nvSpPr>
        <xdr:cNvPr id="65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64044</xdr:rowOff>
    </xdr:from>
    <xdr:to>
      <xdr:col>72</xdr:col>
      <xdr:colOff>38100</xdr:colOff>
      <xdr:row>80</xdr:row>
      <xdr:rowOff>165644</xdr:rowOff>
    </xdr:to>
    <xdr:sp macro="" textlink="">
      <xdr:nvSpPr>
        <xdr:cNvPr id="660" name="フローチャート: 判断 659"/>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10721</xdr:rowOff>
    </xdr:from>
    <xdr:ext cx="405111" cy="259045"/>
    <xdr:sp macro="" textlink="">
      <xdr:nvSpPr>
        <xdr:cNvPr id="661"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667" name="楕円 666"/>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148952</xdr:rowOff>
    </xdr:from>
    <xdr:to>
      <xdr:col>76</xdr:col>
      <xdr:colOff>165100</xdr:colOff>
      <xdr:row>81</xdr:row>
      <xdr:rowOff>79102</xdr:rowOff>
    </xdr:to>
    <xdr:sp macro="" textlink="">
      <xdr:nvSpPr>
        <xdr:cNvPr id="668" name="楕円 667"/>
        <xdr:cNvSpPr/>
      </xdr:nvSpPr>
      <xdr:spPr>
        <a:xfrm>
          <a:off x="14541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xdr:rowOff>
    </xdr:from>
    <xdr:to>
      <xdr:col>81</xdr:col>
      <xdr:colOff>50800</xdr:colOff>
      <xdr:row>81</xdr:row>
      <xdr:rowOff>28302</xdr:rowOff>
    </xdr:to>
    <xdr:cxnSp macro="">
      <xdr:nvCxnSpPr>
        <xdr:cNvPr id="669" name="直線コネクタ 668"/>
        <xdr:cNvCxnSpPr/>
      </xdr:nvCxnSpPr>
      <xdr:spPr>
        <a:xfrm flipV="1">
          <a:off x="14592300" y="139010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152219</xdr:rowOff>
    </xdr:from>
    <xdr:to>
      <xdr:col>72</xdr:col>
      <xdr:colOff>38100</xdr:colOff>
      <xdr:row>81</xdr:row>
      <xdr:rowOff>82369</xdr:rowOff>
    </xdr:to>
    <xdr:sp macro="" textlink="">
      <xdr:nvSpPr>
        <xdr:cNvPr id="670" name="楕円 669"/>
        <xdr:cNvSpPr/>
      </xdr:nvSpPr>
      <xdr:spPr>
        <a:xfrm>
          <a:off x="13652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28302</xdr:rowOff>
    </xdr:from>
    <xdr:to>
      <xdr:col>76</xdr:col>
      <xdr:colOff>114300</xdr:colOff>
      <xdr:row>81</xdr:row>
      <xdr:rowOff>31569</xdr:rowOff>
    </xdr:to>
    <xdr:cxnSp macro="">
      <xdr:nvCxnSpPr>
        <xdr:cNvPr id="671" name="直線コネクタ 670"/>
        <xdr:cNvCxnSpPr/>
      </xdr:nvCxnSpPr>
      <xdr:spPr>
        <a:xfrm flipV="1">
          <a:off x="13703300" y="139157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80934</xdr:rowOff>
    </xdr:from>
    <xdr:ext cx="405111" cy="259045"/>
    <xdr:sp macro="" textlink="">
      <xdr:nvSpPr>
        <xdr:cNvPr id="672" name="n_1mainValue【消防施設】&#10;有形固定資産減価償却率"/>
        <xdr:cNvSpPr txBox="1"/>
      </xdr:nvSpPr>
      <xdr:spPr>
        <a:xfrm>
          <a:off x="15266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95629</xdr:rowOff>
    </xdr:from>
    <xdr:ext cx="405111" cy="259045"/>
    <xdr:sp macro="" textlink="">
      <xdr:nvSpPr>
        <xdr:cNvPr id="673" name="n_2mainValue【消防施設】&#10;有形固定資産減価償却率"/>
        <xdr:cNvSpPr txBox="1"/>
      </xdr:nvSpPr>
      <xdr:spPr>
        <a:xfrm>
          <a:off x="14389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73496</xdr:rowOff>
    </xdr:from>
    <xdr:ext cx="405111" cy="259045"/>
    <xdr:sp macro="" textlink="">
      <xdr:nvSpPr>
        <xdr:cNvPr id="674" name="n_3mainValue【消防施設】&#10;有形固定資産減価償却率"/>
        <xdr:cNvSpPr txBox="1"/>
      </xdr:nvSpPr>
      <xdr:spPr>
        <a:xfrm>
          <a:off x="13500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132605</xdr:rowOff>
    </xdr:from>
    <xdr:ext cx="469744" cy="259045"/>
    <xdr:sp macro="" textlink="">
      <xdr:nvSpPr>
        <xdr:cNvPr id="704"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705" name="フローチャート: 判断 70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150892</xdr:rowOff>
    </xdr:from>
    <xdr:ext cx="469744" cy="259045"/>
    <xdr:sp macro="" textlink="">
      <xdr:nvSpPr>
        <xdr:cNvPr id="706"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707" name="フローチャート: 判断 70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11447</xdr:rowOff>
    </xdr:from>
    <xdr:ext cx="469744" cy="259045"/>
    <xdr:sp macro="" textlink="">
      <xdr:nvSpPr>
        <xdr:cNvPr id="708"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14" name="楕円 713"/>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161037</xdr:rowOff>
    </xdr:from>
    <xdr:to>
      <xdr:col>107</xdr:col>
      <xdr:colOff>101600</xdr:colOff>
      <xdr:row>83</xdr:row>
      <xdr:rowOff>91187</xdr:rowOff>
    </xdr:to>
    <xdr:sp macro="" textlink="">
      <xdr:nvSpPr>
        <xdr:cNvPr id="715" name="楕円 714"/>
        <xdr:cNvSpPr/>
      </xdr:nvSpPr>
      <xdr:spPr>
        <a:xfrm>
          <a:off x="20383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40387</xdr:rowOff>
    </xdr:to>
    <xdr:cxnSp macro="">
      <xdr:nvCxnSpPr>
        <xdr:cNvPr id="716" name="直線コネクタ 715"/>
        <xdr:cNvCxnSpPr/>
      </xdr:nvCxnSpPr>
      <xdr:spPr>
        <a:xfrm flipV="1">
          <a:off x="20434300" y="142615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7874</xdr:rowOff>
    </xdr:from>
    <xdr:to>
      <xdr:col>102</xdr:col>
      <xdr:colOff>165100</xdr:colOff>
      <xdr:row>83</xdr:row>
      <xdr:rowOff>109474</xdr:rowOff>
    </xdr:to>
    <xdr:sp macro="" textlink="">
      <xdr:nvSpPr>
        <xdr:cNvPr id="717" name="楕円 716"/>
        <xdr:cNvSpPr/>
      </xdr:nvSpPr>
      <xdr:spPr>
        <a:xfrm>
          <a:off x="19494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40387</xdr:rowOff>
    </xdr:from>
    <xdr:to>
      <xdr:col>107</xdr:col>
      <xdr:colOff>50800</xdr:colOff>
      <xdr:row>83</xdr:row>
      <xdr:rowOff>58674</xdr:rowOff>
    </xdr:to>
    <xdr:cxnSp macro="">
      <xdr:nvCxnSpPr>
        <xdr:cNvPr id="718" name="直線コネクタ 717"/>
        <xdr:cNvCxnSpPr/>
      </xdr:nvCxnSpPr>
      <xdr:spPr>
        <a:xfrm flipV="1">
          <a:off x="19545300" y="142707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98569</xdr:rowOff>
    </xdr:from>
    <xdr:ext cx="469744" cy="259045"/>
    <xdr:sp macro="" textlink="">
      <xdr:nvSpPr>
        <xdr:cNvPr id="719"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107714</xdr:rowOff>
    </xdr:from>
    <xdr:ext cx="469744" cy="259045"/>
    <xdr:sp macro="" textlink="">
      <xdr:nvSpPr>
        <xdr:cNvPr id="720" name="n_2mainValue【消防施設】&#10;一人当たり面積"/>
        <xdr:cNvSpPr txBox="1"/>
      </xdr:nvSpPr>
      <xdr:spPr>
        <a:xfrm>
          <a:off x="20199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126001</xdr:rowOff>
    </xdr:from>
    <xdr:ext cx="469744" cy="259045"/>
    <xdr:sp macro="" textlink="">
      <xdr:nvSpPr>
        <xdr:cNvPr id="721" name="n_3mainValue【消防施設】&#10;一人当たり面積"/>
        <xdr:cNvSpPr txBox="1"/>
      </xdr:nvSpPr>
      <xdr:spPr>
        <a:xfrm>
          <a:off x="19310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137721</xdr:rowOff>
    </xdr:from>
    <xdr:ext cx="405111" cy="259045"/>
    <xdr:sp macro="" textlink="">
      <xdr:nvSpPr>
        <xdr:cNvPr id="755"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756" name="フローチャート: 判断 75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157315</xdr:rowOff>
    </xdr:from>
    <xdr:ext cx="405111" cy="259045"/>
    <xdr:sp macro="" textlink="">
      <xdr:nvSpPr>
        <xdr:cNvPr id="757"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170724</xdr:rowOff>
    </xdr:from>
    <xdr:to>
      <xdr:col>72</xdr:col>
      <xdr:colOff>38100</xdr:colOff>
      <xdr:row>104</xdr:row>
      <xdr:rowOff>100874</xdr:rowOff>
    </xdr:to>
    <xdr:sp macro="" textlink="">
      <xdr:nvSpPr>
        <xdr:cNvPr id="758" name="フローチャート: 判断 75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92001</xdr:rowOff>
    </xdr:from>
    <xdr:ext cx="405111" cy="259045"/>
    <xdr:sp macro="" textlink="">
      <xdr:nvSpPr>
        <xdr:cNvPr id="759"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765" name="楕円 764"/>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64588</xdr:rowOff>
    </xdr:from>
    <xdr:to>
      <xdr:col>76</xdr:col>
      <xdr:colOff>165100</xdr:colOff>
      <xdr:row>102</xdr:row>
      <xdr:rowOff>166188</xdr:rowOff>
    </xdr:to>
    <xdr:sp macro="" textlink="">
      <xdr:nvSpPr>
        <xdr:cNvPr id="766" name="楕円 765"/>
        <xdr:cNvSpPr/>
      </xdr:nvSpPr>
      <xdr:spPr>
        <a:xfrm>
          <a:off x="14541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115388</xdr:rowOff>
    </xdr:from>
    <xdr:to>
      <xdr:col>81</xdr:col>
      <xdr:colOff>50800</xdr:colOff>
      <xdr:row>102</xdr:row>
      <xdr:rowOff>136616</xdr:rowOff>
    </xdr:to>
    <xdr:cxnSp macro="">
      <xdr:nvCxnSpPr>
        <xdr:cNvPr id="767" name="直線コネクタ 766"/>
        <xdr:cNvCxnSpPr/>
      </xdr:nvCxnSpPr>
      <xdr:spPr>
        <a:xfrm>
          <a:off x="14592300" y="176032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61323</xdr:rowOff>
    </xdr:from>
    <xdr:to>
      <xdr:col>72</xdr:col>
      <xdr:colOff>38100</xdr:colOff>
      <xdr:row>102</xdr:row>
      <xdr:rowOff>162923</xdr:rowOff>
    </xdr:to>
    <xdr:sp macro="" textlink="">
      <xdr:nvSpPr>
        <xdr:cNvPr id="768" name="楕円 767"/>
        <xdr:cNvSpPr/>
      </xdr:nvSpPr>
      <xdr:spPr>
        <a:xfrm>
          <a:off x="13652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112123</xdr:rowOff>
    </xdr:from>
    <xdr:to>
      <xdr:col>76</xdr:col>
      <xdr:colOff>114300</xdr:colOff>
      <xdr:row>102</xdr:row>
      <xdr:rowOff>115388</xdr:rowOff>
    </xdr:to>
    <xdr:cxnSp macro="">
      <xdr:nvCxnSpPr>
        <xdr:cNvPr id="769" name="直線コネクタ 768"/>
        <xdr:cNvCxnSpPr/>
      </xdr:nvCxnSpPr>
      <xdr:spPr>
        <a:xfrm>
          <a:off x="13703300" y="17600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32493</xdr:rowOff>
    </xdr:from>
    <xdr:ext cx="405111" cy="259045"/>
    <xdr:sp macro="" textlink="">
      <xdr:nvSpPr>
        <xdr:cNvPr id="770"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11265</xdr:rowOff>
    </xdr:from>
    <xdr:ext cx="405111" cy="259045"/>
    <xdr:sp macro="" textlink="">
      <xdr:nvSpPr>
        <xdr:cNvPr id="771" name="n_2mainValue【庁舎】&#10;有形固定資産減価償却率"/>
        <xdr:cNvSpPr txBox="1"/>
      </xdr:nvSpPr>
      <xdr:spPr>
        <a:xfrm>
          <a:off x="14389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8000</xdr:rowOff>
    </xdr:from>
    <xdr:ext cx="405111" cy="259045"/>
    <xdr:sp macro="" textlink="">
      <xdr:nvSpPr>
        <xdr:cNvPr id="772" name="n_3mainValue【庁舎】&#10;有形固定資産減価償却率"/>
        <xdr:cNvSpPr txBox="1"/>
      </xdr:nvSpPr>
      <xdr:spPr>
        <a:xfrm>
          <a:off x="13500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57802</xdr:rowOff>
    </xdr:from>
    <xdr:ext cx="469744" cy="259045"/>
    <xdr:sp macro="" textlink="">
      <xdr:nvSpPr>
        <xdr:cNvPr id="804"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805" name="フローチャート: 判断 804"/>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160672</xdr:rowOff>
    </xdr:from>
    <xdr:ext cx="469744" cy="259045"/>
    <xdr:sp macro="" textlink="">
      <xdr:nvSpPr>
        <xdr:cNvPr id="806"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6350</xdr:rowOff>
    </xdr:from>
    <xdr:to>
      <xdr:col>102</xdr:col>
      <xdr:colOff>165100</xdr:colOff>
      <xdr:row>106</xdr:row>
      <xdr:rowOff>107950</xdr:rowOff>
    </xdr:to>
    <xdr:sp macro="" textlink="">
      <xdr:nvSpPr>
        <xdr:cNvPr id="807" name="フローチャート: 判断 806"/>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99077</xdr:rowOff>
    </xdr:from>
    <xdr:ext cx="469744" cy="259045"/>
    <xdr:sp macro="" textlink="">
      <xdr:nvSpPr>
        <xdr:cNvPr id="808"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814" name="楕円 813"/>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15" name="楕円 814"/>
        <xdr:cNvSpPr/>
      </xdr:nvSpPr>
      <xdr:spPr>
        <a:xfrm>
          <a:off x="2038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137161</xdr:rowOff>
    </xdr:from>
    <xdr:to>
      <xdr:col>111</xdr:col>
      <xdr:colOff>177800</xdr:colOff>
      <xdr:row>106</xdr:row>
      <xdr:rowOff>11430</xdr:rowOff>
    </xdr:to>
    <xdr:cxnSp macro="">
      <xdr:nvCxnSpPr>
        <xdr:cNvPr id="816" name="直線コネクタ 815"/>
        <xdr:cNvCxnSpPr/>
      </xdr:nvCxnSpPr>
      <xdr:spPr>
        <a:xfrm>
          <a:off x="20434300" y="18139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817" name="楕円 816"/>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137161</xdr:rowOff>
    </xdr:to>
    <xdr:cxnSp macro="">
      <xdr:nvCxnSpPr>
        <xdr:cNvPr id="818" name="直線コネクタ 817"/>
        <xdr:cNvCxnSpPr/>
      </xdr:nvCxnSpPr>
      <xdr:spPr>
        <a:xfrm>
          <a:off x="19545300" y="180784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19" name="n_1main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820" name="n_2main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821"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年度分の固定資産台帳は、現在整備中。</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当市は企業も集積していないことなどから財政基盤が弱いことに加えて、人口減少（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％減）や全国平均を上回る高齢化率（平成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％）、基幹産業である水産業の長引く低迷などにより、市税の減収傾向が続いており、財政力指数は、類似団体平均を大きく下回っている。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今後も限られた財源を重点施策に配分することにより地域の活性化を図るとともに、歳出削減、定員管理・給与の適正化、地方税の徴収強化などの取り組みを通じて、財政基盤の強化に努める。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定員適正化計画に基づく職員数の削減や、高利率の既発債の繰上償還による公債費抑制などの影響により、類似団体平均を下回る状況が続いている。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しかしながら、生活保護世帯の増加（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世帯、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などによる社会保障費の増加傾向が続いており、今後の財政硬直化が懸念される。引き続き、地方税の徴収強化により財源確保を図るとともに、事務事業の簡素化・効率化や地方債発行の抑制など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60</xdr:row>
      <xdr:rowOff>65617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802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65617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560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92287</xdr:rowOff>
    </xdr:from>
    <xdr:to>
      <xdr:col>15</xdr:col>
      <xdr:colOff>82550</xdr:colOff>
      <xdr:row>59</xdr:row>
      <xdr:rowOff>140546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078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92287</xdr:rowOff>
    </xdr:from>
    <xdr:to>
      <xdr:col>11</xdr:col>
      <xdr:colOff>31750</xdr:colOff>
      <xdr:row>61</xdr:row>
      <xdr:rowOff>135467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0783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113877</xdr:rowOff>
    </xdr:from>
    <xdr:to>
      <xdr:col>23</xdr:col>
      <xdr:colOff>184150</xdr:colOff>
      <xdr:row>60</xdr:row>
      <xdr:rowOff>44027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130404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14817</xdr:rowOff>
    </xdr:from>
    <xdr:to>
      <xdr:col>19</xdr:col>
      <xdr:colOff>184150</xdr:colOff>
      <xdr:row>60</xdr:row>
      <xdr:rowOff>116417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41487</xdr:rowOff>
    </xdr:from>
    <xdr:to>
      <xdr:col>11</xdr:col>
      <xdr:colOff>82550</xdr:colOff>
      <xdr:row>59</xdr:row>
      <xdr:rowOff>143087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153264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月豪雨災害対応の影響で大きく増加したものの、定員適正化計画に基づく職員数の削減や事務事業の簡素化・効率化に努めてきたことなどにより、類似団体平均を下回った。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今後も行財政改革への取り組みを通じて、人件費</a:t>
          </a:r>
          <a:r>
            <a:rPr kumimoji="1" lang="ja-JP" altLang="en-US" sz="1300">
              <a:latin typeface="ＭＳ Ｐゴシック" panose="020B0600070205080204" pitchFamily="50" charset="-128"/>
              <a:ea typeface="ＭＳ Ｐゴシック" panose="020B0600070205080204" pitchFamily="50" charset="-128"/>
            </a:rPr>
            <a:t>・物件費等の削減に努める。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131046</xdr:rowOff>
    </xdr:from>
    <xdr:to>
      <xdr:col>23</xdr:col>
      <xdr:colOff>133350</xdr:colOff>
      <xdr:row>82</xdr:row>
      <xdr:rowOff>163263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8496"/>
          <a:ext cx="838200" cy="20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131046</xdr:rowOff>
    </xdr:from>
    <xdr:to>
      <xdr:col>19</xdr:col>
      <xdr:colOff>133350</xdr:colOff>
      <xdr:row>81</xdr:row>
      <xdr:rowOff>137165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18496"/>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120304</xdr:rowOff>
    </xdr:from>
    <xdr:to>
      <xdr:col>15</xdr:col>
      <xdr:colOff>82550</xdr:colOff>
      <xdr:row>81</xdr:row>
      <xdr:rowOff>137165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07754"/>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109821</xdr:rowOff>
    </xdr:from>
    <xdr:to>
      <xdr:col>11</xdr:col>
      <xdr:colOff>31750</xdr:colOff>
      <xdr:row>81</xdr:row>
      <xdr:rowOff>120304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97271"/>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112463</xdr:rowOff>
    </xdr:from>
    <xdr:to>
      <xdr:col>23</xdr:col>
      <xdr:colOff>184150</xdr:colOff>
      <xdr:row>83</xdr:row>
      <xdr:rowOff>42613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128990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80246</xdr:rowOff>
    </xdr:from>
    <xdr:to>
      <xdr:col>19</xdr:col>
      <xdr:colOff>184150</xdr:colOff>
      <xdr:row>82</xdr:row>
      <xdr:rowOff>10396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20573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86365</xdr:rowOff>
    </xdr:from>
    <xdr:to>
      <xdr:col>15</xdr:col>
      <xdr:colOff>133350</xdr:colOff>
      <xdr:row>82</xdr:row>
      <xdr:rowOff>16515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26692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69504</xdr:rowOff>
    </xdr:from>
    <xdr:to>
      <xdr:col>11</xdr:col>
      <xdr:colOff>82550</xdr:colOff>
      <xdr:row>81</xdr:row>
      <xdr:rowOff>171104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2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59021</xdr:rowOff>
    </xdr:from>
    <xdr:to>
      <xdr:col>7</xdr:col>
      <xdr:colOff>31750</xdr:colOff>
      <xdr:row>81</xdr:row>
      <xdr:rowOff>160621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170798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ラスパイレス指数は類似団体平均を下回っており、引き続き職員給与の適正化に努める。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95955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4413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95955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109361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843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122766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半島部や離島を有する地理的要件に加え、人口減少に歯止めがかからない（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％減）状況である。今年度は、新規採用職員数を増加したこと及び人口減の影響により、人口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人の増となった。一方で、昨年度まで継続的に取り組んできた職員数削減の効果により、結果的に全国平均、県内平均及び類似団体平均を下回った。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引き続き、市民サービスの低下を招かないような組織編制や事務見直しに努める。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103536</xdr:rowOff>
    </xdr:from>
    <xdr:to>
      <xdr:col>81</xdr:col>
      <xdr:colOff>44450</xdr:colOff>
      <xdr:row>60</xdr:row>
      <xdr:rowOff>139156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90536"/>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96641</xdr:rowOff>
    </xdr:from>
    <xdr:to>
      <xdr:col>77</xdr:col>
      <xdr:colOff>44450</xdr:colOff>
      <xdr:row>60</xdr:row>
      <xdr:rowOff>103536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364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93194</xdr:rowOff>
    </xdr:from>
    <xdr:to>
      <xdr:col>72</xdr:col>
      <xdr:colOff>203200</xdr:colOff>
      <xdr:row>60</xdr:row>
      <xdr:rowOff>96641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801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93194</xdr:rowOff>
    </xdr:from>
    <xdr:to>
      <xdr:col>68</xdr:col>
      <xdr:colOff>152400</xdr:colOff>
      <xdr:row>60</xdr:row>
      <xdr:rowOff>95492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801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52736</xdr:rowOff>
    </xdr:from>
    <xdr:to>
      <xdr:col>77</xdr:col>
      <xdr:colOff>95250</xdr:colOff>
      <xdr:row>60</xdr:row>
      <xdr:rowOff>154336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164513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45841</xdr:rowOff>
    </xdr:from>
    <xdr:to>
      <xdr:col>73</xdr:col>
      <xdr:colOff>44450</xdr:colOff>
      <xdr:row>60</xdr:row>
      <xdr:rowOff>147441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157618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42394</xdr:rowOff>
    </xdr:from>
    <xdr:to>
      <xdr:col>68</xdr:col>
      <xdr:colOff>203200</xdr:colOff>
      <xdr:row>60</xdr:row>
      <xdr:rowOff>143994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154171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44692</xdr:rowOff>
    </xdr:from>
    <xdr:to>
      <xdr:col>64</xdr:col>
      <xdr:colOff>152400</xdr:colOff>
      <xdr:row>60</xdr:row>
      <xdr:rowOff>146292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156469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近年実施してきた既発債の繰上償還による元利償還金の減少、交付税措置率の有利な過疎対策事業債や合併特例債を活用している影響などにより、指標は改善傾向にあり、類似団体平均を下回っている。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しかしながら、引き続き本庁舎耐震改修事業などの大規模事業が実施されることや、合併措置の終了による標準財政規模の縮減が見込まれることに加え、平成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月豪雨災害に係る災害復旧事業の実施により、中期的な指標の悪化が懸念されることから、今後</a:t>
          </a:r>
          <a:r>
            <a:rPr kumimoji="1" lang="ja-JP" altLang="en-US" sz="1300">
              <a:latin typeface="ＭＳ Ｐゴシック" panose="020B0600070205080204" pitchFamily="50" charset="-128"/>
              <a:ea typeface="ＭＳ Ｐゴシック" panose="020B0600070205080204" pitchFamily="50" charset="-128"/>
            </a:rPr>
            <a:t>も新発債の発行抑制など、財政の健全化に努める。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47498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6954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115062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340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40</xdr:row>
      <xdr:rowOff>59436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016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41</xdr:row>
      <xdr:rowOff>32766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174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既発債の繰上償還や新発債の抑制による地方債残高の減（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％減）などにより指標は改善され、平成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年度からは該当がない。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引き続き、本庁舎耐震改修事業などの大規模事業が実施されることや、合併優遇措置の終了による標準財政規模の縮減が見込まれることに加え、平成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月豪雨災害に係る災害復旧事業の実施により、中期的な指標の悪化が懸念されるため、今後も義務的経費の削減などの行財政改革を進め</a:t>
          </a:r>
          <a:r>
            <a:rPr kumimoji="1" lang="ja-JP" altLang="en-US" sz="1300">
              <a:latin typeface="ＭＳ Ｐゴシック" panose="020B0600070205080204" pitchFamily="50" charset="-128"/>
              <a:ea typeface="ＭＳ Ｐゴシック" panose="020B0600070205080204" pitchFamily="50" charset="-128"/>
            </a:rPr>
            <a:t>、財政の健全化に努める。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145022</xdr:rowOff>
    </xdr:from>
    <xdr:to>
      <xdr:col>64</xdr:col>
      <xdr:colOff>152400</xdr:colOff>
      <xdr:row>14</xdr:row>
      <xdr:rowOff>75172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3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85349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4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定員適正化計画に基づく職員数の削減により、指標は改善傾向にあり、類似団体平均を下回っている。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引き続き、市民サービスの低下を招かないような組織編制や事務の見直しに努め、人件費の抑制に努める。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事務事業の効率化の取り組みなどにより、類似団体平均を下回る状況が続いている。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今後、業務の民間委託が進むことなどから、指標の上昇が見込まれるが、行政の簡素化・効率化を進め、現水準の維持に努める。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66040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3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6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7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64787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社会福祉費における扶助費の事業費が減額となったことなどから、類似団体平均を下回ったが、全国平均を上回る高齢化率（平成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％）や生活保護世帯の増加（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世帯、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％増）などの影響が懸念される。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引き続き、生活保護受給の資格審査などの適正化や行政の簡素化・効率化による他の経常</a:t>
          </a:r>
          <a:r>
            <a:rPr kumimoji="1" lang="ja-JP" altLang="en-US" sz="1300">
              <a:latin typeface="ＭＳ Ｐゴシック" panose="020B0600070205080204" pitchFamily="50" charset="-128"/>
              <a:ea typeface="ＭＳ Ｐゴシック" panose="020B0600070205080204" pitchFamily="50" charset="-128"/>
            </a:rPr>
            <a:t>経費の抑制･削減に努める。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1270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1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119380</xdr:rowOff>
    </xdr:from>
    <xdr:to>
      <xdr:col>15</xdr:col>
      <xdr:colOff>98425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54</xdr:row>
      <xdr:rowOff>134620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68580</xdr:rowOff>
    </xdr:from>
    <xdr:to>
      <xdr:col>11</xdr:col>
      <xdr:colOff>60325</xdr:colOff>
      <xdr:row>54</xdr:row>
      <xdr:rowOff>170180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83820</xdr:rowOff>
    </xdr:from>
    <xdr:to>
      <xdr:col>6</xdr:col>
      <xdr:colOff>171450</xdr:colOff>
      <xdr:row>55</xdr:row>
      <xdr:rowOff>13970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24147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その他に係る経常収支比率が類似団体平均を上回っているのは、多額の繰出金が主な原因である。</a:t>
          </a:r>
        </a:p>
        <a:p>
          <a:r>
            <a:rPr kumimoji="1" lang="ja-JP" altLang="en-US" sz="1300">
              <a:latin typeface="ＭＳ Ｐゴシック" panose="020B0600070205080204" pitchFamily="50" charset="-128"/>
              <a:ea typeface="ＭＳ Ｐゴシック" panose="020B0600070205080204" pitchFamily="50" charset="-128"/>
            </a:rPr>
            <a:t>　公共下水道事業特別会計で整備した下水道施設の元利償還に対する一般会計負担など多額の経費を要している。</a:t>
          </a:r>
        </a:p>
        <a:p>
          <a:r>
            <a:rPr kumimoji="1" lang="ja-JP" altLang="en-US" sz="1300">
              <a:latin typeface="ＭＳ Ｐゴシック" panose="020B0600070205080204" pitchFamily="50" charset="-128"/>
              <a:ea typeface="ＭＳ Ｐゴシック" panose="020B0600070205080204" pitchFamily="50" charset="-128"/>
            </a:rPr>
            <a:t>　今後、特別会計における独立採算の原則に立ち返り、料金などの適正化を図ることなどにより、税収を主な財源とする普通会計の負担額を減らしていくよう努める。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123734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53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123734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11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117203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136797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18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72934</xdr:rowOff>
    </xdr:from>
    <xdr:to>
      <xdr:col>78</xdr:col>
      <xdr:colOff>120650</xdr:colOff>
      <xdr:row>57</xdr:row>
      <xdr:rowOff>3084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159311</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6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66403</xdr:rowOff>
    </xdr:from>
    <xdr:to>
      <xdr:col>69</xdr:col>
      <xdr:colOff>142875</xdr:colOff>
      <xdr:row>56</xdr:row>
      <xdr:rowOff>168003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152780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一部事務組合及び市立３病院への負担金が多額になっているため、類似団体平均を上回る状況が続いている。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各種団体への補助金については、効率的・効果的な運用を図るため、統一的な基準に基づく客観的な審査を行い、引き続き整理適正化に努める。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115570</xdr:rowOff>
    </xdr:from>
    <xdr:to>
      <xdr:col>82</xdr:col>
      <xdr:colOff>107950</xdr:colOff>
      <xdr:row>38</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630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73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52705</xdr:rowOff>
    </xdr:from>
    <xdr:to>
      <xdr:col>73</xdr:col>
      <xdr:colOff>180975</xdr:colOff>
      <xdr:row>38</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67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52705</xdr:rowOff>
    </xdr:from>
    <xdr:to>
      <xdr:col>69</xdr:col>
      <xdr:colOff>92075</xdr:colOff>
      <xdr:row>38</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5678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64770</xdr:rowOff>
    </xdr:from>
    <xdr:to>
      <xdr:col>82</xdr:col>
      <xdr:colOff>158750</xdr:colOff>
      <xdr:row>38</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36847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64770</xdr:rowOff>
    </xdr:from>
    <xdr:to>
      <xdr:col>78</xdr:col>
      <xdr:colOff>120650</xdr:colOff>
      <xdr:row>38</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151147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6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87630</xdr:rowOff>
    </xdr:from>
    <xdr:to>
      <xdr:col>65</xdr:col>
      <xdr:colOff>53975</xdr:colOff>
      <xdr:row>39</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2557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既発債の繰上償還や中長期財政計画に沿った財政運営に努めたことにより減少傾向が続いており、平成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今後も計画的な地方債の発行に努め、後年度に過度の負担を残さないよう健全な財政運営に努める。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89444</xdr:rowOff>
    </xdr:from>
    <xdr:to>
      <xdr:col>24</xdr:col>
      <xdr:colOff>25400</xdr:colOff>
      <xdr:row>77</xdr:row>
      <xdr:rowOff>95976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91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89444</xdr:rowOff>
    </xdr:from>
    <xdr:to>
      <xdr:col>19</xdr:col>
      <xdr:colOff>187325</xdr:colOff>
      <xdr:row>77</xdr:row>
      <xdr:rowOff>95976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89444</xdr:rowOff>
    </xdr:from>
    <xdr:to>
      <xdr:col>15</xdr:col>
      <xdr:colOff>98425</xdr:colOff>
      <xdr:row>77</xdr:row>
      <xdr:rowOff>89444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91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148227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910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38644</xdr:rowOff>
    </xdr:from>
    <xdr:to>
      <xdr:col>24</xdr:col>
      <xdr:colOff>76200</xdr:colOff>
      <xdr:row>77</xdr:row>
      <xdr:rowOff>140244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55171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8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45176</xdr:rowOff>
    </xdr:from>
    <xdr:to>
      <xdr:col>20</xdr:col>
      <xdr:colOff>38100</xdr:colOff>
      <xdr:row>77</xdr:row>
      <xdr:rowOff>146776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156953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1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38644</xdr:rowOff>
    </xdr:from>
    <xdr:to>
      <xdr:col>15</xdr:col>
      <xdr:colOff>149225</xdr:colOff>
      <xdr:row>77</xdr:row>
      <xdr:rowOff>140244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150421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38644</xdr:rowOff>
    </xdr:from>
    <xdr:to>
      <xdr:col>11</xdr:col>
      <xdr:colOff>60325</xdr:colOff>
      <xdr:row>77</xdr:row>
      <xdr:rowOff>140244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125021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公債費以外で見た場合、類似団体平均を下回っているが、補助費や繰出金などの割合は高くなっている。</a:t>
          </a:r>
        </a:p>
        <a:p>
          <a:r>
            <a:rPr kumimoji="1" lang="ja-JP" altLang="en-US" sz="1300">
              <a:latin typeface="ＭＳ Ｐゴシック" panose="020B0600070205080204" pitchFamily="50" charset="-128"/>
              <a:ea typeface="ＭＳ Ｐゴシック" panose="020B0600070205080204" pitchFamily="50" charset="-128"/>
            </a:rPr>
            <a:t>　行財政改革による行政の簡素化・効率化、補助金の整理適正化、受益者負担の適正化などにより、経常経費の削減に努める。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508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8371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74</xdr:row>
      <xdr:rowOff>149860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75</xdr:row>
      <xdr:rowOff>129286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80972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21353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71628</xdr:rowOff>
    </xdr:from>
    <xdr:to>
      <xdr:col>69</xdr:col>
      <xdr:colOff>142875</xdr:colOff>
      <xdr:row>75</xdr:row>
      <xdr:rowOff>1778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99024</xdr:rowOff>
    </xdr:from>
    <xdr:to>
      <xdr:col>29</xdr:col>
      <xdr:colOff>127000</xdr:colOff>
      <xdr:row>15</xdr:row>
      <xdr:rowOff>161840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18399"/>
          <a:ext cx="647700" cy="6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161840</xdr:rowOff>
    </xdr:from>
    <xdr:to>
      <xdr:col>26</xdr:col>
      <xdr:colOff>50800</xdr:colOff>
      <xdr:row>16</xdr:row>
      <xdr:rowOff>11454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81215"/>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11454</xdr:rowOff>
    </xdr:from>
    <xdr:to>
      <xdr:col>22</xdr:col>
      <xdr:colOff>114300</xdr:colOff>
      <xdr:row>16</xdr:row>
      <xdr:rowOff>25251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2279"/>
          <a:ext cx="698500" cy="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171082</xdr:rowOff>
    </xdr:from>
    <xdr:to>
      <xdr:col>18</xdr:col>
      <xdr:colOff>177800</xdr:colOff>
      <xdr:row>16</xdr:row>
      <xdr:rowOff>25251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90457"/>
          <a:ext cx="698500" cy="2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48224</xdr:rowOff>
    </xdr:from>
    <xdr:to>
      <xdr:col>29</xdr:col>
      <xdr:colOff>177800</xdr:colOff>
      <xdr:row>15</xdr:row>
      <xdr:rowOff>149824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6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64751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111040</xdr:rowOff>
    </xdr:from>
    <xdr:to>
      <xdr:col>26</xdr:col>
      <xdr:colOff>101600</xdr:colOff>
      <xdr:row>16</xdr:row>
      <xdr:rowOff>41190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51367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9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132104</xdr:rowOff>
    </xdr:from>
    <xdr:to>
      <xdr:col>22</xdr:col>
      <xdr:colOff>165100</xdr:colOff>
      <xdr:row>16</xdr:row>
      <xdr:rowOff>62254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72431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145901</xdr:rowOff>
    </xdr:from>
    <xdr:to>
      <xdr:col>19</xdr:col>
      <xdr:colOff>38100</xdr:colOff>
      <xdr:row>16</xdr:row>
      <xdr:rowOff>76051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86228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120282</xdr:rowOff>
    </xdr:from>
    <xdr:to>
      <xdr:col>15</xdr:col>
      <xdr:colOff>101600</xdr:colOff>
      <xdr:row>16</xdr:row>
      <xdr:rowOff>50432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3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60609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0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64158</xdr:rowOff>
    </xdr:from>
    <xdr:to>
      <xdr:col>29</xdr:col>
      <xdr:colOff>127000</xdr:colOff>
      <xdr:row>37</xdr:row>
      <xdr:rowOff>88572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88858"/>
          <a:ext cx="647700" cy="2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64158</xdr:rowOff>
    </xdr:from>
    <xdr:to>
      <xdr:col>26</xdr:col>
      <xdr:colOff>50800</xdr:colOff>
      <xdr:row>37</xdr:row>
      <xdr:rowOff>66764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88858"/>
          <a:ext cx="6985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19764</xdr:rowOff>
    </xdr:from>
    <xdr:to>
      <xdr:col>22</xdr:col>
      <xdr:colOff>114300</xdr:colOff>
      <xdr:row>37</xdr:row>
      <xdr:rowOff>66764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44464"/>
          <a:ext cx="698500" cy="4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124234</xdr:rowOff>
    </xdr:from>
    <xdr:to>
      <xdr:col>18</xdr:col>
      <xdr:colOff>177800</xdr:colOff>
      <xdr:row>37</xdr:row>
      <xdr:rowOff>19764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77484"/>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37772</xdr:rowOff>
    </xdr:from>
    <xdr:to>
      <xdr:col>29</xdr:col>
      <xdr:colOff>177800</xdr:colOff>
      <xdr:row>37</xdr:row>
      <xdr:rowOff>139372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6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13358</xdr:rowOff>
    </xdr:from>
    <xdr:to>
      <xdr:col>26</xdr:col>
      <xdr:colOff>101600</xdr:colOff>
      <xdr:row>37</xdr:row>
      <xdr:rowOff>114958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99735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15964</xdr:rowOff>
    </xdr:from>
    <xdr:to>
      <xdr:col>22</xdr:col>
      <xdr:colOff>165100</xdr:colOff>
      <xdr:row>37</xdr:row>
      <xdr:rowOff>117564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102341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140414</xdr:rowOff>
    </xdr:from>
    <xdr:to>
      <xdr:col>19</xdr:col>
      <xdr:colOff>38100</xdr:colOff>
      <xdr:row>37</xdr:row>
      <xdr:rowOff>70564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55341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73434</xdr:rowOff>
    </xdr:from>
    <xdr:to>
      <xdr:col>15</xdr:col>
      <xdr:colOff>101600</xdr:colOff>
      <xdr:row>37</xdr:row>
      <xdr:rowOff>3584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185211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17350</xdr:rowOff>
    </xdr:from>
    <xdr:to>
      <xdr:col>24</xdr:col>
      <xdr:colOff>63500</xdr:colOff>
      <xdr:row>36</xdr:row>
      <xdr:rowOff>101475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9550"/>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80329</xdr:rowOff>
    </xdr:from>
    <xdr:to>
      <xdr:col>19</xdr:col>
      <xdr:colOff>177800</xdr:colOff>
      <xdr:row>36</xdr:row>
      <xdr:rowOff>101475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5252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80329</xdr:rowOff>
    </xdr:from>
    <xdr:to>
      <xdr:col>15</xdr:col>
      <xdr:colOff>50800</xdr:colOff>
      <xdr:row>36</xdr:row>
      <xdr:rowOff>104414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2529"/>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64033</xdr:rowOff>
    </xdr:from>
    <xdr:to>
      <xdr:col>10</xdr:col>
      <xdr:colOff>114300</xdr:colOff>
      <xdr:row>36</xdr:row>
      <xdr:rowOff>104414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36233"/>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138000</xdr:rowOff>
    </xdr:from>
    <xdr:to>
      <xdr:col>24</xdr:col>
      <xdr:colOff>114300</xdr:colOff>
      <xdr:row>36</xdr:row>
      <xdr:rowOff>68150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160877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50675</xdr:rowOff>
    </xdr:from>
    <xdr:to>
      <xdr:col>20</xdr:col>
      <xdr:colOff>38100</xdr:colOff>
      <xdr:row>36</xdr:row>
      <xdr:rowOff>152275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143402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29529</xdr:rowOff>
    </xdr:from>
    <xdr:to>
      <xdr:col>15</xdr:col>
      <xdr:colOff>101600</xdr:colOff>
      <xdr:row>36</xdr:row>
      <xdr:rowOff>131129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147656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53614</xdr:rowOff>
    </xdr:from>
    <xdr:to>
      <xdr:col>10</xdr:col>
      <xdr:colOff>165100</xdr:colOff>
      <xdr:row>36</xdr:row>
      <xdr:rowOff>155214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146341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13233</xdr:rowOff>
    </xdr:from>
    <xdr:to>
      <xdr:col>6</xdr:col>
      <xdr:colOff>38100</xdr:colOff>
      <xdr:row>36</xdr:row>
      <xdr:rowOff>114833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131360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126719</xdr:rowOff>
    </xdr:from>
    <xdr:to>
      <xdr:col>24</xdr:col>
      <xdr:colOff>63500</xdr:colOff>
      <xdr:row>57</xdr:row>
      <xdr:rowOff>59102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56469"/>
          <a:ext cx="838200" cy="2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45778</xdr:rowOff>
    </xdr:from>
    <xdr:to>
      <xdr:col>19</xdr:col>
      <xdr:colOff>177800</xdr:colOff>
      <xdr:row>57</xdr:row>
      <xdr:rowOff>59102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1842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45778</xdr:rowOff>
    </xdr:from>
    <xdr:to>
      <xdr:col>15</xdr:col>
      <xdr:colOff>50800</xdr:colOff>
      <xdr:row>57</xdr:row>
      <xdr:rowOff>45925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8428"/>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45925</xdr:rowOff>
    </xdr:from>
    <xdr:to>
      <xdr:col>10</xdr:col>
      <xdr:colOff>114300</xdr:colOff>
      <xdr:row>57</xdr:row>
      <xdr:rowOff>69765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1857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75919</xdr:rowOff>
    </xdr:from>
    <xdr:to>
      <xdr:col>24</xdr:col>
      <xdr:colOff>114300</xdr:colOff>
      <xdr:row>56</xdr:row>
      <xdr:rowOff>6069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54346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8302</xdr:rowOff>
    </xdr:from>
    <xdr:to>
      <xdr:col>20</xdr:col>
      <xdr:colOff>38100</xdr:colOff>
      <xdr:row>57</xdr:row>
      <xdr:rowOff>109902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101029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7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166428</xdr:rowOff>
    </xdr:from>
    <xdr:to>
      <xdr:col>15</xdr:col>
      <xdr:colOff>101600</xdr:colOff>
      <xdr:row>57</xdr:row>
      <xdr:rowOff>96578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87705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166575</xdr:rowOff>
    </xdr:from>
    <xdr:to>
      <xdr:col>10</xdr:col>
      <xdr:colOff>165100</xdr:colOff>
      <xdr:row>57</xdr:row>
      <xdr:rowOff>96725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87852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18965</xdr:rowOff>
    </xdr:from>
    <xdr:to>
      <xdr:col>6</xdr:col>
      <xdr:colOff>38100</xdr:colOff>
      <xdr:row>57</xdr:row>
      <xdr:rowOff>120565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111692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80226</xdr:rowOff>
    </xdr:from>
    <xdr:to>
      <xdr:col>24</xdr:col>
      <xdr:colOff>63500</xdr:colOff>
      <xdr:row>78</xdr:row>
      <xdr:rowOff>101867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53326"/>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101867</xdr:rowOff>
    </xdr:from>
    <xdr:to>
      <xdr:col>19</xdr:col>
      <xdr:colOff>177800</xdr:colOff>
      <xdr:row>78</xdr:row>
      <xdr:rowOff>116078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4967"/>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116078</xdr:rowOff>
    </xdr:from>
    <xdr:to>
      <xdr:col>15</xdr:col>
      <xdr:colOff>50800</xdr:colOff>
      <xdr:row>78</xdr:row>
      <xdr:rowOff>124079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8917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124079</xdr:rowOff>
    </xdr:from>
    <xdr:to>
      <xdr:col>10</xdr:col>
      <xdr:colOff>114300</xdr:colOff>
      <xdr:row>78</xdr:row>
      <xdr:rowOff>131356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9717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29426</xdr:rowOff>
    </xdr:from>
    <xdr:to>
      <xdr:col>24</xdr:col>
      <xdr:colOff>114300</xdr:colOff>
      <xdr:row>78</xdr:row>
      <xdr:rowOff>131026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115803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51067</xdr:rowOff>
    </xdr:from>
    <xdr:to>
      <xdr:col>20</xdr:col>
      <xdr:colOff>38100</xdr:colOff>
      <xdr:row>78</xdr:row>
      <xdr:rowOff>152667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143794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65278</xdr:rowOff>
    </xdr:from>
    <xdr:to>
      <xdr:col>15</xdr:col>
      <xdr:colOff>101600</xdr:colOff>
      <xdr:row>78</xdr:row>
      <xdr:rowOff>166878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158005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73279</xdr:rowOff>
    </xdr:from>
    <xdr:to>
      <xdr:col>10</xdr:col>
      <xdr:colOff>165100</xdr:colOff>
      <xdr:row>79</xdr:row>
      <xdr:rowOff>3429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166006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80556</xdr:rowOff>
    </xdr:from>
    <xdr:to>
      <xdr:col>6</xdr:col>
      <xdr:colOff>38100</xdr:colOff>
      <xdr:row>79</xdr:row>
      <xdr:rowOff>10706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1833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4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51448</xdr:rowOff>
    </xdr:from>
    <xdr:to>
      <xdr:col>24</xdr:col>
      <xdr:colOff>63500</xdr:colOff>
      <xdr:row>95</xdr:row>
      <xdr:rowOff>121805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39198"/>
          <a:ext cx="8382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121805</xdr:rowOff>
    </xdr:from>
    <xdr:to>
      <xdr:col>19</xdr:col>
      <xdr:colOff>177800</xdr:colOff>
      <xdr:row>95</xdr:row>
      <xdr:rowOff>161353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09555"/>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161353</xdr:rowOff>
    </xdr:from>
    <xdr:to>
      <xdr:col>15</xdr:col>
      <xdr:colOff>50800</xdr:colOff>
      <xdr:row>96</xdr:row>
      <xdr:rowOff>76518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49103"/>
          <a:ext cx="889000" cy="8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57290</xdr:rowOff>
    </xdr:from>
    <xdr:to>
      <xdr:col>10</xdr:col>
      <xdr:colOff>114300</xdr:colOff>
      <xdr:row>96</xdr:row>
      <xdr:rowOff>76518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516490"/>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648</xdr:rowOff>
    </xdr:from>
    <xdr:to>
      <xdr:col>24</xdr:col>
      <xdr:colOff>114300</xdr:colOff>
      <xdr:row>95</xdr:row>
      <xdr:rowOff>102248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23525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3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71005</xdr:rowOff>
    </xdr:from>
    <xdr:to>
      <xdr:col>20</xdr:col>
      <xdr:colOff>38100</xdr:colOff>
      <xdr:row>96</xdr:row>
      <xdr:rowOff>1155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17682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110553</xdr:rowOff>
    </xdr:from>
    <xdr:to>
      <xdr:col>15</xdr:col>
      <xdr:colOff>101600</xdr:colOff>
      <xdr:row>96</xdr:row>
      <xdr:rowOff>40703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57230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25718</xdr:rowOff>
    </xdr:from>
    <xdr:to>
      <xdr:col>10</xdr:col>
      <xdr:colOff>165100</xdr:colOff>
      <xdr:row>96</xdr:row>
      <xdr:rowOff>127318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143845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6490</xdr:rowOff>
    </xdr:from>
    <xdr:to>
      <xdr:col>6</xdr:col>
      <xdr:colOff>38100</xdr:colOff>
      <xdr:row>96</xdr:row>
      <xdr:rowOff>108090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124617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98617</xdr:rowOff>
    </xdr:from>
    <xdr:to>
      <xdr:col>55</xdr:col>
      <xdr:colOff>0</xdr:colOff>
      <xdr:row>33</xdr:row>
      <xdr:rowOff>107892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756467"/>
          <a:ext cx="8382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107892</xdr:rowOff>
    </xdr:from>
    <xdr:to>
      <xdr:col>50</xdr:col>
      <xdr:colOff>114300</xdr:colOff>
      <xdr:row>33</xdr:row>
      <xdr:rowOff>123012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765742"/>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123012</xdr:rowOff>
    </xdr:from>
    <xdr:to>
      <xdr:col>45</xdr:col>
      <xdr:colOff>177800</xdr:colOff>
      <xdr:row>34</xdr:row>
      <xdr:rowOff>80547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780862"/>
          <a:ext cx="889000" cy="12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80547</xdr:rowOff>
    </xdr:from>
    <xdr:to>
      <xdr:col>41</xdr:col>
      <xdr:colOff>50800</xdr:colOff>
      <xdr:row>35</xdr:row>
      <xdr:rowOff>61214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909847"/>
          <a:ext cx="889000" cy="15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47817</xdr:rowOff>
    </xdr:from>
    <xdr:to>
      <xdr:col>55</xdr:col>
      <xdr:colOff>50800</xdr:colOff>
      <xdr:row>33</xdr:row>
      <xdr:rowOff>149417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7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70694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5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57092</xdr:rowOff>
    </xdr:from>
    <xdr:to>
      <xdr:col>50</xdr:col>
      <xdr:colOff>165100</xdr:colOff>
      <xdr:row>33</xdr:row>
      <xdr:rowOff>158692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7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3769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49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72212</xdr:rowOff>
    </xdr:from>
    <xdr:to>
      <xdr:col>46</xdr:col>
      <xdr:colOff>38100</xdr:colOff>
      <xdr:row>34</xdr:row>
      <xdr:rowOff>2362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7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18889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50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29747</xdr:rowOff>
    </xdr:from>
    <xdr:to>
      <xdr:col>41</xdr:col>
      <xdr:colOff>101600</xdr:colOff>
      <xdr:row>34</xdr:row>
      <xdr:rowOff>131347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147874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6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10414</xdr:rowOff>
    </xdr:from>
    <xdr:to>
      <xdr:col>36</xdr:col>
      <xdr:colOff>165100</xdr:colOff>
      <xdr:row>35</xdr:row>
      <xdr:rowOff>112014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128541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7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67106</xdr:rowOff>
    </xdr:from>
    <xdr:to>
      <xdr:col>55</xdr:col>
      <xdr:colOff>0</xdr:colOff>
      <xdr:row>55</xdr:row>
      <xdr:rowOff>57998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325406"/>
          <a:ext cx="838200" cy="1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57998</xdr:rowOff>
    </xdr:from>
    <xdr:to>
      <xdr:col>50</xdr:col>
      <xdr:colOff>114300</xdr:colOff>
      <xdr:row>55</xdr:row>
      <xdr:rowOff>75199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87748"/>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150389</xdr:rowOff>
    </xdr:from>
    <xdr:to>
      <xdr:col>45</xdr:col>
      <xdr:colOff>177800</xdr:colOff>
      <xdr:row>55</xdr:row>
      <xdr:rowOff>75199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065789"/>
          <a:ext cx="889000" cy="4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150389</xdr:rowOff>
    </xdr:from>
    <xdr:to>
      <xdr:col>41</xdr:col>
      <xdr:colOff>50800</xdr:colOff>
      <xdr:row>54</xdr:row>
      <xdr:rowOff>115340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065789"/>
          <a:ext cx="889000" cy="30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23920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16306</xdr:rowOff>
    </xdr:from>
    <xdr:to>
      <xdr:col>55</xdr:col>
      <xdr:colOff>50800</xdr:colOff>
      <xdr:row>54</xdr:row>
      <xdr:rowOff>117906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2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39183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1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7198</xdr:rowOff>
    </xdr:from>
    <xdr:to>
      <xdr:col>50</xdr:col>
      <xdr:colOff>165100</xdr:colOff>
      <xdr:row>55</xdr:row>
      <xdr:rowOff>108798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99925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2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24399</xdr:rowOff>
    </xdr:from>
    <xdr:to>
      <xdr:col>46</xdr:col>
      <xdr:colOff>38100</xdr:colOff>
      <xdr:row>55</xdr:row>
      <xdr:rowOff>125999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117126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99589</xdr:rowOff>
    </xdr:from>
    <xdr:to>
      <xdr:col>41</xdr:col>
      <xdr:colOff>101600</xdr:colOff>
      <xdr:row>53</xdr:row>
      <xdr:rowOff>29739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46266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79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64540</xdr:rowOff>
    </xdr:from>
    <xdr:to>
      <xdr:col>36</xdr:col>
      <xdr:colOff>165100</xdr:colOff>
      <xdr:row>54</xdr:row>
      <xdr:rowOff>166140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11217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79725</xdr:rowOff>
    </xdr:from>
    <xdr:to>
      <xdr:col>55</xdr:col>
      <xdr:colOff>0</xdr:colOff>
      <xdr:row>77</xdr:row>
      <xdr:rowOff>95940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938475"/>
          <a:ext cx="838200" cy="3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95940</xdr:rowOff>
    </xdr:from>
    <xdr:to>
      <xdr:col>50</xdr:col>
      <xdr:colOff>114300</xdr:colOff>
      <xdr:row>78</xdr:row>
      <xdr:rowOff>136533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297590"/>
          <a:ext cx="889000" cy="2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55869</xdr:rowOff>
    </xdr:from>
    <xdr:to>
      <xdr:col>45</xdr:col>
      <xdr:colOff>177800</xdr:colOff>
      <xdr:row>78</xdr:row>
      <xdr:rowOff>136533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743169"/>
          <a:ext cx="889000" cy="76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55869</xdr:rowOff>
    </xdr:from>
    <xdr:to>
      <xdr:col>41</xdr:col>
      <xdr:colOff>50800</xdr:colOff>
      <xdr:row>75</xdr:row>
      <xdr:rowOff>30331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743169"/>
          <a:ext cx="889000" cy="14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28925</xdr:rowOff>
    </xdr:from>
    <xdr:to>
      <xdr:col>55</xdr:col>
      <xdr:colOff>50800</xdr:colOff>
      <xdr:row>75</xdr:row>
      <xdr:rowOff>130525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8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51802</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7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45140</xdr:rowOff>
    </xdr:from>
    <xdr:to>
      <xdr:col>50</xdr:col>
      <xdr:colOff>165100</xdr:colOff>
      <xdr:row>77</xdr:row>
      <xdr:rowOff>146740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163267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85733</xdr:rowOff>
    </xdr:from>
    <xdr:to>
      <xdr:col>46</xdr:col>
      <xdr:colOff>38100</xdr:colOff>
      <xdr:row>79</xdr:row>
      <xdr:rowOff>15883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7010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5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5069</xdr:rowOff>
    </xdr:from>
    <xdr:to>
      <xdr:col>41</xdr:col>
      <xdr:colOff>101600</xdr:colOff>
      <xdr:row>74</xdr:row>
      <xdr:rowOff>106669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6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123196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46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150981</xdr:rowOff>
    </xdr:from>
    <xdr:to>
      <xdr:col>36</xdr:col>
      <xdr:colOff>165100</xdr:colOff>
      <xdr:row>75</xdr:row>
      <xdr:rowOff>81131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8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97658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61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88052</xdr:rowOff>
    </xdr:from>
    <xdr:to>
      <xdr:col>55</xdr:col>
      <xdr:colOff>0</xdr:colOff>
      <xdr:row>96</xdr:row>
      <xdr:rowOff>138148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547252"/>
          <a:ext cx="8382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36978</xdr:rowOff>
    </xdr:from>
    <xdr:to>
      <xdr:col>50</xdr:col>
      <xdr:colOff>114300</xdr:colOff>
      <xdr:row>96</xdr:row>
      <xdr:rowOff>88052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324728"/>
          <a:ext cx="889000" cy="2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36978</xdr:rowOff>
    </xdr:from>
    <xdr:to>
      <xdr:col>45</xdr:col>
      <xdr:colOff>177800</xdr:colOff>
      <xdr:row>95</xdr:row>
      <xdr:rowOff>99025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2472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99025</xdr:rowOff>
    </xdr:from>
    <xdr:to>
      <xdr:col>41</xdr:col>
      <xdr:colOff>50800</xdr:colOff>
      <xdr:row>97</xdr:row>
      <xdr:rowOff>65486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386775"/>
          <a:ext cx="889000" cy="30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87348</xdr:rowOff>
    </xdr:from>
    <xdr:to>
      <xdr:col>55</xdr:col>
      <xdr:colOff>50800</xdr:colOff>
      <xdr:row>97</xdr:row>
      <xdr:rowOff>17498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65775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2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37252</xdr:rowOff>
    </xdr:from>
    <xdr:to>
      <xdr:col>50</xdr:col>
      <xdr:colOff>165100</xdr:colOff>
      <xdr:row>96</xdr:row>
      <xdr:rowOff>138852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129979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157628</xdr:rowOff>
    </xdr:from>
    <xdr:to>
      <xdr:col>46</xdr:col>
      <xdr:colOff>38100</xdr:colOff>
      <xdr:row>95</xdr:row>
      <xdr:rowOff>87778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104305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0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48225</xdr:rowOff>
    </xdr:from>
    <xdr:to>
      <xdr:col>41</xdr:col>
      <xdr:colOff>101600</xdr:colOff>
      <xdr:row>95</xdr:row>
      <xdr:rowOff>149825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3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166352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1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14686</xdr:rowOff>
    </xdr:from>
    <xdr:to>
      <xdr:col>36</xdr:col>
      <xdr:colOff>165100</xdr:colOff>
      <xdr:row>97</xdr:row>
      <xdr:rowOff>116286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107413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3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166391</xdr:rowOff>
    </xdr:from>
    <xdr:to>
      <xdr:col>85</xdr:col>
      <xdr:colOff>127000</xdr:colOff>
      <xdr:row>38</xdr:row>
      <xdr:rowOff>117096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167141"/>
          <a:ext cx="838200" cy="4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101698</xdr:rowOff>
    </xdr:from>
    <xdr:to>
      <xdr:col>81</xdr:col>
      <xdr:colOff>50800</xdr:colOff>
      <xdr:row>38</xdr:row>
      <xdr:rowOff>117096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16798"/>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101698</xdr:rowOff>
    </xdr:from>
    <xdr:to>
      <xdr:col>76</xdr:col>
      <xdr:colOff>114300</xdr:colOff>
      <xdr:row>38</xdr:row>
      <xdr:rowOff>121293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1679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121293</xdr:rowOff>
    </xdr:from>
    <xdr:to>
      <xdr:col>71</xdr:col>
      <xdr:colOff>177800</xdr:colOff>
      <xdr:row>38</xdr:row>
      <xdr:rowOff>134360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36393"/>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115591</xdr:rowOff>
    </xdr:from>
    <xdr:to>
      <xdr:col>85</xdr:col>
      <xdr:colOff>177800</xdr:colOff>
      <xdr:row>36</xdr:row>
      <xdr:rowOff>45741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11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138468</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9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66296</xdr:rowOff>
    </xdr:from>
    <xdr:to>
      <xdr:col>81</xdr:col>
      <xdr:colOff>101600</xdr:colOff>
      <xdr:row>38</xdr:row>
      <xdr:rowOff>167896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159023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50898</xdr:rowOff>
    </xdr:from>
    <xdr:to>
      <xdr:col>76</xdr:col>
      <xdr:colOff>165100</xdr:colOff>
      <xdr:row>38</xdr:row>
      <xdr:rowOff>152498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169025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3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70493</xdr:rowOff>
    </xdr:from>
    <xdr:to>
      <xdr:col>72</xdr:col>
      <xdr:colOff>38100</xdr:colOff>
      <xdr:row>39</xdr:row>
      <xdr:rowOff>643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163220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6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83560</xdr:rowOff>
    </xdr:from>
    <xdr:to>
      <xdr:col>67</xdr:col>
      <xdr:colOff>101600</xdr:colOff>
      <xdr:row>39</xdr:row>
      <xdr:rowOff>13710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4837</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9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14960</xdr:rowOff>
    </xdr:from>
    <xdr:to>
      <xdr:col>85</xdr:col>
      <xdr:colOff>127000</xdr:colOff>
      <xdr:row>74</xdr:row>
      <xdr:rowOff>44234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02260"/>
          <a:ext cx="8382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40856</xdr:rowOff>
    </xdr:from>
    <xdr:to>
      <xdr:col>81</xdr:col>
      <xdr:colOff>50800</xdr:colOff>
      <xdr:row>74</xdr:row>
      <xdr:rowOff>44234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72815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28918</xdr:rowOff>
    </xdr:from>
    <xdr:to>
      <xdr:col>76</xdr:col>
      <xdr:colOff>114300</xdr:colOff>
      <xdr:row>74</xdr:row>
      <xdr:rowOff>40856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16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19355</xdr:rowOff>
    </xdr:from>
    <xdr:to>
      <xdr:col>71</xdr:col>
      <xdr:colOff>177800</xdr:colOff>
      <xdr:row>74</xdr:row>
      <xdr:rowOff>28918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06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135610</xdr:rowOff>
    </xdr:from>
    <xdr:to>
      <xdr:col>85</xdr:col>
      <xdr:colOff>177800</xdr:colOff>
      <xdr:row>74</xdr:row>
      <xdr:rowOff>65760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158487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164884</xdr:rowOff>
    </xdr:from>
    <xdr:to>
      <xdr:col>81</xdr:col>
      <xdr:colOff>101600</xdr:colOff>
      <xdr:row>74</xdr:row>
      <xdr:rowOff>95034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111561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161506</xdr:rowOff>
    </xdr:from>
    <xdr:to>
      <xdr:col>76</xdr:col>
      <xdr:colOff>165100</xdr:colOff>
      <xdr:row>74</xdr:row>
      <xdr:rowOff>91656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108183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149568</xdr:rowOff>
    </xdr:from>
    <xdr:to>
      <xdr:col>72</xdr:col>
      <xdr:colOff>38100</xdr:colOff>
      <xdr:row>74</xdr:row>
      <xdr:rowOff>79718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96245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140005</xdr:rowOff>
    </xdr:from>
    <xdr:to>
      <xdr:col>67</xdr:col>
      <xdr:colOff>101600</xdr:colOff>
      <xdr:row>74</xdr:row>
      <xdr:rowOff>70155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86682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73840</xdr:rowOff>
    </xdr:from>
    <xdr:to>
      <xdr:col>85</xdr:col>
      <xdr:colOff>127000</xdr:colOff>
      <xdr:row>97</xdr:row>
      <xdr:rowOff>2997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361590"/>
          <a:ext cx="838200" cy="2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73840</xdr:rowOff>
    </xdr:from>
    <xdr:to>
      <xdr:col>81</xdr:col>
      <xdr:colOff>50800</xdr:colOff>
      <xdr:row>96</xdr:row>
      <xdr:rowOff>53930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361590"/>
          <a:ext cx="889000" cy="1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90140</xdr:rowOff>
    </xdr:from>
    <xdr:to>
      <xdr:col>76</xdr:col>
      <xdr:colOff>114300</xdr:colOff>
      <xdr:row>96</xdr:row>
      <xdr:rowOff>53930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377890"/>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90140</xdr:rowOff>
    </xdr:from>
    <xdr:to>
      <xdr:col>71</xdr:col>
      <xdr:colOff>177800</xdr:colOff>
      <xdr:row>96</xdr:row>
      <xdr:rowOff>151564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377890"/>
          <a:ext cx="889000" cy="2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123647</xdr:rowOff>
    </xdr:from>
    <xdr:to>
      <xdr:col>85</xdr:col>
      <xdr:colOff>177800</xdr:colOff>
      <xdr:row>97</xdr:row>
      <xdr:rowOff>53797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102074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23040</xdr:rowOff>
    </xdr:from>
    <xdr:to>
      <xdr:col>81</xdr:col>
      <xdr:colOff>101600</xdr:colOff>
      <xdr:row>95</xdr:row>
      <xdr:rowOff>124640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3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141167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0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3130</xdr:rowOff>
    </xdr:from>
    <xdr:to>
      <xdr:col>76</xdr:col>
      <xdr:colOff>165100</xdr:colOff>
      <xdr:row>96</xdr:row>
      <xdr:rowOff>104730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4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121257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39340</xdr:rowOff>
    </xdr:from>
    <xdr:to>
      <xdr:col>72</xdr:col>
      <xdr:colOff>38100</xdr:colOff>
      <xdr:row>95</xdr:row>
      <xdr:rowOff>140940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157467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100764</xdr:rowOff>
    </xdr:from>
    <xdr:to>
      <xdr:col>67</xdr:col>
      <xdr:colOff>101600</xdr:colOff>
      <xdr:row>97</xdr:row>
      <xdr:rowOff>30914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22041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6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130556</xdr:rowOff>
    </xdr:from>
    <xdr:to>
      <xdr:col>116</xdr:col>
      <xdr:colOff>63500</xdr:colOff>
      <xdr:row>38</xdr:row>
      <xdr:rowOff>156210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45656"/>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128651</xdr:rowOff>
    </xdr:from>
    <xdr:to>
      <xdr:col>111</xdr:col>
      <xdr:colOff>177800</xdr:colOff>
      <xdr:row>38</xdr:row>
      <xdr:rowOff>130556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5615051"/>
          <a:ext cx="889000" cy="103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128651</xdr:rowOff>
    </xdr:from>
    <xdr:to>
      <xdr:col>107</xdr:col>
      <xdr:colOff>50800</xdr:colOff>
      <xdr:row>38</xdr:row>
      <xdr:rowOff>128270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5615051"/>
          <a:ext cx="889000" cy="10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128270</xdr:rowOff>
    </xdr:from>
    <xdr:to>
      <xdr:col>102</xdr:col>
      <xdr:colOff>114300</xdr:colOff>
      <xdr:row>39</xdr:row>
      <xdr:rowOff>32004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43370"/>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20337</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3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79756</xdr:rowOff>
    </xdr:from>
    <xdr:to>
      <xdr:col>112</xdr:col>
      <xdr:colOff>38100</xdr:colOff>
      <xdr:row>39</xdr:row>
      <xdr:rowOff>9906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77851</xdr:rowOff>
    </xdr:from>
    <xdr:to>
      <xdr:col>107</xdr:col>
      <xdr:colOff>101600</xdr:colOff>
      <xdr:row>33</xdr:row>
      <xdr:rowOff>8001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5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24528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3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77470</xdr:rowOff>
    </xdr:from>
    <xdr:to>
      <xdr:col>102</xdr:col>
      <xdr:colOff>165100</xdr:colOff>
      <xdr:row>39</xdr:row>
      <xdr:rowOff>7620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170197</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152654</xdr:rowOff>
    </xdr:from>
    <xdr:to>
      <xdr:col>98</xdr:col>
      <xdr:colOff>38100</xdr:colOff>
      <xdr:row>39</xdr:row>
      <xdr:rowOff>82804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73931</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33020</xdr:rowOff>
    </xdr:from>
    <xdr:to>
      <xdr:col>116</xdr:col>
      <xdr:colOff>63500</xdr:colOff>
      <xdr:row>58</xdr:row>
      <xdr:rowOff>44031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977120"/>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44031</xdr:rowOff>
    </xdr:from>
    <xdr:to>
      <xdr:col>111</xdr:col>
      <xdr:colOff>177800</xdr:colOff>
      <xdr:row>58</xdr:row>
      <xdr:rowOff>46469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98813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46469</xdr:rowOff>
    </xdr:from>
    <xdr:to>
      <xdr:col>107</xdr:col>
      <xdr:colOff>50800</xdr:colOff>
      <xdr:row>58</xdr:row>
      <xdr:rowOff>50317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99056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115963</xdr:rowOff>
    </xdr:from>
    <xdr:to>
      <xdr:col>102</xdr:col>
      <xdr:colOff>114300</xdr:colOff>
      <xdr:row>58</xdr:row>
      <xdr:rowOff>50317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717163"/>
          <a:ext cx="889000" cy="2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153670</xdr:rowOff>
    </xdr:from>
    <xdr:to>
      <xdr:col>116</xdr:col>
      <xdr:colOff>114300</xdr:colOff>
      <xdr:row>58</xdr:row>
      <xdr:rowOff>83820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132097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164681</xdr:rowOff>
    </xdr:from>
    <xdr:to>
      <xdr:col>112</xdr:col>
      <xdr:colOff>38100</xdr:colOff>
      <xdr:row>58</xdr:row>
      <xdr:rowOff>94831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85958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3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167119</xdr:rowOff>
    </xdr:from>
    <xdr:to>
      <xdr:col>107</xdr:col>
      <xdr:colOff>101600</xdr:colOff>
      <xdr:row>58</xdr:row>
      <xdr:rowOff>97269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88396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170967</xdr:rowOff>
    </xdr:from>
    <xdr:to>
      <xdr:col>102</xdr:col>
      <xdr:colOff>165100</xdr:colOff>
      <xdr:row>58</xdr:row>
      <xdr:rowOff>101117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65163</xdr:rowOff>
    </xdr:from>
    <xdr:to>
      <xdr:col>98</xdr:col>
      <xdr:colOff>38100</xdr:colOff>
      <xdr:row>56</xdr:row>
      <xdr:rowOff>166763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11840</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169742</xdr:rowOff>
    </xdr:from>
    <xdr:to>
      <xdr:col>116</xdr:col>
      <xdr:colOff>63500</xdr:colOff>
      <xdr:row>74</xdr:row>
      <xdr:rowOff>26581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685592"/>
          <a:ext cx="8382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26581</xdr:rowOff>
    </xdr:from>
    <xdr:to>
      <xdr:col>111</xdr:col>
      <xdr:colOff>177800</xdr:colOff>
      <xdr:row>74</xdr:row>
      <xdr:rowOff>33268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13881"/>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160179</xdr:rowOff>
    </xdr:from>
    <xdr:to>
      <xdr:col>107</xdr:col>
      <xdr:colOff>50800</xdr:colOff>
      <xdr:row>74</xdr:row>
      <xdr:rowOff>33268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676029"/>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160179</xdr:rowOff>
    </xdr:from>
    <xdr:to>
      <xdr:col>102</xdr:col>
      <xdr:colOff>114300</xdr:colOff>
      <xdr:row>74</xdr:row>
      <xdr:rowOff>61195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76029"/>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118942</xdr:rowOff>
    </xdr:from>
    <xdr:to>
      <xdr:col>116</xdr:col>
      <xdr:colOff>114300</xdr:colOff>
      <xdr:row>74</xdr:row>
      <xdr:rowOff>49092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141819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147231</xdr:rowOff>
    </xdr:from>
    <xdr:to>
      <xdr:col>112</xdr:col>
      <xdr:colOff>38100</xdr:colOff>
      <xdr:row>74</xdr:row>
      <xdr:rowOff>77381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93908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153918</xdr:rowOff>
    </xdr:from>
    <xdr:to>
      <xdr:col>107</xdr:col>
      <xdr:colOff>101600</xdr:colOff>
      <xdr:row>74</xdr:row>
      <xdr:rowOff>84068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6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100595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4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109379</xdr:rowOff>
    </xdr:from>
    <xdr:to>
      <xdr:col>102</xdr:col>
      <xdr:colOff>165100</xdr:colOff>
      <xdr:row>74</xdr:row>
      <xdr:rowOff>39529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56056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10395</xdr:rowOff>
    </xdr:from>
    <xdr:to>
      <xdr:col>98</xdr:col>
      <xdr:colOff>38100</xdr:colOff>
      <xdr:row>74</xdr:row>
      <xdr:rowOff>111995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128522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640,586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89,558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円増加した。増加の最も大きな要因は平成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月豪雨災害に係る災害復旧事業費であり、住民一人当たり前年度比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50,859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53,331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82,939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円多い結果となった。平成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年度と比較すると、都市再生整備事業に係る事業費が大幅に増加したことなどにより、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17,754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また、補助費等については、住民一人当たり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94,524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％増加し、類似団体平均を大きく上回っている。市立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病院への負担金が多額になっていることや豪雨被害経営体育成支援事業補助金が皆増となったことなどにより、平成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円の増加となっている。各種団体への補助金について、効率的・効果的な運用を図るため、統一的な基準に</a:t>
          </a:r>
          <a:r>
            <a:rPr kumimoji="1" lang="ja-JP" altLang="en-US" sz="1300">
              <a:latin typeface="ＭＳ Ｐゴシック" panose="020B0600070205080204" pitchFamily="50" charset="-128"/>
              <a:ea typeface="ＭＳ Ｐゴシック" panose="020B0600070205080204" pitchFamily="50" charset="-128"/>
            </a:rPr>
            <a:t>基づく客観的な審査を行い、整理適正化に努める。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63805</xdr:rowOff>
    </xdr:from>
    <xdr:to>
      <xdr:col>24</xdr:col>
      <xdr:colOff>63500</xdr:colOff>
      <xdr:row>35</xdr:row>
      <xdr:rowOff>93523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64555"/>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47346</xdr:rowOff>
    </xdr:from>
    <xdr:to>
      <xdr:col>19</xdr:col>
      <xdr:colOff>177800</xdr:colOff>
      <xdr:row>35</xdr:row>
      <xdr:rowOff>93523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4809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105867</xdr:rowOff>
    </xdr:from>
    <xdr:to>
      <xdr:col>15</xdr:col>
      <xdr:colOff>50800</xdr:colOff>
      <xdr:row>35</xdr:row>
      <xdr:rowOff>47346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35167"/>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105867</xdr:rowOff>
    </xdr:from>
    <xdr:to>
      <xdr:col>10</xdr:col>
      <xdr:colOff>114300</xdr:colOff>
      <xdr:row>35</xdr:row>
      <xdr:rowOff>31343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5167"/>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13005</xdr:rowOff>
    </xdr:from>
    <xdr:to>
      <xdr:col>24</xdr:col>
      <xdr:colOff>114300</xdr:colOff>
      <xdr:row>35</xdr:row>
      <xdr:rowOff>114605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162882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42723</xdr:rowOff>
    </xdr:from>
    <xdr:to>
      <xdr:col>20</xdr:col>
      <xdr:colOff>38100</xdr:colOff>
      <xdr:row>35</xdr:row>
      <xdr:rowOff>144323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135450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167996</xdr:rowOff>
    </xdr:from>
    <xdr:to>
      <xdr:col>15</xdr:col>
      <xdr:colOff>101600</xdr:colOff>
      <xdr:row>35</xdr:row>
      <xdr:rowOff>98146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55067</xdr:rowOff>
    </xdr:from>
    <xdr:to>
      <xdr:col>10</xdr:col>
      <xdr:colOff>165100</xdr:colOff>
      <xdr:row>34</xdr:row>
      <xdr:rowOff>156667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147794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151993</xdr:rowOff>
    </xdr:from>
    <xdr:to>
      <xdr:col>6</xdr:col>
      <xdr:colOff>38100</xdr:colOff>
      <xdr:row>35</xdr:row>
      <xdr:rowOff>82143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73270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51635</xdr:rowOff>
    </xdr:from>
    <xdr:to>
      <xdr:col>24</xdr:col>
      <xdr:colOff>63500</xdr:colOff>
      <xdr:row>58</xdr:row>
      <xdr:rowOff>54106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95735"/>
          <a:ext cx="8382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88678</xdr:rowOff>
    </xdr:from>
    <xdr:to>
      <xdr:col>19</xdr:col>
      <xdr:colOff>177800</xdr:colOff>
      <xdr:row>58</xdr:row>
      <xdr:rowOff>51635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61328"/>
          <a:ext cx="889000" cy="1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157455</xdr:rowOff>
    </xdr:from>
    <xdr:to>
      <xdr:col>15</xdr:col>
      <xdr:colOff>50800</xdr:colOff>
      <xdr:row>57</xdr:row>
      <xdr:rowOff>88678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58655"/>
          <a:ext cx="889000" cy="10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157455</xdr:rowOff>
    </xdr:from>
    <xdr:to>
      <xdr:col>10</xdr:col>
      <xdr:colOff>114300</xdr:colOff>
      <xdr:row>57</xdr:row>
      <xdr:rowOff>142987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58655"/>
          <a:ext cx="889000" cy="15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3306</xdr:rowOff>
    </xdr:from>
    <xdr:to>
      <xdr:col>24</xdr:col>
      <xdr:colOff>114300</xdr:colOff>
      <xdr:row>58</xdr:row>
      <xdr:rowOff>104906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153183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835</xdr:rowOff>
    </xdr:from>
    <xdr:to>
      <xdr:col>20</xdr:col>
      <xdr:colOff>38100</xdr:colOff>
      <xdr:row>58</xdr:row>
      <xdr:rowOff>102435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93562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37878</xdr:rowOff>
    </xdr:from>
    <xdr:to>
      <xdr:col>15</xdr:col>
      <xdr:colOff>101600</xdr:colOff>
      <xdr:row>57</xdr:row>
      <xdr:rowOff>139478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130605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0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106655</xdr:rowOff>
    </xdr:from>
    <xdr:to>
      <xdr:col>10</xdr:col>
      <xdr:colOff>165100</xdr:colOff>
      <xdr:row>57</xdr:row>
      <xdr:rowOff>36805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27932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92187</xdr:rowOff>
    </xdr:from>
    <xdr:to>
      <xdr:col>6</xdr:col>
      <xdr:colOff>38100</xdr:colOff>
      <xdr:row>58</xdr:row>
      <xdr:rowOff>22337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13464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5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168237</xdr:rowOff>
    </xdr:from>
    <xdr:to>
      <xdr:col>24</xdr:col>
      <xdr:colOff>63500</xdr:colOff>
      <xdr:row>73</xdr:row>
      <xdr:rowOff>171234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341187"/>
          <a:ext cx="838200" cy="3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62395</xdr:rowOff>
    </xdr:from>
    <xdr:to>
      <xdr:col>19</xdr:col>
      <xdr:colOff>177800</xdr:colOff>
      <xdr:row>73</xdr:row>
      <xdr:rowOff>171234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578245"/>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62395</xdr:rowOff>
    </xdr:from>
    <xdr:to>
      <xdr:col>15</xdr:col>
      <xdr:colOff>50800</xdr:colOff>
      <xdr:row>74</xdr:row>
      <xdr:rowOff>130619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578245"/>
          <a:ext cx="889000" cy="2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130619</xdr:rowOff>
    </xdr:from>
    <xdr:to>
      <xdr:col>10</xdr:col>
      <xdr:colOff>114300</xdr:colOff>
      <xdr:row>75</xdr:row>
      <xdr:rowOff>67411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17919"/>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117437</xdr:rowOff>
    </xdr:from>
    <xdr:to>
      <xdr:col>24</xdr:col>
      <xdr:colOff>114300</xdr:colOff>
      <xdr:row>72</xdr:row>
      <xdr:rowOff>47587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140314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4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120434</xdr:rowOff>
    </xdr:from>
    <xdr:to>
      <xdr:col>20</xdr:col>
      <xdr:colOff>38100</xdr:colOff>
      <xdr:row>74</xdr:row>
      <xdr:rowOff>50584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67111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1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11595</xdr:rowOff>
    </xdr:from>
    <xdr:to>
      <xdr:col>15</xdr:col>
      <xdr:colOff>101600</xdr:colOff>
      <xdr:row>73</xdr:row>
      <xdr:rowOff>113195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129722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0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79819</xdr:rowOff>
    </xdr:from>
    <xdr:to>
      <xdr:col>10</xdr:col>
      <xdr:colOff>165100</xdr:colOff>
      <xdr:row>75</xdr:row>
      <xdr:rowOff>9969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26496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16611</xdr:rowOff>
    </xdr:from>
    <xdr:to>
      <xdr:col>6</xdr:col>
      <xdr:colOff>38100</xdr:colOff>
      <xdr:row>75</xdr:row>
      <xdr:rowOff>118211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134738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141967</xdr:rowOff>
    </xdr:from>
    <xdr:to>
      <xdr:col>24</xdr:col>
      <xdr:colOff>63500</xdr:colOff>
      <xdr:row>95</xdr:row>
      <xdr:rowOff>163055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58267"/>
          <a:ext cx="838200" cy="19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141967</xdr:rowOff>
    </xdr:from>
    <xdr:to>
      <xdr:col>19</xdr:col>
      <xdr:colOff>177800</xdr:colOff>
      <xdr:row>95</xdr:row>
      <xdr:rowOff>18104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58267"/>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18104</xdr:rowOff>
    </xdr:from>
    <xdr:to>
      <xdr:col>15</xdr:col>
      <xdr:colOff>50800</xdr:colOff>
      <xdr:row>95</xdr:row>
      <xdr:rowOff>86874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05854"/>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86874</xdr:rowOff>
    </xdr:from>
    <xdr:to>
      <xdr:col>10</xdr:col>
      <xdr:colOff>114300</xdr:colOff>
      <xdr:row>95</xdr:row>
      <xdr:rowOff>160598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74624"/>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112255</xdr:rowOff>
    </xdr:from>
    <xdr:to>
      <xdr:col>24</xdr:col>
      <xdr:colOff>114300</xdr:colOff>
      <xdr:row>96</xdr:row>
      <xdr:rowOff>42405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135132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91167</xdr:rowOff>
    </xdr:from>
    <xdr:to>
      <xdr:col>20</xdr:col>
      <xdr:colOff>38100</xdr:colOff>
      <xdr:row>95</xdr:row>
      <xdr:rowOff>21317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37844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138754</xdr:rowOff>
    </xdr:from>
    <xdr:to>
      <xdr:col>15</xdr:col>
      <xdr:colOff>101600</xdr:colOff>
      <xdr:row>95</xdr:row>
      <xdr:rowOff>68904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85431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36074</xdr:rowOff>
    </xdr:from>
    <xdr:to>
      <xdr:col>10</xdr:col>
      <xdr:colOff>165100</xdr:colOff>
      <xdr:row>95</xdr:row>
      <xdr:rowOff>137674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154201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109798</xdr:rowOff>
    </xdr:from>
    <xdr:to>
      <xdr:col>6</xdr:col>
      <xdr:colOff>38100</xdr:colOff>
      <xdr:row>96</xdr:row>
      <xdr:rowOff>39948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56475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129413</xdr:rowOff>
    </xdr:from>
    <xdr:to>
      <xdr:col>55</xdr:col>
      <xdr:colOff>0</xdr:colOff>
      <xdr:row>36</xdr:row>
      <xdr:rowOff>156845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01613"/>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129413</xdr:rowOff>
    </xdr:from>
    <xdr:to>
      <xdr:col>50</xdr:col>
      <xdr:colOff>114300</xdr:colOff>
      <xdr:row>36</xdr:row>
      <xdr:rowOff>136652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0161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136652</xdr:rowOff>
    </xdr:from>
    <xdr:to>
      <xdr:col>45</xdr:col>
      <xdr:colOff>177800</xdr:colOff>
      <xdr:row>36</xdr:row>
      <xdr:rowOff>145796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08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139319</xdr:rowOff>
    </xdr:from>
    <xdr:to>
      <xdr:col>41</xdr:col>
      <xdr:colOff>50800</xdr:colOff>
      <xdr:row>36</xdr:row>
      <xdr:rowOff>145796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1151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106045</xdr:rowOff>
    </xdr:from>
    <xdr:to>
      <xdr:col>55</xdr:col>
      <xdr:colOff>50800</xdr:colOff>
      <xdr:row>37</xdr:row>
      <xdr:rowOff>36195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128922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78613</xdr:rowOff>
    </xdr:from>
    <xdr:to>
      <xdr:col>50</xdr:col>
      <xdr:colOff>165100</xdr:colOff>
      <xdr:row>37</xdr:row>
      <xdr:rowOff>8763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25290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85852</xdr:rowOff>
    </xdr:from>
    <xdr:to>
      <xdr:col>46</xdr:col>
      <xdr:colOff>38100</xdr:colOff>
      <xdr:row>37</xdr:row>
      <xdr:rowOff>16002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32529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94996</xdr:rowOff>
    </xdr:from>
    <xdr:to>
      <xdr:col>41</xdr:col>
      <xdr:colOff>101600</xdr:colOff>
      <xdr:row>37</xdr:row>
      <xdr:rowOff>25146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16273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88519</xdr:rowOff>
    </xdr:from>
    <xdr:to>
      <xdr:col>36</xdr:col>
      <xdr:colOff>165100</xdr:colOff>
      <xdr:row>37</xdr:row>
      <xdr:rowOff>18669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9796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138462</xdr:rowOff>
    </xdr:from>
    <xdr:to>
      <xdr:col>55</xdr:col>
      <xdr:colOff>0</xdr:colOff>
      <xdr:row>55</xdr:row>
      <xdr:rowOff>97790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396762"/>
          <a:ext cx="838200" cy="1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97790</xdr:rowOff>
    </xdr:from>
    <xdr:to>
      <xdr:col>50</xdr:col>
      <xdr:colOff>114300</xdr:colOff>
      <xdr:row>56</xdr:row>
      <xdr:rowOff>73311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27540"/>
          <a:ext cx="889000" cy="1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73311</xdr:rowOff>
    </xdr:from>
    <xdr:to>
      <xdr:col>45</xdr:col>
      <xdr:colOff>177800</xdr:colOff>
      <xdr:row>56</xdr:row>
      <xdr:rowOff>109906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74511"/>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4750</xdr:rowOff>
    </xdr:from>
    <xdr:to>
      <xdr:col>41</xdr:col>
      <xdr:colOff>50800</xdr:colOff>
      <xdr:row>56</xdr:row>
      <xdr:rowOff>109906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0595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87662</xdr:rowOff>
    </xdr:from>
    <xdr:to>
      <xdr:col>55</xdr:col>
      <xdr:colOff>50800</xdr:colOff>
      <xdr:row>55</xdr:row>
      <xdr:rowOff>17812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110539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46990</xdr:rowOff>
    </xdr:from>
    <xdr:to>
      <xdr:col>50</xdr:col>
      <xdr:colOff>165100</xdr:colOff>
      <xdr:row>55</xdr:row>
      <xdr:rowOff>148590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165117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22511</xdr:rowOff>
    </xdr:from>
    <xdr:to>
      <xdr:col>46</xdr:col>
      <xdr:colOff>38100</xdr:colOff>
      <xdr:row>56</xdr:row>
      <xdr:rowOff>124111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140638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59106</xdr:rowOff>
    </xdr:from>
    <xdr:to>
      <xdr:col>41</xdr:col>
      <xdr:colOff>101600</xdr:colOff>
      <xdr:row>56</xdr:row>
      <xdr:rowOff>160706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151833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125400</xdr:rowOff>
    </xdr:from>
    <xdr:to>
      <xdr:col>36</xdr:col>
      <xdr:colOff>165100</xdr:colOff>
      <xdr:row>56</xdr:row>
      <xdr:rowOff>55550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72077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149034</xdr:rowOff>
    </xdr:from>
    <xdr:to>
      <xdr:col>55</xdr:col>
      <xdr:colOff>0</xdr:colOff>
      <xdr:row>77</xdr:row>
      <xdr:rowOff>155073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50684"/>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155073</xdr:rowOff>
    </xdr:from>
    <xdr:to>
      <xdr:col>50</xdr:col>
      <xdr:colOff>114300</xdr:colOff>
      <xdr:row>78</xdr:row>
      <xdr:rowOff>63385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56723"/>
          <a:ext cx="889000" cy="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153225</xdr:rowOff>
    </xdr:from>
    <xdr:to>
      <xdr:col>45</xdr:col>
      <xdr:colOff>177800</xdr:colOff>
      <xdr:row>78</xdr:row>
      <xdr:rowOff>63385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54875"/>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153225</xdr:rowOff>
    </xdr:from>
    <xdr:to>
      <xdr:col>41</xdr:col>
      <xdr:colOff>50800</xdr:colOff>
      <xdr:row>78</xdr:row>
      <xdr:rowOff>102572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4875"/>
          <a:ext cx="889000" cy="1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98234</xdr:rowOff>
    </xdr:from>
    <xdr:to>
      <xdr:col>55</xdr:col>
      <xdr:colOff>50800</xdr:colOff>
      <xdr:row>78</xdr:row>
      <xdr:rowOff>28384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76661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104273</xdr:rowOff>
    </xdr:from>
    <xdr:to>
      <xdr:col>50</xdr:col>
      <xdr:colOff>165100</xdr:colOff>
      <xdr:row>78</xdr:row>
      <xdr:rowOff>34423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25550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12585</xdr:rowOff>
    </xdr:from>
    <xdr:to>
      <xdr:col>46</xdr:col>
      <xdr:colOff>38100</xdr:colOff>
      <xdr:row>78</xdr:row>
      <xdr:rowOff>114185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105312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7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102425</xdr:rowOff>
    </xdr:from>
    <xdr:to>
      <xdr:col>41</xdr:col>
      <xdr:colOff>101600</xdr:colOff>
      <xdr:row>78</xdr:row>
      <xdr:rowOff>32575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23702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39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51772</xdr:rowOff>
    </xdr:from>
    <xdr:to>
      <xdr:col>36</xdr:col>
      <xdr:colOff>165100</xdr:colOff>
      <xdr:row>78</xdr:row>
      <xdr:rowOff>153372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144499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1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29121</xdr:rowOff>
    </xdr:from>
    <xdr:to>
      <xdr:col>55</xdr:col>
      <xdr:colOff>0</xdr:colOff>
      <xdr:row>96</xdr:row>
      <xdr:rowOff>42748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88321"/>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16511</xdr:rowOff>
    </xdr:from>
    <xdr:to>
      <xdr:col>50</xdr:col>
      <xdr:colOff>114300</xdr:colOff>
      <xdr:row>96</xdr:row>
      <xdr:rowOff>29121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75711"/>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123406</xdr:rowOff>
    </xdr:from>
    <xdr:to>
      <xdr:col>45</xdr:col>
      <xdr:colOff>177800</xdr:colOff>
      <xdr:row>96</xdr:row>
      <xdr:rowOff>16511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068256"/>
          <a:ext cx="889000" cy="40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123406</xdr:rowOff>
    </xdr:from>
    <xdr:to>
      <xdr:col>41</xdr:col>
      <xdr:colOff>50800</xdr:colOff>
      <xdr:row>94</xdr:row>
      <xdr:rowOff>32017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068256"/>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163398</xdr:rowOff>
    </xdr:from>
    <xdr:to>
      <xdr:col>55</xdr:col>
      <xdr:colOff>50800</xdr:colOff>
      <xdr:row>96</xdr:row>
      <xdr:rowOff>93548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141825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149771</xdr:rowOff>
    </xdr:from>
    <xdr:to>
      <xdr:col>50</xdr:col>
      <xdr:colOff>165100</xdr:colOff>
      <xdr:row>96</xdr:row>
      <xdr:rowOff>79921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71048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137161</xdr:rowOff>
    </xdr:from>
    <xdr:to>
      <xdr:col>46</xdr:col>
      <xdr:colOff>38100</xdr:colOff>
      <xdr:row>96</xdr:row>
      <xdr:rowOff>67311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58438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72606</xdr:rowOff>
    </xdr:from>
    <xdr:to>
      <xdr:col>41</xdr:col>
      <xdr:colOff>101600</xdr:colOff>
      <xdr:row>94</xdr:row>
      <xdr:rowOff>2756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19283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7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152667</xdr:rowOff>
    </xdr:from>
    <xdr:to>
      <xdr:col>36</xdr:col>
      <xdr:colOff>165100</xdr:colOff>
      <xdr:row>94</xdr:row>
      <xdr:rowOff>82817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0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99344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8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138145</xdr:rowOff>
    </xdr:from>
    <xdr:to>
      <xdr:col>85</xdr:col>
      <xdr:colOff>127000</xdr:colOff>
      <xdr:row>36</xdr:row>
      <xdr:rowOff>75692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795995"/>
          <a:ext cx="838200" cy="45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53929</xdr:rowOff>
    </xdr:from>
    <xdr:to>
      <xdr:col>81</xdr:col>
      <xdr:colOff>50800</xdr:colOff>
      <xdr:row>36</xdr:row>
      <xdr:rowOff>75692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26129"/>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160640</xdr:rowOff>
    </xdr:from>
    <xdr:to>
      <xdr:col>76</xdr:col>
      <xdr:colOff>114300</xdr:colOff>
      <xdr:row>36</xdr:row>
      <xdr:rowOff>53929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61390"/>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160640</xdr:rowOff>
    </xdr:from>
    <xdr:to>
      <xdr:col>71</xdr:col>
      <xdr:colOff>177800</xdr:colOff>
      <xdr:row>36</xdr:row>
      <xdr:rowOff>77612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61390"/>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87345</xdr:rowOff>
    </xdr:from>
    <xdr:to>
      <xdr:col>85</xdr:col>
      <xdr:colOff>177800</xdr:colOff>
      <xdr:row>34</xdr:row>
      <xdr:rowOff>17495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7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110222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5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24892</xdr:rowOff>
    </xdr:from>
    <xdr:to>
      <xdr:col>81</xdr:col>
      <xdr:colOff>101600</xdr:colOff>
      <xdr:row>36</xdr:row>
      <xdr:rowOff>126492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143019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3129</xdr:rowOff>
    </xdr:from>
    <xdr:to>
      <xdr:col>76</xdr:col>
      <xdr:colOff>165100</xdr:colOff>
      <xdr:row>36</xdr:row>
      <xdr:rowOff>104729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121256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9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109840</xdr:rowOff>
    </xdr:from>
    <xdr:to>
      <xdr:col>72</xdr:col>
      <xdr:colOff>38100</xdr:colOff>
      <xdr:row>36</xdr:row>
      <xdr:rowOff>39990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56517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26812</xdr:rowOff>
    </xdr:from>
    <xdr:to>
      <xdr:col>67</xdr:col>
      <xdr:colOff>101600</xdr:colOff>
      <xdr:row>36</xdr:row>
      <xdr:rowOff>128412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144939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59633</xdr:rowOff>
    </xdr:from>
    <xdr:to>
      <xdr:col>85</xdr:col>
      <xdr:colOff>127000</xdr:colOff>
      <xdr:row>53</xdr:row>
      <xdr:rowOff>126384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146483"/>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126384</xdr:rowOff>
    </xdr:from>
    <xdr:to>
      <xdr:col>81</xdr:col>
      <xdr:colOff>50800</xdr:colOff>
      <xdr:row>55</xdr:row>
      <xdr:rowOff>5264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213234"/>
          <a:ext cx="889000" cy="2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87522</xdr:rowOff>
    </xdr:from>
    <xdr:to>
      <xdr:col>76</xdr:col>
      <xdr:colOff>114300</xdr:colOff>
      <xdr:row>55</xdr:row>
      <xdr:rowOff>5264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345822"/>
          <a:ext cx="88900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87522</xdr:rowOff>
    </xdr:from>
    <xdr:to>
      <xdr:col>71</xdr:col>
      <xdr:colOff>177800</xdr:colOff>
      <xdr:row>56</xdr:row>
      <xdr:rowOff>59766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45822"/>
          <a:ext cx="889000" cy="3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8833</xdr:rowOff>
    </xdr:from>
    <xdr:to>
      <xdr:col>85</xdr:col>
      <xdr:colOff>177800</xdr:colOff>
      <xdr:row>53</xdr:row>
      <xdr:rowOff>110433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0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31710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9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75584</xdr:rowOff>
    </xdr:from>
    <xdr:to>
      <xdr:col>81</xdr:col>
      <xdr:colOff>101600</xdr:colOff>
      <xdr:row>54</xdr:row>
      <xdr:rowOff>5734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22261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9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125914</xdr:rowOff>
    </xdr:from>
    <xdr:to>
      <xdr:col>76</xdr:col>
      <xdr:colOff>165100</xdr:colOff>
      <xdr:row>55</xdr:row>
      <xdr:rowOff>56064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72591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1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36722</xdr:rowOff>
    </xdr:from>
    <xdr:to>
      <xdr:col>72</xdr:col>
      <xdr:colOff>38100</xdr:colOff>
      <xdr:row>54</xdr:row>
      <xdr:rowOff>138322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154849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0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8966</xdr:rowOff>
    </xdr:from>
    <xdr:to>
      <xdr:col>67</xdr:col>
      <xdr:colOff>101600</xdr:colOff>
      <xdr:row>56</xdr:row>
      <xdr:rowOff>110566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101693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166391</xdr:rowOff>
    </xdr:from>
    <xdr:to>
      <xdr:col>85</xdr:col>
      <xdr:colOff>127000</xdr:colOff>
      <xdr:row>78</xdr:row>
      <xdr:rowOff>117097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025141"/>
          <a:ext cx="838200" cy="46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101698</xdr:rowOff>
    </xdr:from>
    <xdr:to>
      <xdr:col>81</xdr:col>
      <xdr:colOff>50800</xdr:colOff>
      <xdr:row>78</xdr:row>
      <xdr:rowOff>117097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74798"/>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101698</xdr:rowOff>
    </xdr:from>
    <xdr:to>
      <xdr:col>76</xdr:col>
      <xdr:colOff>114300</xdr:colOff>
      <xdr:row>78</xdr:row>
      <xdr:rowOff>121293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7479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121293</xdr:rowOff>
    </xdr:from>
    <xdr:to>
      <xdr:col>71</xdr:col>
      <xdr:colOff>177800</xdr:colOff>
      <xdr:row>78</xdr:row>
      <xdr:rowOff>134359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94393"/>
          <a:ext cx="8890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115591</xdr:rowOff>
    </xdr:from>
    <xdr:to>
      <xdr:col>85</xdr:col>
      <xdr:colOff>177800</xdr:colOff>
      <xdr:row>76</xdr:row>
      <xdr:rowOff>45741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9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138468</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8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66297</xdr:rowOff>
    </xdr:from>
    <xdr:to>
      <xdr:col>81</xdr:col>
      <xdr:colOff>101600</xdr:colOff>
      <xdr:row>78</xdr:row>
      <xdr:rowOff>167897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159024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3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50898</xdr:rowOff>
    </xdr:from>
    <xdr:to>
      <xdr:col>76</xdr:col>
      <xdr:colOff>165100</xdr:colOff>
      <xdr:row>78</xdr:row>
      <xdr:rowOff>152498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2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169025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19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70493</xdr:rowOff>
    </xdr:from>
    <xdr:to>
      <xdr:col>72</xdr:col>
      <xdr:colOff>38100</xdr:colOff>
      <xdr:row>79</xdr:row>
      <xdr:rowOff>643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163220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3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83559</xdr:rowOff>
    </xdr:from>
    <xdr:to>
      <xdr:col>67</xdr:col>
      <xdr:colOff>101600</xdr:colOff>
      <xdr:row>79</xdr:row>
      <xdr:rowOff>13709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4836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14960</xdr:rowOff>
    </xdr:from>
    <xdr:to>
      <xdr:col>85</xdr:col>
      <xdr:colOff>127000</xdr:colOff>
      <xdr:row>94</xdr:row>
      <xdr:rowOff>44235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131260"/>
          <a:ext cx="8382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40856</xdr:rowOff>
    </xdr:from>
    <xdr:to>
      <xdr:col>81</xdr:col>
      <xdr:colOff>50800</xdr:colOff>
      <xdr:row>94</xdr:row>
      <xdr:rowOff>44235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15715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28918</xdr:rowOff>
    </xdr:from>
    <xdr:to>
      <xdr:col>76</xdr:col>
      <xdr:colOff>114300</xdr:colOff>
      <xdr:row>94</xdr:row>
      <xdr:rowOff>40856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145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19355</xdr:rowOff>
    </xdr:from>
    <xdr:to>
      <xdr:col>71</xdr:col>
      <xdr:colOff>177800</xdr:colOff>
      <xdr:row>94</xdr:row>
      <xdr:rowOff>28918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135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135610</xdr:rowOff>
    </xdr:from>
    <xdr:to>
      <xdr:col>85</xdr:col>
      <xdr:colOff>177800</xdr:colOff>
      <xdr:row>94</xdr:row>
      <xdr:rowOff>65760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0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158487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164885</xdr:rowOff>
    </xdr:from>
    <xdr:to>
      <xdr:col>81</xdr:col>
      <xdr:colOff>101600</xdr:colOff>
      <xdr:row>94</xdr:row>
      <xdr:rowOff>95035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111562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8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161506</xdr:rowOff>
    </xdr:from>
    <xdr:to>
      <xdr:col>76</xdr:col>
      <xdr:colOff>165100</xdr:colOff>
      <xdr:row>94</xdr:row>
      <xdr:rowOff>91656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108183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8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149568</xdr:rowOff>
    </xdr:from>
    <xdr:to>
      <xdr:col>72</xdr:col>
      <xdr:colOff>38100</xdr:colOff>
      <xdr:row>94</xdr:row>
      <xdr:rowOff>79718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96245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8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140005</xdr:rowOff>
    </xdr:from>
    <xdr:to>
      <xdr:col>67</xdr:col>
      <xdr:colOff>101600</xdr:colOff>
      <xdr:row>94</xdr:row>
      <xdr:rowOff>70155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0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86682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8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衛生費は住民一人当たり</a:t>
          </a:r>
          <a:r>
            <a:rPr kumimoji="1" lang="en-US" altLang="ja-JP" sz="1200">
              <a:latin typeface="ＭＳ Ｐゴシック" panose="020B0600070205080204" pitchFamily="50" charset="-128"/>
              <a:ea typeface="ＭＳ Ｐゴシック" panose="020B0600070205080204" pitchFamily="50" charset="-128"/>
            </a:rPr>
            <a:t>49,774</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年度と比較すると</a:t>
          </a:r>
          <a:r>
            <a:rPr kumimoji="1" lang="en-US" altLang="ja-JP" sz="1200">
              <a:latin typeface="ＭＳ Ｐゴシック" panose="020B0600070205080204" pitchFamily="50" charset="-128"/>
              <a:ea typeface="ＭＳ Ｐゴシック" panose="020B0600070205080204" pitchFamily="50" charset="-128"/>
            </a:rPr>
            <a:t>10,107</a:t>
          </a:r>
          <a:r>
            <a:rPr kumimoji="1" lang="ja-JP" altLang="en-US" sz="1200">
              <a:latin typeface="ＭＳ Ｐゴシック" panose="020B0600070205080204" pitchFamily="50" charset="-128"/>
              <a:ea typeface="ＭＳ Ｐゴシック" panose="020B0600070205080204" pitchFamily="50" charset="-128"/>
            </a:rPr>
            <a:t>円減少した。これは、宇和島地区広域事務組合が実施した熱回収施設等建設事業が一段落し、事業費が大幅減となったことが主な要因である。ただし、類似団体平均と比較すると、依然として</a:t>
          </a:r>
          <a:r>
            <a:rPr kumimoji="1" lang="en-US" altLang="ja-JP" sz="1200">
              <a:latin typeface="ＭＳ Ｐゴシック" panose="020B0600070205080204" pitchFamily="50" charset="-128"/>
              <a:ea typeface="ＭＳ Ｐゴシック" panose="020B0600070205080204" pitchFamily="50" charset="-128"/>
            </a:rPr>
            <a:t>8,926</a:t>
          </a:r>
          <a:r>
            <a:rPr kumimoji="1" lang="ja-JP" altLang="en-US" sz="1200">
              <a:latin typeface="ＭＳ Ｐゴシック" panose="020B0600070205080204" pitchFamily="50" charset="-128"/>
              <a:ea typeface="ＭＳ Ｐゴシック" panose="020B0600070205080204" pitchFamily="50" charset="-128"/>
            </a:rPr>
            <a:t>円上回っている。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218,253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53,522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円多い結果となった。平成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年度から比較すると、平成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月豪雨災害の影響で災害救助事業などを実施したことなどにより、住民一人当たりのコストは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27,236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また、消防費は、住民一人当たり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28,784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9,772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円多い結果となった。平成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年度から比較すると、平成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月豪雨災害を教訓とし、災害に対する迅速な対応、早期の復旧を図るための財源に充てる災害対策基金を創設、積立を行ったことにより、住民一人当たりのコストは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9,884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さらに、公債費は、住民一人当たり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69,822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円増加している。既発債の繰上償還や中長期財政計画に沿った財政運営に努めたことにより減少傾向が続いていたが、平成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年度熱回収施設等建設事業等に係る過疎対策事業債の元金償還を開始したこと等により増加に転じた。類似団体平均と比較すると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15,600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円多い結果となっており、類似団体平均を上回る状況が続いている。今後も平成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月豪雨に係る災害復旧事業債等により、更に公債費が増嵩していく見通しであることから、計画的な地方債の発行に努め、後年度に過度の負担を残さないよう健全な財政運営に努める。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歳出全般の見直しによる経費削減や財政調整基金の継続的な積み立て等により、近年の標準財政規模に対する実質単年度収支は一定水準を維持していた。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年度については、平成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月豪雨災害に係る災害復旧等の臨時財政需要があったため、実質単年度収支が大きく悪化した。この影響で財政調整基金を</a:t>
          </a:r>
          <a:r>
            <a:rPr kumimoji="1" lang="en-US" altLang="ja-JP" sz="1200">
              <a:solidFill>
                <a:sysClr val="windowText" lastClr="000000"/>
              </a:solidFill>
              <a:latin typeface="ＭＳ ゴシック" pitchFamily="49" charset="-128"/>
              <a:ea typeface="ＭＳ ゴシック" pitchFamily="49" charset="-128"/>
            </a:rPr>
            <a:t>2,139,000</a:t>
          </a:r>
          <a:r>
            <a:rPr kumimoji="1" lang="ja-JP" altLang="en-US" sz="1200">
              <a:solidFill>
                <a:sysClr val="windowText" lastClr="000000"/>
              </a:solidFill>
              <a:latin typeface="ＭＳ ゴシック" pitchFamily="49" charset="-128"/>
              <a:ea typeface="ＭＳ ゴシック" pitchFamily="49" charset="-128"/>
            </a:rPr>
            <a:t>千円取崩したことにより、財政調整基金残高が大きく減少した一方、実質収支は改善した。</a:t>
          </a:r>
        </a:p>
        <a:p>
          <a:r>
            <a:rPr kumimoji="1" lang="ja-JP" altLang="en-US" sz="1200">
              <a:solidFill>
                <a:sysClr val="windowText" lastClr="000000"/>
              </a:solidFill>
              <a:latin typeface="ＭＳ ゴシック" pitchFamily="49" charset="-128"/>
              <a:ea typeface="ＭＳ ゴシック" pitchFamily="49" charset="-128"/>
            </a:rPr>
            <a:t>　行政改革大綱の方針に基づき、行政の簡素化・効率化などの行財政改革に引き続き取り組むことで、適正水準への回復に努める。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財政健全化の取り組みのもと、各会計の赤字解消に努めてきた結果、平成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年度の赤字会計は住宅新築資金等貸付事業特別会計のみとなった。</a:t>
          </a:r>
        </a:p>
        <a:p>
          <a:r>
            <a:rPr kumimoji="1" lang="ja-JP" altLang="en-US" sz="1400">
              <a:solidFill>
                <a:sysClr val="windowText" lastClr="000000"/>
              </a:solidFill>
              <a:latin typeface="ＭＳ ゴシック" pitchFamily="49" charset="-128"/>
              <a:ea typeface="ＭＳ ゴシック" pitchFamily="49" charset="-128"/>
            </a:rPr>
            <a:t>　しかしながら、黒字額の大半を企業会計の資金剰余額が占めているため、病院などの経営状況によっては、赤字額が大幅に増加する可能性もある。</a:t>
          </a:r>
        </a:p>
        <a:p>
          <a:r>
            <a:rPr kumimoji="1" lang="ja-JP" altLang="en-US" sz="1400">
              <a:solidFill>
                <a:sysClr val="windowText" lastClr="000000"/>
              </a:solidFill>
              <a:latin typeface="ＭＳ ゴシック" pitchFamily="49" charset="-128"/>
              <a:ea typeface="ＭＳ ゴシック" pitchFamily="49" charset="-128"/>
            </a:rPr>
            <a:t>　今後も引き続き、公営企業の健全な経営に努め、住宅新築資金等貸付事業特別会計の赤字要因である貸付金の滞納解消を進め、赤字額の縮減を図る。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2%20&#65288;&#24433;&#28006;&#65289;/04%20&#27770;&#31639;&#32113;&#35336;/04%20&#36001;&#25919;&#29366;&#27841;&#36039;&#26009;&#38598;&#65288;H29&#24180;&#24230;&#12398;&#32154;&#12365;&#65289;/20200813&#12304;&#20316;&#26989;&#20381;&#38972;&#12305;&#24179;&#25104;30&#24180;&#24230;&#36001;&#25919;&#29366;&#27841;&#36039;&#26009;&#38598;&#12398;&#20316;&#25104;&#12395;&#12388;&#12356;&#12390;&#65288;2&#22238;&#30446;&#65289;/02&#24066;&#30010;&#22238;&#31572;/03%20&#23431;&#21644;&#23798;&#24066;&#12295;/&#12304;&#36001;&#25919;&#29366;&#27841;&#36039;&#26009;&#38598;&#12305;_382035_&#23431;&#21644;&#2379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54.4</v>
          </cell>
          <cell r="CF53">
            <v>55.8</v>
          </cell>
          <cell r="CN53">
            <v>56.9</v>
          </cell>
        </row>
        <row r="55">
          <cell r="AN55" t="str">
            <v>類似団体内平均値</v>
          </cell>
          <cell r="BX55">
            <v>39</v>
          </cell>
          <cell r="CF55">
            <v>32.5</v>
          </cell>
          <cell r="CN55">
            <v>30.2</v>
          </cell>
        </row>
        <row r="57">
          <cell r="BX57">
            <v>55.4</v>
          </cell>
          <cell r="CF57">
            <v>57</v>
          </cell>
          <cell r="CN57">
            <v>58.9</v>
          </cell>
        </row>
        <row r="72">
          <cell r="BP72" t="str">
            <v>H26</v>
          </cell>
          <cell r="BX72" t="str">
            <v>H27</v>
          </cell>
          <cell r="CF72" t="str">
            <v>H28</v>
          </cell>
          <cell r="CN72" t="str">
            <v>H29</v>
          </cell>
          <cell r="CV72" t="str">
            <v>H30</v>
          </cell>
        </row>
        <row r="73">
          <cell r="AN73" t="str">
            <v>当該団体値</v>
          </cell>
          <cell r="BP73">
            <v>9.6999999999999993</v>
          </cell>
        </row>
        <row r="75">
          <cell r="BP75">
            <v>8.3000000000000007</v>
          </cell>
          <cell r="BX75">
            <v>6.8</v>
          </cell>
          <cell r="CF75">
            <v>5.6</v>
          </cell>
          <cell r="CN75">
            <v>4.9000000000000004</v>
          </cell>
          <cell r="CV75">
            <v>4.5</v>
          </cell>
        </row>
        <row r="77">
          <cell r="AN77" t="str">
            <v>類似団体内平均値</v>
          </cell>
          <cell r="BP77">
            <v>45.9</v>
          </cell>
          <cell r="BX77">
            <v>39</v>
          </cell>
          <cell r="CF77">
            <v>32.5</v>
          </cell>
          <cell r="CN77">
            <v>30.2</v>
          </cell>
          <cell r="CV77">
            <v>25.4</v>
          </cell>
        </row>
        <row r="79">
          <cell r="BP79">
            <v>8.8000000000000007</v>
          </cell>
          <cell r="BX79">
            <v>9</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c r="DJ3" s="185"/>
      <c r="DK3" s="185"/>
      <c r="DL3" s="185"/>
      <c r="DM3" s="185"/>
      <c r="DN3" s="185"/>
      <c r="DO3" s="185"/>
    </row>
    <row r="4" spans="1:119" ht="18.75" customHeight="1">
      <c r="A4" s="186"/>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50694996</v>
      </c>
      <c r="BO4" s="393"/>
      <c r="BP4" s="393"/>
      <c r="BQ4" s="393"/>
      <c r="BR4" s="393"/>
      <c r="BS4" s="393"/>
      <c r="BT4" s="393"/>
      <c r="BU4" s="394"/>
      <c r="BV4" s="392">
        <v>43804015</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3.1</v>
      </c>
      <c r="CU4" s="399"/>
      <c r="CV4" s="399"/>
      <c r="CW4" s="399"/>
      <c r="CX4" s="399"/>
      <c r="CY4" s="399"/>
      <c r="CZ4" s="399"/>
      <c r="DA4" s="400"/>
      <c r="DB4" s="398">
        <v>3</v>
      </c>
      <c r="DC4" s="399"/>
      <c r="DD4" s="399"/>
      <c r="DE4" s="399"/>
      <c r="DF4" s="399"/>
      <c r="DG4" s="399"/>
      <c r="DH4" s="399"/>
      <c r="DI4" s="400"/>
      <c r="DJ4" s="185"/>
      <c r="DK4" s="185"/>
      <c r="DL4" s="185"/>
      <c r="DM4" s="185"/>
      <c r="DN4" s="185"/>
      <c r="DO4" s="185"/>
    </row>
    <row r="5" spans="1:119" ht="18.75" customHeight="1">
      <c r="A5" s="186"/>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48573701</v>
      </c>
      <c r="BO5" s="430"/>
      <c r="BP5" s="430"/>
      <c r="BQ5" s="430"/>
      <c r="BR5" s="430"/>
      <c r="BS5" s="430"/>
      <c r="BT5" s="430"/>
      <c r="BU5" s="431"/>
      <c r="BV5" s="429">
        <v>42610409</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83.6</v>
      </c>
      <c r="CU5" s="427"/>
      <c r="CV5" s="427"/>
      <c r="CW5" s="427"/>
      <c r="CX5" s="427"/>
      <c r="CY5" s="427"/>
      <c r="CZ5" s="427"/>
      <c r="DA5" s="428"/>
      <c r="DB5" s="426">
        <v>84.5</v>
      </c>
      <c r="DC5" s="427"/>
      <c r="DD5" s="427"/>
      <c r="DE5" s="427"/>
      <c r="DF5" s="427"/>
      <c r="DG5" s="427"/>
      <c r="DH5" s="427"/>
      <c r="DI5" s="428"/>
      <c r="DJ5" s="185"/>
      <c r="DK5" s="185"/>
      <c r="DL5" s="185"/>
      <c r="DM5" s="185"/>
      <c r="DN5" s="185"/>
      <c r="DO5" s="185"/>
    </row>
    <row r="6" spans="1:119" ht="18.75" customHeight="1">
      <c r="A6" s="186"/>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92</v>
      </c>
      <c r="AV6" s="462"/>
      <c r="AW6" s="462"/>
      <c r="AX6" s="462"/>
      <c r="AY6" s="463" t="s">
        <v>100</v>
      </c>
      <c r="AZ6" s="464"/>
      <c r="BA6" s="464"/>
      <c r="BB6" s="464"/>
      <c r="BC6" s="464"/>
      <c r="BD6" s="464"/>
      <c r="BE6" s="464"/>
      <c r="BF6" s="464"/>
      <c r="BG6" s="464"/>
      <c r="BH6" s="464"/>
      <c r="BI6" s="464"/>
      <c r="BJ6" s="464"/>
      <c r="BK6" s="464"/>
      <c r="BL6" s="464"/>
      <c r="BM6" s="465"/>
      <c r="BN6" s="429">
        <v>2121295</v>
      </c>
      <c r="BO6" s="430"/>
      <c r="BP6" s="430"/>
      <c r="BQ6" s="430"/>
      <c r="BR6" s="430"/>
      <c r="BS6" s="430"/>
      <c r="BT6" s="430"/>
      <c r="BU6" s="431"/>
      <c r="BV6" s="429">
        <v>1193606</v>
      </c>
      <c r="BW6" s="430"/>
      <c r="BX6" s="430"/>
      <c r="BY6" s="430"/>
      <c r="BZ6" s="430"/>
      <c r="CA6" s="430"/>
      <c r="CB6" s="430"/>
      <c r="CC6" s="431"/>
      <c r="CD6" s="432" t="s">
        <v>101</v>
      </c>
      <c r="CE6" s="433"/>
      <c r="CF6" s="433"/>
      <c r="CG6" s="433"/>
      <c r="CH6" s="433"/>
      <c r="CI6" s="433"/>
      <c r="CJ6" s="433"/>
      <c r="CK6" s="433"/>
      <c r="CL6" s="433"/>
      <c r="CM6" s="433"/>
      <c r="CN6" s="433"/>
      <c r="CO6" s="433"/>
      <c r="CP6" s="433"/>
      <c r="CQ6" s="433"/>
      <c r="CR6" s="433"/>
      <c r="CS6" s="434"/>
      <c r="CT6" s="466">
        <v>87.5</v>
      </c>
      <c r="CU6" s="467"/>
      <c r="CV6" s="467"/>
      <c r="CW6" s="467"/>
      <c r="CX6" s="467"/>
      <c r="CY6" s="467"/>
      <c r="CZ6" s="467"/>
      <c r="DA6" s="468"/>
      <c r="DB6" s="466">
        <v>85.1</v>
      </c>
      <c r="DC6" s="467"/>
      <c r="DD6" s="467"/>
      <c r="DE6" s="467"/>
      <c r="DF6" s="467"/>
      <c r="DG6" s="467"/>
      <c r="DH6" s="467"/>
      <c r="DI6" s="468"/>
      <c r="DJ6" s="185"/>
      <c r="DK6" s="185"/>
      <c r="DL6" s="185"/>
      <c r="DM6" s="185"/>
      <c r="DN6" s="185"/>
      <c r="DO6" s="185"/>
    </row>
    <row r="7" spans="1:119" ht="18.75" customHeight="1">
      <c r="A7" s="186"/>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102</v>
      </c>
      <c r="AN7" s="459"/>
      <c r="AO7" s="459"/>
      <c r="AP7" s="459"/>
      <c r="AQ7" s="459"/>
      <c r="AR7" s="459"/>
      <c r="AS7" s="459"/>
      <c r="AT7" s="460"/>
      <c r="AU7" s="461" t="s">
        <v>103</v>
      </c>
      <c r="AV7" s="462"/>
      <c r="AW7" s="462"/>
      <c r="AX7" s="462"/>
      <c r="AY7" s="463" t="s">
        <v>104</v>
      </c>
      <c r="AZ7" s="464"/>
      <c r="BA7" s="464"/>
      <c r="BB7" s="464"/>
      <c r="BC7" s="464"/>
      <c r="BD7" s="464"/>
      <c r="BE7" s="464"/>
      <c r="BF7" s="464"/>
      <c r="BG7" s="464"/>
      <c r="BH7" s="464"/>
      <c r="BI7" s="464"/>
      <c r="BJ7" s="464"/>
      <c r="BK7" s="464"/>
      <c r="BL7" s="464"/>
      <c r="BM7" s="465"/>
      <c r="BN7" s="429">
        <v>1315374</v>
      </c>
      <c r="BO7" s="430"/>
      <c r="BP7" s="430"/>
      <c r="BQ7" s="430"/>
      <c r="BR7" s="430"/>
      <c r="BS7" s="430"/>
      <c r="BT7" s="430"/>
      <c r="BU7" s="431"/>
      <c r="BV7" s="429">
        <v>403820</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25695996</v>
      </c>
      <c r="CU7" s="430"/>
      <c r="CV7" s="430"/>
      <c r="CW7" s="430"/>
      <c r="CX7" s="430"/>
      <c r="CY7" s="430"/>
      <c r="CZ7" s="430"/>
      <c r="DA7" s="431"/>
      <c r="DB7" s="429">
        <v>26102949</v>
      </c>
      <c r="DC7" s="430"/>
      <c r="DD7" s="430"/>
      <c r="DE7" s="430"/>
      <c r="DF7" s="430"/>
      <c r="DG7" s="430"/>
      <c r="DH7" s="430"/>
      <c r="DI7" s="431"/>
      <c r="DJ7" s="185"/>
      <c r="DK7" s="185"/>
      <c r="DL7" s="185"/>
      <c r="DM7" s="185"/>
      <c r="DN7" s="185"/>
      <c r="DO7" s="185"/>
    </row>
    <row r="8" spans="1:119" ht="18.75" customHeight="1" thickBot="1">
      <c r="A8" s="186"/>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805921</v>
      </c>
      <c r="BO8" s="430"/>
      <c r="BP8" s="430"/>
      <c r="BQ8" s="430"/>
      <c r="BR8" s="430"/>
      <c r="BS8" s="430"/>
      <c r="BT8" s="430"/>
      <c r="BU8" s="431"/>
      <c r="BV8" s="429">
        <v>789786</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0.34</v>
      </c>
      <c r="CU8" s="470"/>
      <c r="CV8" s="470"/>
      <c r="CW8" s="470"/>
      <c r="CX8" s="470"/>
      <c r="CY8" s="470"/>
      <c r="CZ8" s="470"/>
      <c r="DA8" s="471"/>
      <c r="DB8" s="469">
        <v>0.33</v>
      </c>
      <c r="DC8" s="470"/>
      <c r="DD8" s="470"/>
      <c r="DE8" s="470"/>
      <c r="DF8" s="470"/>
      <c r="DG8" s="470"/>
      <c r="DH8" s="470"/>
      <c r="DI8" s="471"/>
      <c r="DJ8" s="185"/>
      <c r="DK8" s="185"/>
      <c r="DL8" s="185"/>
      <c r="DM8" s="185"/>
      <c r="DN8" s="185"/>
      <c r="DO8" s="185"/>
    </row>
    <row r="9" spans="1:119" ht="18.75" customHeight="1" thickBot="1">
      <c r="A9" s="186"/>
      <c r="B9" s="423" t="s">
        <v>110</v>
      </c>
      <c r="C9" s="424"/>
      <c r="D9" s="424"/>
      <c r="E9" s="424"/>
      <c r="F9" s="424"/>
      <c r="G9" s="424"/>
      <c r="H9" s="424"/>
      <c r="I9" s="424"/>
      <c r="J9" s="424"/>
      <c r="K9" s="472"/>
      <c r="L9" s="473" t="s">
        <v>111</v>
      </c>
      <c r="M9" s="474"/>
      <c r="N9" s="474"/>
      <c r="O9" s="474"/>
      <c r="P9" s="474"/>
      <c r="Q9" s="475"/>
      <c r="R9" s="476">
        <v>77465</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16135</v>
      </c>
      <c r="BO9" s="430"/>
      <c r="BP9" s="430"/>
      <c r="BQ9" s="430"/>
      <c r="BR9" s="430"/>
      <c r="BS9" s="430"/>
      <c r="BT9" s="430"/>
      <c r="BU9" s="431"/>
      <c r="BV9" s="429">
        <v>17005</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16</v>
      </c>
      <c r="CU9" s="427"/>
      <c r="CV9" s="427"/>
      <c r="CW9" s="427"/>
      <c r="CX9" s="427"/>
      <c r="CY9" s="427"/>
      <c r="CZ9" s="427"/>
      <c r="DA9" s="428"/>
      <c r="DB9" s="426">
        <v>18.100000000000001</v>
      </c>
      <c r="DC9" s="427"/>
      <c r="DD9" s="427"/>
      <c r="DE9" s="427"/>
      <c r="DF9" s="427"/>
      <c r="DG9" s="427"/>
      <c r="DH9" s="427"/>
      <c r="DI9" s="428"/>
      <c r="DJ9" s="185"/>
      <c r="DK9" s="185"/>
      <c r="DL9" s="185"/>
      <c r="DM9" s="185"/>
      <c r="DN9" s="185"/>
      <c r="DO9" s="185"/>
    </row>
    <row r="10" spans="1:119" ht="18.75" customHeight="1" thickBot="1">
      <c r="A10" s="186"/>
      <c r="B10" s="423"/>
      <c r="C10" s="424"/>
      <c r="D10" s="424"/>
      <c r="E10" s="424"/>
      <c r="F10" s="424"/>
      <c r="G10" s="424"/>
      <c r="H10" s="424"/>
      <c r="I10" s="424"/>
      <c r="J10" s="424"/>
      <c r="K10" s="472"/>
      <c r="L10" s="479" t="s">
        <v>117</v>
      </c>
      <c r="M10" s="459"/>
      <c r="N10" s="459"/>
      <c r="O10" s="459"/>
      <c r="P10" s="459"/>
      <c r="Q10" s="460"/>
      <c r="R10" s="480">
        <v>84210</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14000</v>
      </c>
      <c r="BO10" s="430"/>
      <c r="BP10" s="430"/>
      <c r="BQ10" s="430"/>
      <c r="BR10" s="430"/>
      <c r="BS10" s="430"/>
      <c r="BT10" s="430"/>
      <c r="BU10" s="431"/>
      <c r="BV10" s="429">
        <v>17000</v>
      </c>
      <c r="BW10" s="430"/>
      <c r="BX10" s="430"/>
      <c r="BY10" s="430"/>
      <c r="BZ10" s="430"/>
      <c r="CA10" s="430"/>
      <c r="CB10" s="430"/>
      <c r="CC10" s="431"/>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107</v>
      </c>
      <c r="AV11" s="462"/>
      <c r="AW11" s="462"/>
      <c r="AX11" s="462"/>
      <c r="AY11" s="463" t="s">
        <v>125</v>
      </c>
      <c r="AZ11" s="464"/>
      <c r="BA11" s="464"/>
      <c r="BB11" s="464"/>
      <c r="BC11" s="464"/>
      <c r="BD11" s="464"/>
      <c r="BE11" s="464"/>
      <c r="BF11" s="464"/>
      <c r="BG11" s="464"/>
      <c r="BH11" s="464"/>
      <c r="BI11" s="464"/>
      <c r="BJ11" s="464"/>
      <c r="BK11" s="464"/>
      <c r="BL11" s="464"/>
      <c r="BM11" s="465"/>
      <c r="BN11" s="429">
        <v>556796</v>
      </c>
      <c r="BO11" s="430"/>
      <c r="BP11" s="430"/>
      <c r="BQ11" s="430"/>
      <c r="BR11" s="430"/>
      <c r="BS11" s="430"/>
      <c r="BT11" s="430"/>
      <c r="BU11" s="431"/>
      <c r="BV11" s="429">
        <v>540785</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5"/>
      <c r="DK11" s="185"/>
      <c r="DL11" s="185"/>
      <c r="DM11" s="185"/>
      <c r="DN11" s="185"/>
      <c r="DO11" s="185"/>
    </row>
    <row r="12" spans="1:119" ht="18.75" customHeight="1">
      <c r="A12" s="186"/>
      <c r="B12" s="489" t="s">
        <v>129</v>
      </c>
      <c r="C12" s="490"/>
      <c r="D12" s="490"/>
      <c r="E12" s="490"/>
      <c r="F12" s="490"/>
      <c r="G12" s="490"/>
      <c r="H12" s="490"/>
      <c r="I12" s="490"/>
      <c r="J12" s="490"/>
      <c r="K12" s="491"/>
      <c r="L12" s="498" t="s">
        <v>130</v>
      </c>
      <c r="M12" s="499"/>
      <c r="N12" s="499"/>
      <c r="O12" s="499"/>
      <c r="P12" s="499"/>
      <c r="Q12" s="500"/>
      <c r="R12" s="501">
        <v>75827</v>
      </c>
      <c r="S12" s="502"/>
      <c r="T12" s="502"/>
      <c r="U12" s="502"/>
      <c r="V12" s="503"/>
      <c r="W12" s="504" t="s">
        <v>1</v>
      </c>
      <c r="X12" s="462"/>
      <c r="Y12" s="462"/>
      <c r="Z12" s="462"/>
      <c r="AA12" s="462"/>
      <c r="AB12" s="505"/>
      <c r="AC12" s="461" t="s">
        <v>131</v>
      </c>
      <c r="AD12" s="462"/>
      <c r="AE12" s="462"/>
      <c r="AF12" s="462"/>
      <c r="AG12" s="505"/>
      <c r="AH12" s="461" t="s">
        <v>132</v>
      </c>
      <c r="AI12" s="462"/>
      <c r="AJ12" s="462"/>
      <c r="AK12" s="462"/>
      <c r="AL12" s="506"/>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2139000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5"/>
      <c r="DK12" s="185"/>
      <c r="DL12" s="185"/>
      <c r="DM12" s="185"/>
      <c r="DN12" s="185"/>
      <c r="DO12" s="185"/>
    </row>
    <row r="13" spans="1:119" ht="18.75" customHeight="1">
      <c r="A13" s="186"/>
      <c r="B13" s="492"/>
      <c r="C13" s="493"/>
      <c r="D13" s="493"/>
      <c r="E13" s="493"/>
      <c r="F13" s="493"/>
      <c r="G13" s="493"/>
      <c r="H13" s="493"/>
      <c r="I13" s="493"/>
      <c r="J13" s="493"/>
      <c r="K13" s="494"/>
      <c r="L13" s="196"/>
      <c r="M13" s="517" t="s">
        <v>138</v>
      </c>
      <c r="N13" s="518"/>
      <c r="O13" s="518"/>
      <c r="P13" s="518"/>
      <c r="Q13" s="519"/>
      <c r="R13" s="510">
        <v>75465</v>
      </c>
      <c r="S13" s="511"/>
      <c r="T13" s="511"/>
      <c r="U13" s="511"/>
      <c r="V13" s="512"/>
      <c r="W13" s="445" t="s">
        <v>139</v>
      </c>
      <c r="X13" s="446"/>
      <c r="Y13" s="446"/>
      <c r="Z13" s="446"/>
      <c r="AA13" s="446"/>
      <c r="AB13" s="436"/>
      <c r="AC13" s="480">
        <v>6593</v>
      </c>
      <c r="AD13" s="481"/>
      <c r="AE13" s="481"/>
      <c r="AF13" s="481"/>
      <c r="AG13" s="520"/>
      <c r="AH13" s="480">
        <v>7534</v>
      </c>
      <c r="AI13" s="481"/>
      <c r="AJ13" s="481"/>
      <c r="AK13" s="481"/>
      <c r="AL13" s="482"/>
      <c r="AM13" s="458" t="s">
        <v>140</v>
      </c>
      <c r="AN13" s="459"/>
      <c r="AO13" s="459"/>
      <c r="AP13" s="459"/>
      <c r="AQ13" s="459"/>
      <c r="AR13" s="459"/>
      <c r="AS13" s="459"/>
      <c r="AT13" s="460"/>
      <c r="AU13" s="461" t="s">
        <v>134</v>
      </c>
      <c r="AV13" s="462"/>
      <c r="AW13" s="462"/>
      <c r="AX13" s="462"/>
      <c r="AY13" s="463" t="s">
        <v>141</v>
      </c>
      <c r="AZ13" s="464"/>
      <c r="BA13" s="464"/>
      <c r="BB13" s="464"/>
      <c r="BC13" s="464"/>
      <c r="BD13" s="464"/>
      <c r="BE13" s="464"/>
      <c r="BF13" s="464"/>
      <c r="BG13" s="464"/>
      <c r="BH13" s="464"/>
      <c r="BI13" s="464"/>
      <c r="BJ13" s="464"/>
      <c r="BK13" s="464"/>
      <c r="BL13" s="464"/>
      <c r="BM13" s="465"/>
      <c r="BN13" s="429">
        <v>-1552069</v>
      </c>
      <c r="BO13" s="430"/>
      <c r="BP13" s="430"/>
      <c r="BQ13" s="430"/>
      <c r="BR13" s="430"/>
      <c r="BS13" s="430"/>
      <c r="BT13" s="430"/>
      <c r="BU13" s="431"/>
      <c r="BV13" s="429">
        <v>574790</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4.5</v>
      </c>
      <c r="CU13" s="427"/>
      <c r="CV13" s="427"/>
      <c r="CW13" s="427"/>
      <c r="CX13" s="427"/>
      <c r="CY13" s="427"/>
      <c r="CZ13" s="427"/>
      <c r="DA13" s="428"/>
      <c r="DB13" s="426">
        <v>4.9000000000000004</v>
      </c>
      <c r="DC13" s="427"/>
      <c r="DD13" s="427"/>
      <c r="DE13" s="427"/>
      <c r="DF13" s="427"/>
      <c r="DG13" s="427"/>
      <c r="DH13" s="427"/>
      <c r="DI13" s="428"/>
      <c r="DJ13" s="185"/>
      <c r="DK13" s="185"/>
      <c r="DL13" s="185"/>
      <c r="DM13" s="185"/>
      <c r="DN13" s="185"/>
      <c r="DO13" s="185"/>
    </row>
    <row r="14" spans="1:119" ht="18.75" customHeight="1" thickBot="1">
      <c r="A14" s="186"/>
      <c r="B14" s="492"/>
      <c r="C14" s="493"/>
      <c r="D14" s="493"/>
      <c r="E14" s="493"/>
      <c r="F14" s="493"/>
      <c r="G14" s="493"/>
      <c r="H14" s="493"/>
      <c r="I14" s="493"/>
      <c r="J14" s="493"/>
      <c r="K14" s="494"/>
      <c r="L14" s="507" t="s">
        <v>143</v>
      </c>
      <c r="M14" s="508"/>
      <c r="N14" s="508"/>
      <c r="O14" s="508"/>
      <c r="P14" s="508"/>
      <c r="Q14" s="509"/>
      <c r="R14" s="510">
        <v>77329</v>
      </c>
      <c r="S14" s="511"/>
      <c r="T14" s="511"/>
      <c r="U14" s="511"/>
      <c r="V14" s="512"/>
      <c r="W14" s="419"/>
      <c r="X14" s="420"/>
      <c r="Y14" s="420"/>
      <c r="Z14" s="420"/>
      <c r="AA14" s="420"/>
      <c r="AB14" s="409"/>
      <c r="AC14" s="513">
        <v>18.8</v>
      </c>
      <c r="AD14" s="514"/>
      <c r="AE14" s="514"/>
      <c r="AF14" s="514"/>
      <c r="AG14" s="515"/>
      <c r="AH14" s="513">
        <v>19.899999999999999</v>
      </c>
      <c r="AI14" s="514"/>
      <c r="AJ14" s="514"/>
      <c r="AK14" s="514"/>
      <c r="AL14" s="516"/>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1" t="s">
        <v>144</v>
      </c>
      <c r="CE14" s="522"/>
      <c r="CF14" s="522"/>
      <c r="CG14" s="522"/>
      <c r="CH14" s="522"/>
      <c r="CI14" s="522"/>
      <c r="CJ14" s="522"/>
      <c r="CK14" s="522"/>
      <c r="CL14" s="522"/>
      <c r="CM14" s="522"/>
      <c r="CN14" s="522"/>
      <c r="CO14" s="522"/>
      <c r="CP14" s="522"/>
      <c r="CQ14" s="522"/>
      <c r="CR14" s="522"/>
      <c r="CS14" s="523"/>
      <c r="CT14" s="524" t="s">
        <v>137</v>
      </c>
      <c r="CU14" s="525"/>
      <c r="CV14" s="525"/>
      <c r="CW14" s="525"/>
      <c r="CX14" s="525"/>
      <c r="CY14" s="525"/>
      <c r="CZ14" s="525"/>
      <c r="DA14" s="526"/>
      <c r="DB14" s="524" t="s">
        <v>137</v>
      </c>
      <c r="DC14" s="525"/>
      <c r="DD14" s="525"/>
      <c r="DE14" s="525"/>
      <c r="DF14" s="525"/>
      <c r="DG14" s="525"/>
      <c r="DH14" s="525"/>
      <c r="DI14" s="526"/>
      <c r="DJ14" s="185"/>
      <c r="DK14" s="185"/>
      <c r="DL14" s="185"/>
      <c r="DM14" s="185"/>
      <c r="DN14" s="185"/>
      <c r="DO14" s="185"/>
    </row>
    <row r="15" spans="1:119" ht="18.75" customHeight="1">
      <c r="A15" s="186"/>
      <c r="B15" s="492"/>
      <c r="C15" s="493"/>
      <c r="D15" s="493"/>
      <c r="E15" s="493"/>
      <c r="F15" s="493"/>
      <c r="G15" s="493"/>
      <c r="H15" s="493"/>
      <c r="I15" s="493"/>
      <c r="J15" s="493"/>
      <c r="K15" s="494"/>
      <c r="L15" s="196"/>
      <c r="M15" s="517" t="s">
        <v>138</v>
      </c>
      <c r="N15" s="518"/>
      <c r="O15" s="518"/>
      <c r="P15" s="518"/>
      <c r="Q15" s="519"/>
      <c r="R15" s="510">
        <v>76975</v>
      </c>
      <c r="S15" s="511"/>
      <c r="T15" s="511"/>
      <c r="U15" s="511"/>
      <c r="V15" s="512"/>
      <c r="W15" s="445" t="s">
        <v>145</v>
      </c>
      <c r="X15" s="446"/>
      <c r="Y15" s="446"/>
      <c r="Z15" s="446"/>
      <c r="AA15" s="446"/>
      <c r="AB15" s="436"/>
      <c r="AC15" s="480">
        <v>5142</v>
      </c>
      <c r="AD15" s="481"/>
      <c r="AE15" s="481"/>
      <c r="AF15" s="481"/>
      <c r="AG15" s="520"/>
      <c r="AH15" s="480">
        <v>5336</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7444896</v>
      </c>
      <c r="BO15" s="393"/>
      <c r="BP15" s="393"/>
      <c r="BQ15" s="393"/>
      <c r="BR15" s="393"/>
      <c r="BS15" s="393"/>
      <c r="BT15" s="393"/>
      <c r="BU15" s="394"/>
      <c r="BV15" s="392">
        <v>7444177</v>
      </c>
      <c r="BW15" s="393"/>
      <c r="BX15" s="393"/>
      <c r="BY15" s="393"/>
      <c r="BZ15" s="393"/>
      <c r="CA15" s="393"/>
      <c r="CB15" s="393"/>
      <c r="CC15" s="394"/>
      <c r="CD15" s="527" t="s">
        <v>147</v>
      </c>
      <c r="CE15" s="528"/>
      <c r="CF15" s="528"/>
      <c r="CG15" s="528"/>
      <c r="CH15" s="528"/>
      <c r="CI15" s="528"/>
      <c r="CJ15" s="528"/>
      <c r="CK15" s="528"/>
      <c r="CL15" s="528"/>
      <c r="CM15" s="528"/>
      <c r="CN15" s="528"/>
      <c r="CO15" s="528"/>
      <c r="CP15" s="528"/>
      <c r="CQ15" s="528"/>
      <c r="CR15" s="528"/>
      <c r="CS15" s="52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2"/>
      <c r="C16" s="493"/>
      <c r="D16" s="493"/>
      <c r="E16" s="493"/>
      <c r="F16" s="493"/>
      <c r="G16" s="493"/>
      <c r="H16" s="493"/>
      <c r="I16" s="493"/>
      <c r="J16" s="493"/>
      <c r="K16" s="494"/>
      <c r="L16" s="507" t="s">
        <v>148</v>
      </c>
      <c r="M16" s="538"/>
      <c r="N16" s="538"/>
      <c r="O16" s="538"/>
      <c r="P16" s="538"/>
      <c r="Q16" s="539"/>
      <c r="R16" s="530" t="s">
        <v>149</v>
      </c>
      <c r="S16" s="531"/>
      <c r="T16" s="531"/>
      <c r="U16" s="531"/>
      <c r="V16" s="532"/>
      <c r="W16" s="419"/>
      <c r="X16" s="420"/>
      <c r="Y16" s="420"/>
      <c r="Z16" s="420"/>
      <c r="AA16" s="420"/>
      <c r="AB16" s="409"/>
      <c r="AC16" s="513">
        <v>14.6</v>
      </c>
      <c r="AD16" s="514"/>
      <c r="AE16" s="514"/>
      <c r="AF16" s="514"/>
      <c r="AG16" s="515"/>
      <c r="AH16" s="513">
        <v>14.1</v>
      </c>
      <c r="AI16" s="514"/>
      <c r="AJ16" s="514"/>
      <c r="AK16" s="514"/>
      <c r="AL16" s="516"/>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22015711</v>
      </c>
      <c r="BO16" s="430"/>
      <c r="BP16" s="430"/>
      <c r="BQ16" s="430"/>
      <c r="BR16" s="430"/>
      <c r="BS16" s="430"/>
      <c r="BT16" s="430"/>
      <c r="BU16" s="431"/>
      <c r="BV16" s="429">
        <v>22172846</v>
      </c>
      <c r="BW16" s="430"/>
      <c r="BX16" s="430"/>
      <c r="BY16" s="430"/>
      <c r="BZ16" s="430"/>
      <c r="CA16" s="430"/>
      <c r="CB16" s="430"/>
      <c r="CC16" s="431"/>
      <c r="CD16" s="200"/>
      <c r="CE16" s="536"/>
      <c r="CF16" s="536"/>
      <c r="CG16" s="536"/>
      <c r="CH16" s="536"/>
      <c r="CI16" s="536"/>
      <c r="CJ16" s="536"/>
      <c r="CK16" s="536"/>
      <c r="CL16" s="536"/>
      <c r="CM16" s="536"/>
      <c r="CN16" s="536"/>
      <c r="CO16" s="536"/>
      <c r="CP16" s="536"/>
      <c r="CQ16" s="536"/>
      <c r="CR16" s="536"/>
      <c r="CS16" s="537"/>
      <c r="CT16" s="426"/>
      <c r="CU16" s="427"/>
      <c r="CV16" s="427"/>
      <c r="CW16" s="427"/>
      <c r="CX16" s="427"/>
      <c r="CY16" s="427"/>
      <c r="CZ16" s="427"/>
      <c r="DA16" s="428"/>
      <c r="DB16" s="426"/>
      <c r="DC16" s="427"/>
      <c r="DD16" s="427"/>
      <c r="DE16" s="427"/>
      <c r="DF16" s="427"/>
      <c r="DG16" s="427"/>
      <c r="DH16" s="427"/>
      <c r="DI16" s="428"/>
      <c r="DJ16" s="185"/>
      <c r="DK16" s="185"/>
      <c r="DL16" s="185"/>
      <c r="DM16" s="185"/>
      <c r="DN16" s="185"/>
      <c r="DO16" s="185"/>
    </row>
    <row r="17" spans="1:119" ht="18.75" customHeight="1" thickBot="1">
      <c r="A17" s="186"/>
      <c r="B17" s="495"/>
      <c r="C17" s="496"/>
      <c r="D17" s="496"/>
      <c r="E17" s="496"/>
      <c r="F17" s="496"/>
      <c r="G17" s="496"/>
      <c r="H17" s="496"/>
      <c r="I17" s="496"/>
      <c r="J17" s="496"/>
      <c r="K17" s="497"/>
      <c r="L17" s="201"/>
      <c r="M17" s="533" t="s">
        <v>151</v>
      </c>
      <c r="N17" s="534"/>
      <c r="O17" s="534"/>
      <c r="P17" s="534"/>
      <c r="Q17" s="535"/>
      <c r="R17" s="530" t="s">
        <v>152</v>
      </c>
      <c r="S17" s="531"/>
      <c r="T17" s="531"/>
      <c r="U17" s="531"/>
      <c r="V17" s="532"/>
      <c r="W17" s="445" t="s">
        <v>153</v>
      </c>
      <c r="X17" s="446"/>
      <c r="Y17" s="446"/>
      <c r="Z17" s="446"/>
      <c r="AA17" s="446"/>
      <c r="AB17" s="436"/>
      <c r="AC17" s="480">
        <v>23387</v>
      </c>
      <c r="AD17" s="481"/>
      <c r="AE17" s="481"/>
      <c r="AF17" s="481"/>
      <c r="AG17" s="520"/>
      <c r="AH17" s="480">
        <v>25015</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9470428</v>
      </c>
      <c r="BO17" s="430"/>
      <c r="BP17" s="430"/>
      <c r="BQ17" s="430"/>
      <c r="BR17" s="430"/>
      <c r="BS17" s="430"/>
      <c r="BT17" s="430"/>
      <c r="BU17" s="431"/>
      <c r="BV17" s="429">
        <v>9490901</v>
      </c>
      <c r="BW17" s="430"/>
      <c r="BX17" s="430"/>
      <c r="BY17" s="430"/>
      <c r="BZ17" s="430"/>
      <c r="CA17" s="430"/>
      <c r="CB17" s="430"/>
      <c r="CC17" s="431"/>
      <c r="CD17" s="200"/>
      <c r="CE17" s="536"/>
      <c r="CF17" s="536"/>
      <c r="CG17" s="536"/>
      <c r="CH17" s="536"/>
      <c r="CI17" s="536"/>
      <c r="CJ17" s="536"/>
      <c r="CK17" s="536"/>
      <c r="CL17" s="536"/>
      <c r="CM17" s="536"/>
      <c r="CN17" s="536"/>
      <c r="CO17" s="536"/>
      <c r="CP17" s="536"/>
      <c r="CQ17" s="536"/>
      <c r="CR17" s="536"/>
      <c r="CS17" s="537"/>
      <c r="CT17" s="426"/>
      <c r="CU17" s="427"/>
      <c r="CV17" s="427"/>
      <c r="CW17" s="427"/>
      <c r="CX17" s="427"/>
      <c r="CY17" s="427"/>
      <c r="CZ17" s="427"/>
      <c r="DA17" s="428"/>
      <c r="DB17" s="426"/>
      <c r="DC17" s="427"/>
      <c r="DD17" s="427"/>
      <c r="DE17" s="427"/>
      <c r="DF17" s="427"/>
      <c r="DG17" s="427"/>
      <c r="DH17" s="427"/>
      <c r="DI17" s="428"/>
      <c r="DJ17" s="185"/>
      <c r="DK17" s="185"/>
      <c r="DL17" s="185"/>
      <c r="DM17" s="185"/>
      <c r="DN17" s="185"/>
      <c r="DO17" s="185"/>
    </row>
    <row r="18" spans="1:119" ht="18.75" customHeight="1" thickBot="1">
      <c r="A18" s="186"/>
      <c r="B18" s="540" t="s">
        <v>155</v>
      </c>
      <c r="C18" s="472"/>
      <c r="D18" s="472"/>
      <c r="E18" s="541"/>
      <c r="F18" s="541"/>
      <c r="G18" s="541"/>
      <c r="H18" s="541"/>
      <c r="I18" s="541"/>
      <c r="J18" s="541"/>
      <c r="K18" s="541"/>
      <c r="L18" s="542">
        <v>468.19</v>
      </c>
      <c r="M18" s="542"/>
      <c r="N18" s="542"/>
      <c r="O18" s="542"/>
      <c r="P18" s="542"/>
      <c r="Q18" s="542"/>
      <c r="R18" s="543"/>
      <c r="S18" s="543"/>
      <c r="T18" s="543"/>
      <c r="U18" s="543"/>
      <c r="V18" s="544"/>
      <c r="W18" s="447"/>
      <c r="X18" s="448"/>
      <c r="Y18" s="448"/>
      <c r="Z18" s="448"/>
      <c r="AA18" s="448"/>
      <c r="AB18" s="439"/>
      <c r="AC18" s="545">
        <v>66.599999999999994</v>
      </c>
      <c r="AD18" s="546"/>
      <c r="AE18" s="546"/>
      <c r="AF18" s="546"/>
      <c r="AG18" s="547"/>
      <c r="AH18" s="545">
        <v>66</v>
      </c>
      <c r="AI18" s="546"/>
      <c r="AJ18" s="546"/>
      <c r="AK18" s="546"/>
      <c r="AL18" s="548"/>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21675390</v>
      </c>
      <c r="BO18" s="430"/>
      <c r="BP18" s="430"/>
      <c r="BQ18" s="430"/>
      <c r="BR18" s="430"/>
      <c r="BS18" s="430"/>
      <c r="BT18" s="430"/>
      <c r="BU18" s="431"/>
      <c r="BV18" s="429">
        <v>21430917</v>
      </c>
      <c r="BW18" s="430"/>
      <c r="BX18" s="430"/>
      <c r="BY18" s="430"/>
      <c r="BZ18" s="430"/>
      <c r="CA18" s="430"/>
      <c r="CB18" s="430"/>
      <c r="CC18" s="431"/>
      <c r="CD18" s="200"/>
      <c r="CE18" s="536"/>
      <c r="CF18" s="536"/>
      <c r="CG18" s="536"/>
      <c r="CH18" s="536"/>
      <c r="CI18" s="536"/>
      <c r="CJ18" s="536"/>
      <c r="CK18" s="536"/>
      <c r="CL18" s="536"/>
      <c r="CM18" s="536"/>
      <c r="CN18" s="536"/>
      <c r="CO18" s="536"/>
      <c r="CP18" s="536"/>
      <c r="CQ18" s="536"/>
      <c r="CR18" s="536"/>
      <c r="CS18" s="537"/>
      <c r="CT18" s="426"/>
      <c r="CU18" s="427"/>
      <c r="CV18" s="427"/>
      <c r="CW18" s="427"/>
      <c r="CX18" s="427"/>
      <c r="CY18" s="427"/>
      <c r="CZ18" s="427"/>
      <c r="DA18" s="428"/>
      <c r="DB18" s="426"/>
      <c r="DC18" s="427"/>
      <c r="DD18" s="427"/>
      <c r="DE18" s="427"/>
      <c r="DF18" s="427"/>
      <c r="DG18" s="427"/>
      <c r="DH18" s="427"/>
      <c r="DI18" s="428"/>
      <c r="DJ18" s="185"/>
      <c r="DK18" s="185"/>
      <c r="DL18" s="185"/>
      <c r="DM18" s="185"/>
      <c r="DN18" s="185"/>
      <c r="DO18" s="185"/>
    </row>
    <row r="19" spans="1:119" ht="18.75" customHeight="1" thickBot="1">
      <c r="A19" s="186"/>
      <c r="B19" s="540" t="s">
        <v>157</v>
      </c>
      <c r="C19" s="472"/>
      <c r="D19" s="472"/>
      <c r="E19" s="541"/>
      <c r="F19" s="541"/>
      <c r="G19" s="541"/>
      <c r="H19" s="541"/>
      <c r="I19" s="541"/>
      <c r="J19" s="541"/>
      <c r="K19" s="541"/>
      <c r="L19" s="549">
        <v>165</v>
      </c>
      <c r="M19" s="549"/>
      <c r="N19" s="549"/>
      <c r="O19" s="549"/>
      <c r="P19" s="549"/>
      <c r="Q19" s="549"/>
      <c r="R19" s="550"/>
      <c r="S19" s="550"/>
      <c r="T19" s="550"/>
      <c r="U19" s="550"/>
      <c r="V19" s="551"/>
      <c r="W19" s="386"/>
      <c r="X19" s="387"/>
      <c r="Y19" s="387"/>
      <c r="Z19" s="387"/>
      <c r="AA19" s="387"/>
      <c r="AB19" s="387"/>
      <c r="AC19" s="558"/>
      <c r="AD19" s="558"/>
      <c r="AE19" s="558"/>
      <c r="AF19" s="558"/>
      <c r="AG19" s="558"/>
      <c r="AH19" s="558"/>
      <c r="AI19" s="558"/>
      <c r="AJ19" s="558"/>
      <c r="AK19" s="558"/>
      <c r="AL19" s="559"/>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32295423</v>
      </c>
      <c r="BO19" s="430"/>
      <c r="BP19" s="430"/>
      <c r="BQ19" s="430"/>
      <c r="BR19" s="430"/>
      <c r="BS19" s="430"/>
      <c r="BT19" s="430"/>
      <c r="BU19" s="431"/>
      <c r="BV19" s="429">
        <v>28156896</v>
      </c>
      <c r="BW19" s="430"/>
      <c r="BX19" s="430"/>
      <c r="BY19" s="430"/>
      <c r="BZ19" s="430"/>
      <c r="CA19" s="430"/>
      <c r="CB19" s="430"/>
      <c r="CC19" s="431"/>
      <c r="CD19" s="200"/>
      <c r="CE19" s="536"/>
      <c r="CF19" s="536"/>
      <c r="CG19" s="536"/>
      <c r="CH19" s="536"/>
      <c r="CI19" s="536"/>
      <c r="CJ19" s="536"/>
      <c r="CK19" s="536"/>
      <c r="CL19" s="536"/>
      <c r="CM19" s="536"/>
      <c r="CN19" s="536"/>
      <c r="CO19" s="536"/>
      <c r="CP19" s="536"/>
      <c r="CQ19" s="536"/>
      <c r="CR19" s="536"/>
      <c r="CS19" s="537"/>
      <c r="CT19" s="426"/>
      <c r="CU19" s="427"/>
      <c r="CV19" s="427"/>
      <c r="CW19" s="427"/>
      <c r="CX19" s="427"/>
      <c r="CY19" s="427"/>
      <c r="CZ19" s="427"/>
      <c r="DA19" s="428"/>
      <c r="DB19" s="426"/>
      <c r="DC19" s="427"/>
      <c r="DD19" s="427"/>
      <c r="DE19" s="427"/>
      <c r="DF19" s="427"/>
      <c r="DG19" s="427"/>
      <c r="DH19" s="427"/>
      <c r="DI19" s="428"/>
      <c r="DJ19" s="185"/>
      <c r="DK19" s="185"/>
      <c r="DL19" s="185"/>
      <c r="DM19" s="185"/>
      <c r="DN19" s="185"/>
      <c r="DO19" s="185"/>
    </row>
    <row r="20" spans="1:119" ht="18.75" customHeight="1" thickBot="1">
      <c r="A20" s="186"/>
      <c r="B20" s="540" t="s">
        <v>159</v>
      </c>
      <c r="C20" s="472"/>
      <c r="D20" s="472"/>
      <c r="E20" s="541"/>
      <c r="F20" s="541"/>
      <c r="G20" s="541"/>
      <c r="H20" s="541"/>
      <c r="I20" s="541"/>
      <c r="J20" s="541"/>
      <c r="K20" s="541"/>
      <c r="L20" s="549">
        <v>32732</v>
      </c>
      <c r="M20" s="549"/>
      <c r="N20" s="549"/>
      <c r="O20" s="549"/>
      <c r="P20" s="549"/>
      <c r="Q20" s="549"/>
      <c r="R20" s="550"/>
      <c r="S20" s="550"/>
      <c r="T20" s="550"/>
      <c r="U20" s="550"/>
      <c r="V20" s="551"/>
      <c r="W20" s="447"/>
      <c r="X20" s="448"/>
      <c r="Y20" s="448"/>
      <c r="Z20" s="448"/>
      <c r="AA20" s="448"/>
      <c r="AB20" s="448"/>
      <c r="AC20" s="552"/>
      <c r="AD20" s="552"/>
      <c r="AE20" s="552"/>
      <c r="AF20" s="552"/>
      <c r="AG20" s="552"/>
      <c r="AH20" s="552"/>
      <c r="AI20" s="552"/>
      <c r="AJ20" s="552"/>
      <c r="AK20" s="552"/>
      <c r="AL20" s="553"/>
      <c r="AM20" s="554"/>
      <c r="AN20" s="484"/>
      <c r="AO20" s="484"/>
      <c r="AP20" s="484"/>
      <c r="AQ20" s="484"/>
      <c r="AR20" s="484"/>
      <c r="AS20" s="484"/>
      <c r="AT20" s="485"/>
      <c r="AU20" s="555"/>
      <c r="AV20" s="556"/>
      <c r="AW20" s="556"/>
      <c r="AX20" s="557"/>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0"/>
      <c r="CE20" s="536"/>
      <c r="CF20" s="536"/>
      <c r="CG20" s="536"/>
      <c r="CH20" s="536"/>
      <c r="CI20" s="536"/>
      <c r="CJ20" s="536"/>
      <c r="CK20" s="536"/>
      <c r="CL20" s="536"/>
      <c r="CM20" s="536"/>
      <c r="CN20" s="536"/>
      <c r="CO20" s="536"/>
      <c r="CP20" s="536"/>
      <c r="CQ20" s="536"/>
      <c r="CR20" s="536"/>
      <c r="CS20" s="537"/>
      <c r="CT20" s="426"/>
      <c r="CU20" s="427"/>
      <c r="CV20" s="427"/>
      <c r="CW20" s="427"/>
      <c r="CX20" s="427"/>
      <c r="CY20" s="427"/>
      <c r="CZ20" s="427"/>
      <c r="DA20" s="428"/>
      <c r="DB20" s="426"/>
      <c r="DC20" s="427"/>
      <c r="DD20" s="427"/>
      <c r="DE20" s="427"/>
      <c r="DF20" s="427"/>
      <c r="DG20" s="427"/>
      <c r="DH20" s="427"/>
      <c r="DI20" s="428"/>
      <c r="DJ20" s="185"/>
      <c r="DK20" s="185"/>
      <c r="DL20" s="185"/>
      <c r="DM20" s="185"/>
      <c r="DN20" s="185"/>
      <c r="DO20" s="185"/>
    </row>
    <row r="21" spans="1:119" ht="18.75" customHeight="1">
      <c r="A21" s="186"/>
      <c r="B21" s="560" t="s">
        <v>160</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0"/>
      <c r="CE21" s="536"/>
      <c r="CF21" s="536"/>
      <c r="CG21" s="536"/>
      <c r="CH21" s="536"/>
      <c r="CI21" s="536"/>
      <c r="CJ21" s="536"/>
      <c r="CK21" s="536"/>
      <c r="CL21" s="536"/>
      <c r="CM21" s="536"/>
      <c r="CN21" s="536"/>
      <c r="CO21" s="536"/>
      <c r="CP21" s="536"/>
      <c r="CQ21" s="536"/>
      <c r="CR21" s="536"/>
      <c r="CS21" s="537"/>
      <c r="CT21" s="426"/>
      <c r="CU21" s="427"/>
      <c r="CV21" s="427"/>
      <c r="CW21" s="427"/>
      <c r="CX21" s="427"/>
      <c r="CY21" s="427"/>
      <c r="CZ21" s="427"/>
      <c r="DA21" s="428"/>
      <c r="DB21" s="426"/>
      <c r="DC21" s="427"/>
      <c r="DD21" s="427"/>
      <c r="DE21" s="427"/>
      <c r="DF21" s="427"/>
      <c r="DG21" s="427"/>
      <c r="DH21" s="427"/>
      <c r="DI21" s="428"/>
      <c r="DJ21" s="185"/>
      <c r="DK21" s="185"/>
      <c r="DL21" s="185"/>
      <c r="DM21" s="185"/>
      <c r="DN21" s="185"/>
      <c r="DO21" s="185"/>
    </row>
    <row r="22" spans="1:119" ht="18.75" customHeight="1" thickBot="1">
      <c r="A22" s="186"/>
      <c r="B22" s="563" t="s">
        <v>161</v>
      </c>
      <c r="C22" s="564"/>
      <c r="D22" s="565"/>
      <c r="E22" s="441" t="s">
        <v>1</v>
      </c>
      <c r="F22" s="446"/>
      <c r="G22" s="446"/>
      <c r="H22" s="446"/>
      <c r="I22" s="446"/>
      <c r="J22" s="446"/>
      <c r="K22" s="436"/>
      <c r="L22" s="441" t="s">
        <v>162</v>
      </c>
      <c r="M22" s="446"/>
      <c r="N22" s="446"/>
      <c r="O22" s="446"/>
      <c r="P22" s="436"/>
      <c r="Q22" s="572" t="s">
        <v>163</v>
      </c>
      <c r="R22" s="573"/>
      <c r="S22" s="573"/>
      <c r="T22" s="573"/>
      <c r="U22" s="573"/>
      <c r="V22" s="574"/>
      <c r="W22" s="578" t="s">
        <v>164</v>
      </c>
      <c r="X22" s="564"/>
      <c r="Y22" s="565"/>
      <c r="Z22" s="441" t="s">
        <v>1</v>
      </c>
      <c r="AA22" s="446"/>
      <c r="AB22" s="446"/>
      <c r="AC22" s="446"/>
      <c r="AD22" s="446"/>
      <c r="AE22" s="446"/>
      <c r="AF22" s="446"/>
      <c r="AG22" s="436"/>
      <c r="AH22" s="591" t="s">
        <v>165</v>
      </c>
      <c r="AI22" s="446"/>
      <c r="AJ22" s="446"/>
      <c r="AK22" s="446"/>
      <c r="AL22" s="436"/>
      <c r="AM22" s="591" t="s">
        <v>166</v>
      </c>
      <c r="AN22" s="592"/>
      <c r="AO22" s="592"/>
      <c r="AP22" s="592"/>
      <c r="AQ22" s="592"/>
      <c r="AR22" s="593"/>
      <c r="AS22" s="572" t="s">
        <v>163</v>
      </c>
      <c r="AT22" s="573"/>
      <c r="AU22" s="573"/>
      <c r="AV22" s="573"/>
      <c r="AW22" s="573"/>
      <c r="AX22" s="597"/>
      <c r="AY22" s="599"/>
      <c r="AZ22" s="600"/>
      <c r="BA22" s="600"/>
      <c r="BB22" s="600"/>
      <c r="BC22" s="600"/>
      <c r="BD22" s="600"/>
      <c r="BE22" s="600"/>
      <c r="BF22" s="600"/>
      <c r="BG22" s="600"/>
      <c r="BH22" s="600"/>
      <c r="BI22" s="600"/>
      <c r="BJ22" s="600"/>
      <c r="BK22" s="600"/>
      <c r="BL22" s="600"/>
      <c r="BM22" s="601"/>
      <c r="BN22" s="602"/>
      <c r="BO22" s="603"/>
      <c r="BP22" s="603"/>
      <c r="BQ22" s="603"/>
      <c r="BR22" s="603"/>
      <c r="BS22" s="603"/>
      <c r="BT22" s="603"/>
      <c r="BU22" s="604"/>
      <c r="BV22" s="602"/>
      <c r="BW22" s="603"/>
      <c r="BX22" s="603"/>
      <c r="BY22" s="603"/>
      <c r="BZ22" s="603"/>
      <c r="CA22" s="603"/>
      <c r="CB22" s="603"/>
      <c r="CC22" s="604"/>
      <c r="CD22" s="200"/>
      <c r="CE22" s="536"/>
      <c r="CF22" s="536"/>
      <c r="CG22" s="536"/>
      <c r="CH22" s="536"/>
      <c r="CI22" s="536"/>
      <c r="CJ22" s="536"/>
      <c r="CK22" s="536"/>
      <c r="CL22" s="536"/>
      <c r="CM22" s="536"/>
      <c r="CN22" s="536"/>
      <c r="CO22" s="536"/>
      <c r="CP22" s="536"/>
      <c r="CQ22" s="536"/>
      <c r="CR22" s="536"/>
      <c r="CS22" s="537"/>
      <c r="CT22" s="426"/>
      <c r="CU22" s="427"/>
      <c r="CV22" s="427"/>
      <c r="CW22" s="427"/>
      <c r="CX22" s="427"/>
      <c r="CY22" s="427"/>
      <c r="CZ22" s="427"/>
      <c r="DA22" s="428"/>
      <c r="DB22" s="426"/>
      <c r="DC22" s="427"/>
      <c r="DD22" s="427"/>
      <c r="DE22" s="427"/>
      <c r="DF22" s="427"/>
      <c r="DG22" s="427"/>
      <c r="DH22" s="427"/>
      <c r="DI22" s="428"/>
      <c r="DJ22" s="185"/>
      <c r="DK22" s="185"/>
      <c r="DL22" s="185"/>
      <c r="DM22" s="185"/>
      <c r="DN22" s="185"/>
      <c r="DO22" s="185"/>
    </row>
    <row r="23" spans="1:119" ht="18.75" customHeight="1">
      <c r="A23" s="186"/>
      <c r="B23" s="566"/>
      <c r="C23" s="567"/>
      <c r="D23" s="568"/>
      <c r="E23" s="415"/>
      <c r="F23" s="420"/>
      <c r="G23" s="420"/>
      <c r="H23" s="420"/>
      <c r="I23" s="420"/>
      <c r="J23" s="420"/>
      <c r="K23" s="409"/>
      <c r="L23" s="415"/>
      <c r="M23" s="420"/>
      <c r="N23" s="420"/>
      <c r="O23" s="420"/>
      <c r="P23" s="409"/>
      <c r="Q23" s="575"/>
      <c r="R23" s="576"/>
      <c r="S23" s="576"/>
      <c r="T23" s="576"/>
      <c r="U23" s="576"/>
      <c r="V23" s="577"/>
      <c r="W23" s="579"/>
      <c r="X23" s="567"/>
      <c r="Y23" s="568"/>
      <c r="Z23" s="415"/>
      <c r="AA23" s="420"/>
      <c r="AB23" s="420"/>
      <c r="AC23" s="420"/>
      <c r="AD23" s="420"/>
      <c r="AE23" s="420"/>
      <c r="AF23" s="420"/>
      <c r="AG23" s="409"/>
      <c r="AH23" s="415"/>
      <c r="AI23" s="420"/>
      <c r="AJ23" s="420"/>
      <c r="AK23" s="420"/>
      <c r="AL23" s="409"/>
      <c r="AM23" s="594"/>
      <c r="AN23" s="595"/>
      <c r="AO23" s="595"/>
      <c r="AP23" s="595"/>
      <c r="AQ23" s="595"/>
      <c r="AR23" s="596"/>
      <c r="AS23" s="575"/>
      <c r="AT23" s="576"/>
      <c r="AU23" s="576"/>
      <c r="AV23" s="576"/>
      <c r="AW23" s="576"/>
      <c r="AX23" s="598"/>
      <c r="AY23" s="389" t="s">
        <v>167</v>
      </c>
      <c r="AZ23" s="390"/>
      <c r="BA23" s="390"/>
      <c r="BB23" s="390"/>
      <c r="BC23" s="390"/>
      <c r="BD23" s="390"/>
      <c r="BE23" s="390"/>
      <c r="BF23" s="390"/>
      <c r="BG23" s="390"/>
      <c r="BH23" s="390"/>
      <c r="BI23" s="390"/>
      <c r="BJ23" s="390"/>
      <c r="BK23" s="390"/>
      <c r="BL23" s="390"/>
      <c r="BM23" s="391"/>
      <c r="BN23" s="429">
        <v>32969405</v>
      </c>
      <c r="BO23" s="430"/>
      <c r="BP23" s="430"/>
      <c r="BQ23" s="430"/>
      <c r="BR23" s="430"/>
      <c r="BS23" s="430"/>
      <c r="BT23" s="430"/>
      <c r="BU23" s="431"/>
      <c r="BV23" s="429">
        <v>32543303</v>
      </c>
      <c r="BW23" s="430"/>
      <c r="BX23" s="430"/>
      <c r="BY23" s="430"/>
      <c r="BZ23" s="430"/>
      <c r="CA23" s="430"/>
      <c r="CB23" s="430"/>
      <c r="CC23" s="431"/>
      <c r="CD23" s="200"/>
      <c r="CE23" s="536"/>
      <c r="CF23" s="536"/>
      <c r="CG23" s="536"/>
      <c r="CH23" s="536"/>
      <c r="CI23" s="536"/>
      <c r="CJ23" s="536"/>
      <c r="CK23" s="536"/>
      <c r="CL23" s="536"/>
      <c r="CM23" s="536"/>
      <c r="CN23" s="536"/>
      <c r="CO23" s="536"/>
      <c r="CP23" s="536"/>
      <c r="CQ23" s="536"/>
      <c r="CR23" s="536"/>
      <c r="CS23" s="537"/>
      <c r="CT23" s="426"/>
      <c r="CU23" s="427"/>
      <c r="CV23" s="427"/>
      <c r="CW23" s="427"/>
      <c r="CX23" s="427"/>
      <c r="CY23" s="427"/>
      <c r="CZ23" s="427"/>
      <c r="DA23" s="428"/>
      <c r="DB23" s="426"/>
      <c r="DC23" s="427"/>
      <c r="DD23" s="427"/>
      <c r="DE23" s="427"/>
      <c r="DF23" s="427"/>
      <c r="DG23" s="427"/>
      <c r="DH23" s="427"/>
      <c r="DI23" s="428"/>
      <c r="DJ23" s="185"/>
      <c r="DK23" s="185"/>
      <c r="DL23" s="185"/>
      <c r="DM23" s="185"/>
      <c r="DN23" s="185"/>
      <c r="DO23" s="185"/>
    </row>
    <row r="24" spans="1:119" ht="18.75" customHeight="1" thickBot="1">
      <c r="A24" s="186"/>
      <c r="B24" s="566"/>
      <c r="C24" s="567"/>
      <c r="D24" s="568"/>
      <c r="E24" s="479" t="s">
        <v>168</v>
      </c>
      <c r="F24" s="459"/>
      <c r="G24" s="459"/>
      <c r="H24" s="459"/>
      <c r="I24" s="459"/>
      <c r="J24" s="459"/>
      <c r="K24" s="460"/>
      <c r="L24" s="480">
        <v>1</v>
      </c>
      <c r="M24" s="481"/>
      <c r="N24" s="481"/>
      <c r="O24" s="481"/>
      <c r="P24" s="520"/>
      <c r="Q24" s="480">
        <v>8550</v>
      </c>
      <c r="R24" s="481"/>
      <c r="S24" s="481"/>
      <c r="T24" s="481"/>
      <c r="U24" s="481"/>
      <c r="V24" s="520"/>
      <c r="W24" s="579"/>
      <c r="X24" s="567"/>
      <c r="Y24" s="568"/>
      <c r="Z24" s="479" t="s">
        <v>169</v>
      </c>
      <c r="AA24" s="459"/>
      <c r="AB24" s="459"/>
      <c r="AC24" s="459"/>
      <c r="AD24" s="459"/>
      <c r="AE24" s="459"/>
      <c r="AF24" s="459"/>
      <c r="AG24" s="460"/>
      <c r="AH24" s="480">
        <v>546</v>
      </c>
      <c r="AI24" s="481"/>
      <c r="AJ24" s="481"/>
      <c r="AK24" s="481"/>
      <c r="AL24" s="520"/>
      <c r="AM24" s="480">
        <v>1726998</v>
      </c>
      <c r="AN24" s="481"/>
      <c r="AO24" s="481"/>
      <c r="AP24" s="481"/>
      <c r="AQ24" s="481"/>
      <c r="AR24" s="520"/>
      <c r="AS24" s="480">
        <v>3163</v>
      </c>
      <c r="AT24" s="481"/>
      <c r="AU24" s="481"/>
      <c r="AV24" s="481"/>
      <c r="AW24" s="481"/>
      <c r="AX24" s="482"/>
      <c r="AY24" s="599" t="s">
        <v>170</v>
      </c>
      <c r="AZ24" s="600"/>
      <c r="BA24" s="600"/>
      <c r="BB24" s="600"/>
      <c r="BC24" s="600"/>
      <c r="BD24" s="600"/>
      <c r="BE24" s="600"/>
      <c r="BF24" s="600"/>
      <c r="BG24" s="600"/>
      <c r="BH24" s="600"/>
      <c r="BI24" s="600"/>
      <c r="BJ24" s="600"/>
      <c r="BK24" s="600"/>
      <c r="BL24" s="600"/>
      <c r="BM24" s="601"/>
      <c r="BN24" s="429">
        <v>24095545</v>
      </c>
      <c r="BO24" s="430"/>
      <c r="BP24" s="430"/>
      <c r="BQ24" s="430"/>
      <c r="BR24" s="430"/>
      <c r="BS24" s="430"/>
      <c r="BT24" s="430"/>
      <c r="BU24" s="431"/>
      <c r="BV24" s="429">
        <v>25032477</v>
      </c>
      <c r="BW24" s="430"/>
      <c r="BX24" s="430"/>
      <c r="BY24" s="430"/>
      <c r="BZ24" s="430"/>
      <c r="CA24" s="430"/>
      <c r="CB24" s="430"/>
      <c r="CC24" s="431"/>
      <c r="CD24" s="200"/>
      <c r="CE24" s="536"/>
      <c r="CF24" s="536"/>
      <c r="CG24" s="536"/>
      <c r="CH24" s="536"/>
      <c r="CI24" s="536"/>
      <c r="CJ24" s="536"/>
      <c r="CK24" s="536"/>
      <c r="CL24" s="536"/>
      <c r="CM24" s="536"/>
      <c r="CN24" s="536"/>
      <c r="CO24" s="536"/>
      <c r="CP24" s="536"/>
      <c r="CQ24" s="536"/>
      <c r="CR24" s="536"/>
      <c r="CS24" s="537"/>
      <c r="CT24" s="426"/>
      <c r="CU24" s="427"/>
      <c r="CV24" s="427"/>
      <c r="CW24" s="427"/>
      <c r="CX24" s="427"/>
      <c r="CY24" s="427"/>
      <c r="CZ24" s="427"/>
      <c r="DA24" s="428"/>
      <c r="DB24" s="426"/>
      <c r="DC24" s="427"/>
      <c r="DD24" s="427"/>
      <c r="DE24" s="427"/>
      <c r="DF24" s="427"/>
      <c r="DG24" s="427"/>
      <c r="DH24" s="427"/>
      <c r="DI24" s="428"/>
      <c r="DJ24" s="185"/>
      <c r="DK24" s="185"/>
      <c r="DL24" s="185"/>
      <c r="DM24" s="185"/>
      <c r="DN24" s="185"/>
      <c r="DO24" s="185"/>
    </row>
    <row r="25" spans="1:119" s="185" customFormat="1" ht="18.75" customHeight="1">
      <c r="A25" s="186"/>
      <c r="B25" s="566"/>
      <c r="C25" s="567"/>
      <c r="D25" s="568"/>
      <c r="E25" s="479" t="s">
        <v>171</v>
      </c>
      <c r="F25" s="459"/>
      <c r="G25" s="459"/>
      <c r="H25" s="459"/>
      <c r="I25" s="459"/>
      <c r="J25" s="459"/>
      <c r="K25" s="460"/>
      <c r="L25" s="480">
        <v>2</v>
      </c>
      <c r="M25" s="481"/>
      <c r="N25" s="481"/>
      <c r="O25" s="481"/>
      <c r="P25" s="520"/>
      <c r="Q25" s="480">
        <v>6780</v>
      </c>
      <c r="R25" s="481"/>
      <c r="S25" s="481"/>
      <c r="T25" s="481"/>
      <c r="U25" s="481"/>
      <c r="V25" s="520"/>
      <c r="W25" s="579"/>
      <c r="X25" s="567"/>
      <c r="Y25" s="568"/>
      <c r="Z25" s="479" t="s">
        <v>172</v>
      </c>
      <c r="AA25" s="459"/>
      <c r="AB25" s="459"/>
      <c r="AC25" s="459"/>
      <c r="AD25" s="459"/>
      <c r="AE25" s="459"/>
      <c r="AF25" s="459"/>
      <c r="AG25" s="460"/>
      <c r="AH25" s="480" t="s">
        <v>137</v>
      </c>
      <c r="AI25" s="481"/>
      <c r="AJ25" s="481"/>
      <c r="AK25" s="481"/>
      <c r="AL25" s="520"/>
      <c r="AM25" s="480" t="s">
        <v>173</v>
      </c>
      <c r="AN25" s="481"/>
      <c r="AO25" s="481"/>
      <c r="AP25" s="481"/>
      <c r="AQ25" s="481"/>
      <c r="AR25" s="520"/>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3495117</v>
      </c>
      <c r="BO25" s="393"/>
      <c r="BP25" s="393"/>
      <c r="BQ25" s="393"/>
      <c r="BR25" s="393"/>
      <c r="BS25" s="393"/>
      <c r="BT25" s="393"/>
      <c r="BU25" s="394"/>
      <c r="BV25" s="392">
        <v>3108102</v>
      </c>
      <c r="BW25" s="393"/>
      <c r="BX25" s="393"/>
      <c r="BY25" s="393"/>
      <c r="BZ25" s="393"/>
      <c r="CA25" s="393"/>
      <c r="CB25" s="393"/>
      <c r="CC25" s="394"/>
      <c r="CD25" s="200"/>
      <c r="CE25" s="536"/>
      <c r="CF25" s="536"/>
      <c r="CG25" s="536"/>
      <c r="CH25" s="536"/>
      <c r="CI25" s="536"/>
      <c r="CJ25" s="536"/>
      <c r="CK25" s="536"/>
      <c r="CL25" s="536"/>
      <c r="CM25" s="536"/>
      <c r="CN25" s="536"/>
      <c r="CO25" s="536"/>
      <c r="CP25" s="536"/>
      <c r="CQ25" s="536"/>
      <c r="CR25" s="536"/>
      <c r="CS25" s="537"/>
      <c r="CT25" s="426"/>
      <c r="CU25" s="427"/>
      <c r="CV25" s="427"/>
      <c r="CW25" s="427"/>
      <c r="CX25" s="427"/>
      <c r="CY25" s="427"/>
      <c r="CZ25" s="427"/>
      <c r="DA25" s="428"/>
      <c r="DB25" s="426"/>
      <c r="DC25" s="427"/>
      <c r="DD25" s="427"/>
      <c r="DE25" s="427"/>
      <c r="DF25" s="427"/>
      <c r="DG25" s="427"/>
      <c r="DH25" s="427"/>
      <c r="DI25" s="428"/>
    </row>
    <row r="26" spans="1:119" s="185" customFormat="1" ht="18.75" customHeight="1">
      <c r="A26" s="186"/>
      <c r="B26" s="566"/>
      <c r="C26" s="567"/>
      <c r="D26" s="568"/>
      <c r="E26" s="479" t="s">
        <v>175</v>
      </c>
      <c r="F26" s="459"/>
      <c r="G26" s="459"/>
      <c r="H26" s="459"/>
      <c r="I26" s="459"/>
      <c r="J26" s="459"/>
      <c r="K26" s="460"/>
      <c r="L26" s="480">
        <v>1</v>
      </c>
      <c r="M26" s="481"/>
      <c r="N26" s="481"/>
      <c r="O26" s="481"/>
      <c r="P26" s="520"/>
      <c r="Q26" s="480">
        <v>5970</v>
      </c>
      <c r="R26" s="481"/>
      <c r="S26" s="481"/>
      <c r="T26" s="481"/>
      <c r="U26" s="481"/>
      <c r="V26" s="520"/>
      <c r="W26" s="579"/>
      <c r="X26" s="567"/>
      <c r="Y26" s="568"/>
      <c r="Z26" s="479" t="s">
        <v>176</v>
      </c>
      <c r="AA26" s="589"/>
      <c r="AB26" s="589"/>
      <c r="AC26" s="589"/>
      <c r="AD26" s="589"/>
      <c r="AE26" s="589"/>
      <c r="AF26" s="589"/>
      <c r="AG26" s="590"/>
      <c r="AH26" s="480">
        <v>31</v>
      </c>
      <c r="AI26" s="481"/>
      <c r="AJ26" s="481"/>
      <c r="AK26" s="481"/>
      <c r="AL26" s="520"/>
      <c r="AM26" s="480">
        <v>103385</v>
      </c>
      <c r="AN26" s="481"/>
      <c r="AO26" s="481"/>
      <c r="AP26" s="481"/>
      <c r="AQ26" s="481"/>
      <c r="AR26" s="520"/>
      <c r="AS26" s="480">
        <v>3335</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178</v>
      </c>
      <c r="BO26" s="430"/>
      <c r="BP26" s="430"/>
      <c r="BQ26" s="430"/>
      <c r="BR26" s="430"/>
      <c r="BS26" s="430"/>
      <c r="BT26" s="430"/>
      <c r="BU26" s="431"/>
      <c r="BV26" s="429" t="s">
        <v>178</v>
      </c>
      <c r="BW26" s="430"/>
      <c r="BX26" s="430"/>
      <c r="BY26" s="430"/>
      <c r="BZ26" s="430"/>
      <c r="CA26" s="430"/>
      <c r="CB26" s="430"/>
      <c r="CC26" s="431"/>
      <c r="CD26" s="200"/>
      <c r="CE26" s="536"/>
      <c r="CF26" s="536"/>
      <c r="CG26" s="536"/>
      <c r="CH26" s="536"/>
      <c r="CI26" s="536"/>
      <c r="CJ26" s="536"/>
      <c r="CK26" s="536"/>
      <c r="CL26" s="536"/>
      <c r="CM26" s="536"/>
      <c r="CN26" s="536"/>
      <c r="CO26" s="536"/>
      <c r="CP26" s="536"/>
      <c r="CQ26" s="536"/>
      <c r="CR26" s="536"/>
      <c r="CS26" s="537"/>
      <c r="CT26" s="426"/>
      <c r="CU26" s="427"/>
      <c r="CV26" s="427"/>
      <c r="CW26" s="427"/>
      <c r="CX26" s="427"/>
      <c r="CY26" s="427"/>
      <c r="CZ26" s="427"/>
      <c r="DA26" s="428"/>
      <c r="DB26" s="426"/>
      <c r="DC26" s="427"/>
      <c r="DD26" s="427"/>
      <c r="DE26" s="427"/>
      <c r="DF26" s="427"/>
      <c r="DG26" s="427"/>
      <c r="DH26" s="427"/>
      <c r="DI26" s="428"/>
    </row>
    <row r="27" spans="1:119" ht="18.75" customHeight="1" thickBot="1">
      <c r="A27" s="186"/>
      <c r="B27" s="566"/>
      <c r="C27" s="567"/>
      <c r="D27" s="568"/>
      <c r="E27" s="479" t="s">
        <v>179</v>
      </c>
      <c r="F27" s="459"/>
      <c r="G27" s="459"/>
      <c r="H27" s="459"/>
      <c r="I27" s="459"/>
      <c r="J27" s="459"/>
      <c r="K27" s="460"/>
      <c r="L27" s="480">
        <v>1</v>
      </c>
      <c r="M27" s="481"/>
      <c r="N27" s="481"/>
      <c r="O27" s="481"/>
      <c r="P27" s="520"/>
      <c r="Q27" s="480">
        <v>4370</v>
      </c>
      <c r="R27" s="481"/>
      <c r="S27" s="481"/>
      <c r="T27" s="481"/>
      <c r="U27" s="481"/>
      <c r="V27" s="520"/>
      <c r="W27" s="579"/>
      <c r="X27" s="567"/>
      <c r="Y27" s="568"/>
      <c r="Z27" s="479" t="s">
        <v>180</v>
      </c>
      <c r="AA27" s="459"/>
      <c r="AB27" s="459"/>
      <c r="AC27" s="459"/>
      <c r="AD27" s="459"/>
      <c r="AE27" s="459"/>
      <c r="AF27" s="459"/>
      <c r="AG27" s="460"/>
      <c r="AH27" s="480">
        <v>7</v>
      </c>
      <c r="AI27" s="481"/>
      <c r="AJ27" s="481"/>
      <c r="AK27" s="481"/>
      <c r="AL27" s="520"/>
      <c r="AM27" s="480">
        <v>27286</v>
      </c>
      <c r="AN27" s="481"/>
      <c r="AO27" s="481"/>
      <c r="AP27" s="481"/>
      <c r="AQ27" s="481"/>
      <c r="AR27" s="520"/>
      <c r="AS27" s="480">
        <v>3898</v>
      </c>
      <c r="AT27" s="481"/>
      <c r="AU27" s="481"/>
      <c r="AV27" s="481"/>
      <c r="AW27" s="481"/>
      <c r="AX27" s="482"/>
      <c r="AY27" s="521" t="s">
        <v>181</v>
      </c>
      <c r="AZ27" s="522"/>
      <c r="BA27" s="522"/>
      <c r="BB27" s="522"/>
      <c r="BC27" s="522"/>
      <c r="BD27" s="522"/>
      <c r="BE27" s="522"/>
      <c r="BF27" s="522"/>
      <c r="BG27" s="522"/>
      <c r="BH27" s="522"/>
      <c r="BI27" s="522"/>
      <c r="BJ27" s="522"/>
      <c r="BK27" s="522"/>
      <c r="BL27" s="522"/>
      <c r="BM27" s="523"/>
      <c r="BN27" s="602">
        <v>934700</v>
      </c>
      <c r="BO27" s="603"/>
      <c r="BP27" s="603"/>
      <c r="BQ27" s="603"/>
      <c r="BR27" s="603"/>
      <c r="BS27" s="603"/>
      <c r="BT27" s="603"/>
      <c r="BU27" s="604"/>
      <c r="BV27" s="602">
        <v>933200</v>
      </c>
      <c r="BW27" s="603"/>
      <c r="BX27" s="603"/>
      <c r="BY27" s="603"/>
      <c r="BZ27" s="603"/>
      <c r="CA27" s="603"/>
      <c r="CB27" s="603"/>
      <c r="CC27" s="604"/>
      <c r="CD27" s="202"/>
      <c r="CE27" s="536"/>
      <c r="CF27" s="536"/>
      <c r="CG27" s="536"/>
      <c r="CH27" s="536"/>
      <c r="CI27" s="536"/>
      <c r="CJ27" s="536"/>
      <c r="CK27" s="536"/>
      <c r="CL27" s="536"/>
      <c r="CM27" s="536"/>
      <c r="CN27" s="536"/>
      <c r="CO27" s="536"/>
      <c r="CP27" s="536"/>
      <c r="CQ27" s="536"/>
      <c r="CR27" s="536"/>
      <c r="CS27" s="537"/>
      <c r="CT27" s="426"/>
      <c r="CU27" s="427"/>
      <c r="CV27" s="427"/>
      <c r="CW27" s="427"/>
      <c r="CX27" s="427"/>
      <c r="CY27" s="427"/>
      <c r="CZ27" s="427"/>
      <c r="DA27" s="428"/>
      <c r="DB27" s="426"/>
      <c r="DC27" s="427"/>
      <c r="DD27" s="427"/>
      <c r="DE27" s="427"/>
      <c r="DF27" s="427"/>
      <c r="DG27" s="427"/>
      <c r="DH27" s="427"/>
      <c r="DI27" s="428"/>
      <c r="DJ27" s="185"/>
      <c r="DK27" s="185"/>
      <c r="DL27" s="185"/>
      <c r="DM27" s="185"/>
      <c r="DN27" s="185"/>
      <c r="DO27" s="185"/>
    </row>
    <row r="28" spans="1:119" ht="18.75" customHeight="1">
      <c r="A28" s="186"/>
      <c r="B28" s="566"/>
      <c r="C28" s="567"/>
      <c r="D28" s="568"/>
      <c r="E28" s="479" t="s">
        <v>182</v>
      </c>
      <c r="F28" s="459"/>
      <c r="G28" s="459"/>
      <c r="H28" s="459"/>
      <c r="I28" s="459"/>
      <c r="J28" s="459"/>
      <c r="K28" s="460"/>
      <c r="L28" s="480">
        <v>1</v>
      </c>
      <c r="M28" s="481"/>
      <c r="N28" s="481"/>
      <c r="O28" s="481"/>
      <c r="P28" s="520"/>
      <c r="Q28" s="480">
        <v>3730</v>
      </c>
      <c r="R28" s="481"/>
      <c r="S28" s="481"/>
      <c r="T28" s="481"/>
      <c r="U28" s="481"/>
      <c r="V28" s="520"/>
      <c r="W28" s="579"/>
      <c r="X28" s="567"/>
      <c r="Y28" s="568"/>
      <c r="Z28" s="479" t="s">
        <v>183</v>
      </c>
      <c r="AA28" s="459"/>
      <c r="AB28" s="459"/>
      <c r="AC28" s="459"/>
      <c r="AD28" s="459"/>
      <c r="AE28" s="459"/>
      <c r="AF28" s="459"/>
      <c r="AG28" s="460"/>
      <c r="AH28" s="480" t="s">
        <v>178</v>
      </c>
      <c r="AI28" s="481"/>
      <c r="AJ28" s="481"/>
      <c r="AK28" s="481"/>
      <c r="AL28" s="520"/>
      <c r="AM28" s="480" t="s">
        <v>178</v>
      </c>
      <c r="AN28" s="481"/>
      <c r="AO28" s="481"/>
      <c r="AP28" s="481"/>
      <c r="AQ28" s="481"/>
      <c r="AR28" s="520"/>
      <c r="AS28" s="480" t="s">
        <v>178</v>
      </c>
      <c r="AT28" s="481"/>
      <c r="AU28" s="481"/>
      <c r="AV28" s="481"/>
      <c r="AW28" s="481"/>
      <c r="AX28" s="482"/>
      <c r="AY28" s="605" t="s">
        <v>184</v>
      </c>
      <c r="AZ28" s="606"/>
      <c r="BA28" s="606"/>
      <c r="BB28" s="607"/>
      <c r="BC28" s="389" t="s">
        <v>48</v>
      </c>
      <c r="BD28" s="390"/>
      <c r="BE28" s="390"/>
      <c r="BF28" s="390"/>
      <c r="BG28" s="390"/>
      <c r="BH28" s="390"/>
      <c r="BI28" s="390"/>
      <c r="BJ28" s="390"/>
      <c r="BK28" s="390"/>
      <c r="BL28" s="390"/>
      <c r="BM28" s="391"/>
      <c r="BN28" s="392">
        <v>5036000</v>
      </c>
      <c r="BO28" s="393"/>
      <c r="BP28" s="393"/>
      <c r="BQ28" s="393"/>
      <c r="BR28" s="393"/>
      <c r="BS28" s="393"/>
      <c r="BT28" s="393"/>
      <c r="BU28" s="394"/>
      <c r="BV28" s="392">
        <v>7161000</v>
      </c>
      <c r="BW28" s="393"/>
      <c r="BX28" s="393"/>
      <c r="BY28" s="393"/>
      <c r="BZ28" s="393"/>
      <c r="CA28" s="393"/>
      <c r="CB28" s="393"/>
      <c r="CC28" s="394"/>
      <c r="CD28" s="200"/>
      <c r="CE28" s="536"/>
      <c r="CF28" s="536"/>
      <c r="CG28" s="536"/>
      <c r="CH28" s="536"/>
      <c r="CI28" s="536"/>
      <c r="CJ28" s="536"/>
      <c r="CK28" s="536"/>
      <c r="CL28" s="536"/>
      <c r="CM28" s="536"/>
      <c r="CN28" s="536"/>
      <c r="CO28" s="536"/>
      <c r="CP28" s="536"/>
      <c r="CQ28" s="536"/>
      <c r="CR28" s="536"/>
      <c r="CS28" s="537"/>
      <c r="CT28" s="426"/>
      <c r="CU28" s="427"/>
      <c r="CV28" s="427"/>
      <c r="CW28" s="427"/>
      <c r="CX28" s="427"/>
      <c r="CY28" s="427"/>
      <c r="CZ28" s="427"/>
      <c r="DA28" s="428"/>
      <c r="DB28" s="426"/>
      <c r="DC28" s="427"/>
      <c r="DD28" s="427"/>
      <c r="DE28" s="427"/>
      <c r="DF28" s="427"/>
      <c r="DG28" s="427"/>
      <c r="DH28" s="427"/>
      <c r="DI28" s="428"/>
      <c r="DJ28" s="185"/>
      <c r="DK28" s="185"/>
      <c r="DL28" s="185"/>
      <c r="DM28" s="185"/>
      <c r="DN28" s="185"/>
      <c r="DO28" s="185"/>
    </row>
    <row r="29" spans="1:119" ht="18.75" customHeight="1">
      <c r="A29" s="186"/>
      <c r="B29" s="566"/>
      <c r="C29" s="567"/>
      <c r="D29" s="568"/>
      <c r="E29" s="479" t="s">
        <v>185</v>
      </c>
      <c r="F29" s="459"/>
      <c r="G29" s="459"/>
      <c r="H29" s="459"/>
      <c r="I29" s="459"/>
      <c r="J29" s="459"/>
      <c r="K29" s="460"/>
      <c r="L29" s="480">
        <v>22</v>
      </c>
      <c r="M29" s="481"/>
      <c r="N29" s="481"/>
      <c r="O29" s="481"/>
      <c r="P29" s="520"/>
      <c r="Q29" s="480">
        <v>3540</v>
      </c>
      <c r="R29" s="481"/>
      <c r="S29" s="481"/>
      <c r="T29" s="481"/>
      <c r="U29" s="481"/>
      <c r="V29" s="520"/>
      <c r="W29" s="580"/>
      <c r="X29" s="581"/>
      <c r="Y29" s="582"/>
      <c r="Z29" s="479" t="s">
        <v>186</v>
      </c>
      <c r="AA29" s="459"/>
      <c r="AB29" s="459"/>
      <c r="AC29" s="459"/>
      <c r="AD29" s="459"/>
      <c r="AE29" s="459"/>
      <c r="AF29" s="459"/>
      <c r="AG29" s="460"/>
      <c r="AH29" s="480">
        <v>553</v>
      </c>
      <c r="AI29" s="481"/>
      <c r="AJ29" s="481"/>
      <c r="AK29" s="481"/>
      <c r="AL29" s="520"/>
      <c r="AM29" s="480">
        <v>1754284</v>
      </c>
      <c r="AN29" s="481"/>
      <c r="AO29" s="481"/>
      <c r="AP29" s="481"/>
      <c r="AQ29" s="481"/>
      <c r="AR29" s="520"/>
      <c r="AS29" s="480">
        <v>3172</v>
      </c>
      <c r="AT29" s="481"/>
      <c r="AU29" s="481"/>
      <c r="AV29" s="481"/>
      <c r="AW29" s="481"/>
      <c r="AX29" s="482"/>
      <c r="AY29" s="608"/>
      <c r="AZ29" s="609"/>
      <c r="BA29" s="609"/>
      <c r="BB29" s="610"/>
      <c r="BC29" s="463" t="s">
        <v>187</v>
      </c>
      <c r="BD29" s="464"/>
      <c r="BE29" s="464"/>
      <c r="BF29" s="464"/>
      <c r="BG29" s="464"/>
      <c r="BH29" s="464"/>
      <c r="BI29" s="464"/>
      <c r="BJ29" s="464"/>
      <c r="BK29" s="464"/>
      <c r="BL29" s="464"/>
      <c r="BM29" s="465"/>
      <c r="BN29" s="429">
        <v>1873400</v>
      </c>
      <c r="BO29" s="430"/>
      <c r="BP29" s="430"/>
      <c r="BQ29" s="430"/>
      <c r="BR29" s="430"/>
      <c r="BS29" s="430"/>
      <c r="BT29" s="430"/>
      <c r="BU29" s="431"/>
      <c r="BV29" s="429">
        <v>1841700</v>
      </c>
      <c r="BW29" s="430"/>
      <c r="BX29" s="430"/>
      <c r="BY29" s="430"/>
      <c r="BZ29" s="430"/>
      <c r="CA29" s="430"/>
      <c r="CB29" s="430"/>
      <c r="CC29" s="431"/>
      <c r="CD29" s="202"/>
      <c r="CE29" s="536"/>
      <c r="CF29" s="536"/>
      <c r="CG29" s="536"/>
      <c r="CH29" s="536"/>
      <c r="CI29" s="536"/>
      <c r="CJ29" s="536"/>
      <c r="CK29" s="536"/>
      <c r="CL29" s="536"/>
      <c r="CM29" s="536"/>
      <c r="CN29" s="536"/>
      <c r="CO29" s="536"/>
      <c r="CP29" s="536"/>
      <c r="CQ29" s="536"/>
      <c r="CR29" s="536"/>
      <c r="CS29" s="537"/>
      <c r="CT29" s="426"/>
      <c r="CU29" s="427"/>
      <c r="CV29" s="427"/>
      <c r="CW29" s="427"/>
      <c r="CX29" s="427"/>
      <c r="CY29" s="427"/>
      <c r="CZ29" s="427"/>
      <c r="DA29" s="428"/>
      <c r="DB29" s="426"/>
      <c r="DC29" s="427"/>
      <c r="DD29" s="427"/>
      <c r="DE29" s="427"/>
      <c r="DF29" s="427"/>
      <c r="DG29" s="427"/>
      <c r="DH29" s="427"/>
      <c r="DI29" s="428"/>
      <c r="DJ29" s="185"/>
      <c r="DK29" s="185"/>
      <c r="DL29" s="185"/>
      <c r="DM29" s="185"/>
      <c r="DN29" s="185"/>
      <c r="DO29" s="185"/>
    </row>
    <row r="30" spans="1:119" ht="18.75" customHeight="1" thickBot="1">
      <c r="A30" s="186"/>
      <c r="B30" s="569"/>
      <c r="C30" s="570"/>
      <c r="D30" s="571"/>
      <c r="E30" s="483"/>
      <c r="F30" s="484"/>
      <c r="G30" s="484"/>
      <c r="H30" s="484"/>
      <c r="I30" s="484"/>
      <c r="J30" s="484"/>
      <c r="K30" s="485"/>
      <c r="L30" s="583"/>
      <c r="M30" s="584"/>
      <c r="N30" s="584"/>
      <c r="O30" s="584"/>
      <c r="P30" s="585"/>
      <c r="Q30" s="583"/>
      <c r="R30" s="584"/>
      <c r="S30" s="584"/>
      <c r="T30" s="584"/>
      <c r="U30" s="584"/>
      <c r="V30" s="585"/>
      <c r="W30" s="586" t="s">
        <v>188</v>
      </c>
      <c r="X30" s="587"/>
      <c r="Y30" s="587"/>
      <c r="Z30" s="587"/>
      <c r="AA30" s="587"/>
      <c r="AB30" s="587"/>
      <c r="AC30" s="587"/>
      <c r="AD30" s="587"/>
      <c r="AE30" s="587"/>
      <c r="AF30" s="587"/>
      <c r="AG30" s="588"/>
      <c r="AH30" s="545">
        <v>94.8</v>
      </c>
      <c r="AI30" s="546"/>
      <c r="AJ30" s="546"/>
      <c r="AK30" s="546"/>
      <c r="AL30" s="546"/>
      <c r="AM30" s="546"/>
      <c r="AN30" s="546"/>
      <c r="AO30" s="546"/>
      <c r="AP30" s="546"/>
      <c r="AQ30" s="546"/>
      <c r="AR30" s="546"/>
      <c r="AS30" s="546"/>
      <c r="AT30" s="546"/>
      <c r="AU30" s="546"/>
      <c r="AV30" s="546"/>
      <c r="AW30" s="546"/>
      <c r="AX30" s="548"/>
      <c r="AY30" s="611"/>
      <c r="AZ30" s="612"/>
      <c r="BA30" s="612"/>
      <c r="BB30" s="613"/>
      <c r="BC30" s="599" t="s">
        <v>50</v>
      </c>
      <c r="BD30" s="600"/>
      <c r="BE30" s="600"/>
      <c r="BF30" s="600"/>
      <c r="BG30" s="600"/>
      <c r="BH30" s="600"/>
      <c r="BI30" s="600"/>
      <c r="BJ30" s="600"/>
      <c r="BK30" s="600"/>
      <c r="BL30" s="600"/>
      <c r="BM30" s="601"/>
      <c r="BN30" s="602">
        <v>7484638</v>
      </c>
      <c r="BO30" s="603"/>
      <c r="BP30" s="603"/>
      <c r="BQ30" s="603"/>
      <c r="BR30" s="603"/>
      <c r="BS30" s="603"/>
      <c r="BT30" s="603"/>
      <c r="BU30" s="604"/>
      <c r="BV30" s="602">
        <v>6834662</v>
      </c>
      <c r="BW30" s="603"/>
      <c r="BX30" s="603"/>
      <c r="BY30" s="603"/>
      <c r="BZ30" s="603"/>
      <c r="CA30" s="603"/>
      <c r="CB30" s="603"/>
      <c r="CC30" s="604"/>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3" t="s">
        <v>195</v>
      </c>
      <c r="D33" s="453"/>
      <c r="E33" s="418" t="s">
        <v>196</v>
      </c>
      <c r="F33" s="418"/>
      <c r="G33" s="418"/>
      <c r="H33" s="418"/>
      <c r="I33" s="418"/>
      <c r="J33" s="418"/>
      <c r="K33" s="418"/>
      <c r="L33" s="418"/>
      <c r="M33" s="418"/>
      <c r="N33" s="418"/>
      <c r="O33" s="418"/>
      <c r="P33" s="418"/>
      <c r="Q33" s="418"/>
      <c r="R33" s="418"/>
      <c r="S33" s="418"/>
      <c r="T33" s="215"/>
      <c r="U33" s="453" t="s">
        <v>197</v>
      </c>
      <c r="V33" s="453"/>
      <c r="W33" s="418" t="s">
        <v>196</v>
      </c>
      <c r="X33" s="418"/>
      <c r="Y33" s="418"/>
      <c r="Z33" s="418"/>
      <c r="AA33" s="418"/>
      <c r="AB33" s="418"/>
      <c r="AC33" s="418"/>
      <c r="AD33" s="418"/>
      <c r="AE33" s="418"/>
      <c r="AF33" s="418"/>
      <c r="AG33" s="418"/>
      <c r="AH33" s="418"/>
      <c r="AI33" s="418"/>
      <c r="AJ33" s="418"/>
      <c r="AK33" s="418"/>
      <c r="AL33" s="215"/>
      <c r="AM33" s="453" t="s">
        <v>197</v>
      </c>
      <c r="AN33" s="453"/>
      <c r="AO33" s="418" t="s">
        <v>198</v>
      </c>
      <c r="AP33" s="418"/>
      <c r="AQ33" s="418"/>
      <c r="AR33" s="418"/>
      <c r="AS33" s="418"/>
      <c r="AT33" s="418"/>
      <c r="AU33" s="418"/>
      <c r="AV33" s="418"/>
      <c r="AW33" s="418"/>
      <c r="AX33" s="418"/>
      <c r="AY33" s="418"/>
      <c r="AZ33" s="418"/>
      <c r="BA33" s="418"/>
      <c r="BB33" s="418"/>
      <c r="BC33" s="418"/>
      <c r="BD33" s="216"/>
      <c r="BE33" s="418" t="s">
        <v>199</v>
      </c>
      <c r="BF33" s="418"/>
      <c r="BG33" s="418" t="s">
        <v>200</v>
      </c>
      <c r="BH33" s="418"/>
      <c r="BI33" s="418"/>
      <c r="BJ33" s="418"/>
      <c r="BK33" s="418"/>
      <c r="BL33" s="418"/>
      <c r="BM33" s="418"/>
      <c r="BN33" s="418"/>
      <c r="BO33" s="418"/>
      <c r="BP33" s="418"/>
      <c r="BQ33" s="418"/>
      <c r="BR33" s="418"/>
      <c r="BS33" s="418"/>
      <c r="BT33" s="418"/>
      <c r="BU33" s="418"/>
      <c r="BV33" s="216"/>
      <c r="BW33" s="453" t="s">
        <v>199</v>
      </c>
      <c r="BX33" s="453"/>
      <c r="BY33" s="418" t="s">
        <v>201</v>
      </c>
      <c r="BZ33" s="418"/>
      <c r="CA33" s="418"/>
      <c r="CB33" s="418"/>
      <c r="CC33" s="418"/>
      <c r="CD33" s="418"/>
      <c r="CE33" s="418"/>
      <c r="CF33" s="418"/>
      <c r="CG33" s="418"/>
      <c r="CH33" s="418"/>
      <c r="CI33" s="418"/>
      <c r="CJ33" s="418"/>
      <c r="CK33" s="418"/>
      <c r="CL33" s="418"/>
      <c r="CM33" s="418"/>
      <c r="CN33" s="215"/>
      <c r="CO33" s="453" t="s">
        <v>195</v>
      </c>
      <c r="CP33" s="453"/>
      <c r="CQ33" s="418" t="s">
        <v>202</v>
      </c>
      <c r="CR33" s="418"/>
      <c r="CS33" s="418"/>
      <c r="CT33" s="418"/>
      <c r="CU33" s="418"/>
      <c r="CV33" s="418"/>
      <c r="CW33" s="418"/>
      <c r="CX33" s="418"/>
      <c r="CY33" s="418"/>
      <c r="CZ33" s="418"/>
      <c r="DA33" s="418"/>
      <c r="DB33" s="418"/>
      <c r="DC33" s="418"/>
      <c r="DD33" s="418"/>
      <c r="DE33" s="418"/>
      <c r="DF33" s="215"/>
      <c r="DG33" s="614" t="s">
        <v>203</v>
      </c>
      <c r="DH33" s="614"/>
      <c r="DI33" s="217"/>
      <c r="DJ33" s="185"/>
      <c r="DK33" s="185"/>
      <c r="DL33" s="185"/>
      <c r="DM33" s="185"/>
      <c r="DN33" s="185"/>
      <c r="DO33" s="185"/>
    </row>
    <row r="34" spans="1:119" ht="32.25" customHeight="1">
      <c r="A34" s="186"/>
      <c r="B34" s="212"/>
      <c r="C34" s="615">
        <f>IF(E34="","",1)</f>
        <v>1</v>
      </c>
      <c r="D34" s="615"/>
      <c r="E34" s="616" t="str">
        <f>IF('各会計、関係団体の財政状況及び健全化判断比率'!B7="","",'各会計、関係団体の財政状況及び健全化判断比率'!B7)</f>
        <v>一般会計</v>
      </c>
      <c r="F34" s="616"/>
      <c r="G34" s="616"/>
      <c r="H34" s="616"/>
      <c r="I34" s="616"/>
      <c r="J34" s="616"/>
      <c r="K34" s="616"/>
      <c r="L34" s="616"/>
      <c r="M34" s="616"/>
      <c r="N34" s="616"/>
      <c r="O34" s="616"/>
      <c r="P34" s="616"/>
      <c r="Q34" s="616"/>
      <c r="R34" s="616"/>
      <c r="S34" s="616"/>
      <c r="T34" s="213"/>
      <c r="U34" s="615">
        <f>IF(W34="","",MAX(C34:D43)+1)</f>
        <v>4</v>
      </c>
      <c r="V34" s="615"/>
      <c r="W34" s="616" t="str">
        <f>IF('各会計、関係団体の財政状況及び健全化判断比率'!B28="","",'各会計、関係団体の財政状況及び健全化判断比率'!B28)</f>
        <v>国民健康保険（事業勘定）特別会計</v>
      </c>
      <c r="X34" s="616"/>
      <c r="Y34" s="616"/>
      <c r="Z34" s="616"/>
      <c r="AA34" s="616"/>
      <c r="AB34" s="616"/>
      <c r="AC34" s="616"/>
      <c r="AD34" s="616"/>
      <c r="AE34" s="616"/>
      <c r="AF34" s="616"/>
      <c r="AG34" s="616"/>
      <c r="AH34" s="616"/>
      <c r="AI34" s="616"/>
      <c r="AJ34" s="616"/>
      <c r="AK34" s="616"/>
      <c r="AL34" s="213"/>
      <c r="AM34" s="615">
        <f>IF(AO34="","",MAX(C34:D43,U34:V43)+1)</f>
        <v>9</v>
      </c>
      <c r="AN34" s="615"/>
      <c r="AO34" s="616" t="str">
        <f>IF('各会計、関係団体の財政状況及び健全化判断比率'!B33="","",'各会計、関係団体の財政状況及び健全化判断比率'!B33)</f>
        <v>水道事業会計</v>
      </c>
      <c r="AP34" s="616"/>
      <c r="AQ34" s="616"/>
      <c r="AR34" s="616"/>
      <c r="AS34" s="616"/>
      <c r="AT34" s="616"/>
      <c r="AU34" s="616"/>
      <c r="AV34" s="616"/>
      <c r="AW34" s="616"/>
      <c r="AX34" s="616"/>
      <c r="AY34" s="616"/>
      <c r="AZ34" s="616"/>
      <c r="BA34" s="616"/>
      <c r="BB34" s="616"/>
      <c r="BC34" s="616"/>
      <c r="BD34" s="213"/>
      <c r="BE34" s="615">
        <f>IF(BG34="","",MAX(C34:D43,U34:V43,AM34:AN43)+1)</f>
        <v>12</v>
      </c>
      <c r="BF34" s="615"/>
      <c r="BG34" s="616" t="str">
        <f>IF('各会計、関係団体の財政状況及び健全化判断比率'!B36="","",'各会計、関係団体の財政状況及び健全化判断比率'!B36)</f>
        <v>公共下水道事業特別会計</v>
      </c>
      <c r="BH34" s="616"/>
      <c r="BI34" s="616"/>
      <c r="BJ34" s="616"/>
      <c r="BK34" s="616"/>
      <c r="BL34" s="616"/>
      <c r="BM34" s="616"/>
      <c r="BN34" s="616"/>
      <c r="BO34" s="616"/>
      <c r="BP34" s="616"/>
      <c r="BQ34" s="616"/>
      <c r="BR34" s="616"/>
      <c r="BS34" s="616"/>
      <c r="BT34" s="616"/>
      <c r="BU34" s="616"/>
      <c r="BV34" s="213"/>
      <c r="BW34" s="615">
        <f>IF(BY34="","",MAX(C34:D43,U34:V43,AM34:AN43,BE34:BF43)+1)</f>
        <v>14</v>
      </c>
      <c r="BX34" s="615"/>
      <c r="BY34" s="616" t="str">
        <f>IF('各会計、関係団体の財政状況及び健全化判断比率'!B68="","",'各会計、関係団体の財政状況及び健全化判断比率'!B68)</f>
        <v>宇和島地区広域事務組合（一般会計）</v>
      </c>
      <c r="BZ34" s="616"/>
      <c r="CA34" s="616"/>
      <c r="CB34" s="616"/>
      <c r="CC34" s="616"/>
      <c r="CD34" s="616"/>
      <c r="CE34" s="616"/>
      <c r="CF34" s="616"/>
      <c r="CG34" s="616"/>
      <c r="CH34" s="616"/>
      <c r="CI34" s="616"/>
      <c r="CJ34" s="616"/>
      <c r="CK34" s="616"/>
      <c r="CL34" s="616"/>
      <c r="CM34" s="616"/>
      <c r="CN34" s="213"/>
      <c r="CO34" s="615">
        <f>IF(CQ34="","",MAX(C34:D43,U34:V43,AM34:AN43,BE34:BF43,BW34:BX43)+1)</f>
        <v>21</v>
      </c>
      <c r="CP34" s="615"/>
      <c r="CQ34" s="616" t="str">
        <f>IF('各会計、関係団体の財政状況及び健全化判断比率'!BS7="","",'各会計、関係団体の財政状況及び健全化判断比率'!BS7)</f>
        <v>うわじま産業振興公社</v>
      </c>
      <c r="CR34" s="616"/>
      <c r="CS34" s="616"/>
      <c r="CT34" s="616"/>
      <c r="CU34" s="616"/>
      <c r="CV34" s="616"/>
      <c r="CW34" s="616"/>
      <c r="CX34" s="616"/>
      <c r="CY34" s="616"/>
      <c r="CZ34" s="616"/>
      <c r="DA34" s="616"/>
      <c r="DB34" s="616"/>
      <c r="DC34" s="616"/>
      <c r="DD34" s="616"/>
      <c r="DE34" s="616"/>
      <c r="DF34" s="210"/>
      <c r="DG34" s="617" t="str">
        <f>IF('各会計、関係団体の財政状況及び健全化判断比率'!BR7="","",'各会計、関係団体の財政状況及び健全化判断比率'!BR7)</f>
        <v/>
      </c>
      <c r="DH34" s="617"/>
      <c r="DI34" s="217"/>
      <c r="DJ34" s="185"/>
      <c r="DK34" s="185"/>
      <c r="DL34" s="185"/>
      <c r="DM34" s="185"/>
      <c r="DN34" s="185"/>
      <c r="DO34" s="185"/>
    </row>
    <row r="35" spans="1:119" ht="32.25" customHeight="1">
      <c r="A35" s="186"/>
      <c r="B35" s="212"/>
      <c r="C35" s="615">
        <f>IF(E35="","",C34+1)</f>
        <v>2</v>
      </c>
      <c r="D35" s="615"/>
      <c r="E35" s="616" t="str">
        <f>IF('各会計、関係団体の財政状況及び健全化判断比率'!B8="","",'各会計、関係団体の財政状況及び健全化判断比率'!B8)</f>
        <v>土地取得事業特別会計</v>
      </c>
      <c r="F35" s="616"/>
      <c r="G35" s="616"/>
      <c r="H35" s="616"/>
      <c r="I35" s="616"/>
      <c r="J35" s="616"/>
      <c r="K35" s="616"/>
      <c r="L35" s="616"/>
      <c r="M35" s="616"/>
      <c r="N35" s="616"/>
      <c r="O35" s="616"/>
      <c r="P35" s="616"/>
      <c r="Q35" s="616"/>
      <c r="R35" s="616"/>
      <c r="S35" s="616"/>
      <c r="T35" s="213"/>
      <c r="U35" s="615">
        <f>IF(W35="","",U34+1)</f>
        <v>5</v>
      </c>
      <c r="V35" s="615"/>
      <c r="W35" s="616" t="str">
        <f>IF('各会計、関係団体の財政状況及び健全化判断比率'!B29="","",'各会計、関係団体の財政状況及び健全化判断比率'!B29)</f>
        <v>国民健康保険（直営診療施設勘定）特別会計</v>
      </c>
      <c r="X35" s="616"/>
      <c r="Y35" s="616"/>
      <c r="Z35" s="616"/>
      <c r="AA35" s="616"/>
      <c r="AB35" s="616"/>
      <c r="AC35" s="616"/>
      <c r="AD35" s="616"/>
      <c r="AE35" s="616"/>
      <c r="AF35" s="616"/>
      <c r="AG35" s="616"/>
      <c r="AH35" s="616"/>
      <c r="AI35" s="616"/>
      <c r="AJ35" s="616"/>
      <c r="AK35" s="616"/>
      <c r="AL35" s="213"/>
      <c r="AM35" s="615">
        <f t="shared" ref="AM35:AM43" si="0">IF(AO35="","",AM34+1)</f>
        <v>10</v>
      </c>
      <c r="AN35" s="615"/>
      <c r="AO35" s="616" t="str">
        <f>IF('各会計、関係団体の財政状況及び健全化判断比率'!B34="","",'各会計、関係団体の財政状況及び健全化判断比率'!B34)</f>
        <v>病院事業会計</v>
      </c>
      <c r="AP35" s="616"/>
      <c r="AQ35" s="616"/>
      <c r="AR35" s="616"/>
      <c r="AS35" s="616"/>
      <c r="AT35" s="616"/>
      <c r="AU35" s="616"/>
      <c r="AV35" s="616"/>
      <c r="AW35" s="616"/>
      <c r="AX35" s="616"/>
      <c r="AY35" s="616"/>
      <c r="AZ35" s="616"/>
      <c r="BA35" s="616"/>
      <c r="BB35" s="616"/>
      <c r="BC35" s="616"/>
      <c r="BD35" s="213"/>
      <c r="BE35" s="615">
        <f t="shared" ref="BE35:BE43" si="1">IF(BG35="","",BE34+1)</f>
        <v>13</v>
      </c>
      <c r="BF35" s="615"/>
      <c r="BG35" s="616" t="str">
        <f>IF('各会計、関係団体の財政状況及び健全化判断比率'!B37="","",'各会計、関係団体の財政状況及び健全化判断比率'!B37)</f>
        <v>小規模下水道事業特別会計</v>
      </c>
      <c r="BH35" s="616"/>
      <c r="BI35" s="616"/>
      <c r="BJ35" s="616"/>
      <c r="BK35" s="616"/>
      <c r="BL35" s="616"/>
      <c r="BM35" s="616"/>
      <c r="BN35" s="616"/>
      <c r="BO35" s="616"/>
      <c r="BP35" s="616"/>
      <c r="BQ35" s="616"/>
      <c r="BR35" s="616"/>
      <c r="BS35" s="616"/>
      <c r="BT35" s="616"/>
      <c r="BU35" s="616"/>
      <c r="BV35" s="213"/>
      <c r="BW35" s="615">
        <f t="shared" ref="BW35:BW43" si="2">IF(BY35="","",BW34+1)</f>
        <v>15</v>
      </c>
      <c r="BX35" s="615"/>
      <c r="BY35" s="616" t="str">
        <f>IF('各会計、関係団体の財政状況及び健全化判断比率'!B69="","",'各会計、関係団体の財政状況及び健全化判断比率'!B69)</f>
        <v>宇和島地区広域事務組合（介護保険事業特別会計）</v>
      </c>
      <c r="BZ35" s="616"/>
      <c r="CA35" s="616"/>
      <c r="CB35" s="616"/>
      <c r="CC35" s="616"/>
      <c r="CD35" s="616"/>
      <c r="CE35" s="616"/>
      <c r="CF35" s="616"/>
      <c r="CG35" s="616"/>
      <c r="CH35" s="616"/>
      <c r="CI35" s="616"/>
      <c r="CJ35" s="616"/>
      <c r="CK35" s="616"/>
      <c r="CL35" s="616"/>
      <c r="CM35" s="616"/>
      <c r="CN35" s="213"/>
      <c r="CO35" s="615">
        <f t="shared" ref="CO35:CO43" si="3">IF(CQ35="","",CO34+1)</f>
        <v>22</v>
      </c>
      <c r="CP35" s="615"/>
      <c r="CQ35" s="616" t="str">
        <f>IF('各会計、関係団体の財政状況及び健全化判断比率'!BS8="","",'各会計、関係団体の財政状況及び健全化判断比率'!BS8)</f>
        <v>愛媛県信用保証協会</v>
      </c>
      <c r="CR35" s="616"/>
      <c r="CS35" s="616"/>
      <c r="CT35" s="616"/>
      <c r="CU35" s="616"/>
      <c r="CV35" s="616"/>
      <c r="CW35" s="616"/>
      <c r="CX35" s="616"/>
      <c r="CY35" s="616"/>
      <c r="CZ35" s="616"/>
      <c r="DA35" s="616"/>
      <c r="DB35" s="616"/>
      <c r="DC35" s="616"/>
      <c r="DD35" s="616"/>
      <c r="DE35" s="616"/>
      <c r="DF35" s="210"/>
      <c r="DG35" s="617" t="str">
        <f>IF('各会計、関係団体の財政状況及び健全化判断比率'!BR8="","",'各会計、関係団体の財政状況及び健全化判断比率'!BR8)</f>
        <v>○</v>
      </c>
      <c r="DH35" s="617"/>
      <c r="DI35" s="217"/>
      <c r="DJ35" s="185"/>
      <c r="DK35" s="185"/>
      <c r="DL35" s="185"/>
      <c r="DM35" s="185"/>
      <c r="DN35" s="185"/>
      <c r="DO35" s="185"/>
    </row>
    <row r="36" spans="1:119" ht="32.25" customHeight="1">
      <c r="A36" s="186"/>
      <c r="B36" s="212"/>
      <c r="C36" s="615">
        <f>IF(E36="","",C35+1)</f>
        <v>3</v>
      </c>
      <c r="D36" s="615"/>
      <c r="E36" s="616" t="str">
        <f>IF('各会計、関係団体の財政状況及び健全化判断比率'!B9="","",'各会計、関係団体の財政状況及び健全化判断比率'!B9)</f>
        <v>住宅新築資金等貸付事業特別会計</v>
      </c>
      <c r="F36" s="616"/>
      <c r="G36" s="616"/>
      <c r="H36" s="616"/>
      <c r="I36" s="616"/>
      <c r="J36" s="616"/>
      <c r="K36" s="616"/>
      <c r="L36" s="616"/>
      <c r="M36" s="616"/>
      <c r="N36" s="616"/>
      <c r="O36" s="616"/>
      <c r="P36" s="616"/>
      <c r="Q36" s="616"/>
      <c r="R36" s="616"/>
      <c r="S36" s="616"/>
      <c r="T36" s="213"/>
      <c r="U36" s="615">
        <f t="shared" ref="U36:U43" si="4">IF(W36="","",U35+1)</f>
        <v>6</v>
      </c>
      <c r="V36" s="615"/>
      <c r="W36" s="616" t="str">
        <f>IF('各会計、関係団体の財政状況及び健全化判断比率'!B30="","",'各会計、関係団体の財政状況及び健全化判断比率'!B30)</f>
        <v>後期高齢者医療特別会計</v>
      </c>
      <c r="X36" s="616"/>
      <c r="Y36" s="616"/>
      <c r="Z36" s="616"/>
      <c r="AA36" s="616"/>
      <c r="AB36" s="616"/>
      <c r="AC36" s="616"/>
      <c r="AD36" s="616"/>
      <c r="AE36" s="616"/>
      <c r="AF36" s="616"/>
      <c r="AG36" s="616"/>
      <c r="AH36" s="616"/>
      <c r="AI36" s="616"/>
      <c r="AJ36" s="616"/>
      <c r="AK36" s="616"/>
      <c r="AL36" s="213"/>
      <c r="AM36" s="615">
        <f t="shared" si="0"/>
        <v>11</v>
      </c>
      <c r="AN36" s="615"/>
      <c r="AO36" s="616" t="str">
        <f>IF('各会計、関係団体の財政状況及び健全化判断比率'!B35="","",'各会計、関係団体の財政状況及び健全化判断比率'!B35)</f>
        <v>介護老人保健施設事業会計</v>
      </c>
      <c r="AP36" s="616"/>
      <c r="AQ36" s="616"/>
      <c r="AR36" s="616"/>
      <c r="AS36" s="616"/>
      <c r="AT36" s="616"/>
      <c r="AU36" s="616"/>
      <c r="AV36" s="616"/>
      <c r="AW36" s="616"/>
      <c r="AX36" s="616"/>
      <c r="AY36" s="616"/>
      <c r="AZ36" s="616"/>
      <c r="BA36" s="616"/>
      <c r="BB36" s="616"/>
      <c r="BC36" s="616"/>
      <c r="BD36" s="213"/>
      <c r="BE36" s="615" t="str">
        <f t="shared" si="1"/>
        <v/>
      </c>
      <c r="BF36" s="615"/>
      <c r="BG36" s="616"/>
      <c r="BH36" s="616"/>
      <c r="BI36" s="616"/>
      <c r="BJ36" s="616"/>
      <c r="BK36" s="616"/>
      <c r="BL36" s="616"/>
      <c r="BM36" s="616"/>
      <c r="BN36" s="616"/>
      <c r="BO36" s="616"/>
      <c r="BP36" s="616"/>
      <c r="BQ36" s="616"/>
      <c r="BR36" s="616"/>
      <c r="BS36" s="616"/>
      <c r="BT36" s="616"/>
      <c r="BU36" s="616"/>
      <c r="BV36" s="213"/>
      <c r="BW36" s="615">
        <f t="shared" si="2"/>
        <v>16</v>
      </c>
      <c r="BX36" s="615"/>
      <c r="BY36" s="616" t="str">
        <f>IF('各会計、関係団体の財政状況及び健全化判断比率'!B70="","",'各会計、関係団体の財政状況及び健全化判断比率'!B70)</f>
        <v>南予水道企業団</v>
      </c>
      <c r="BZ36" s="616"/>
      <c r="CA36" s="616"/>
      <c r="CB36" s="616"/>
      <c r="CC36" s="616"/>
      <c r="CD36" s="616"/>
      <c r="CE36" s="616"/>
      <c r="CF36" s="616"/>
      <c r="CG36" s="616"/>
      <c r="CH36" s="616"/>
      <c r="CI36" s="616"/>
      <c r="CJ36" s="616"/>
      <c r="CK36" s="616"/>
      <c r="CL36" s="616"/>
      <c r="CM36" s="616"/>
      <c r="CN36" s="213"/>
      <c r="CO36" s="615" t="str">
        <f t="shared" si="3"/>
        <v/>
      </c>
      <c r="CP36" s="615"/>
      <c r="CQ36" s="616" t="str">
        <f>IF('各会計、関係団体の財政状況及び健全化判断比率'!BS9="","",'各会計、関係団体の財政状況及び健全化判断比率'!BS9)</f>
        <v/>
      </c>
      <c r="CR36" s="616"/>
      <c r="CS36" s="616"/>
      <c r="CT36" s="616"/>
      <c r="CU36" s="616"/>
      <c r="CV36" s="616"/>
      <c r="CW36" s="616"/>
      <c r="CX36" s="616"/>
      <c r="CY36" s="616"/>
      <c r="CZ36" s="616"/>
      <c r="DA36" s="616"/>
      <c r="DB36" s="616"/>
      <c r="DC36" s="616"/>
      <c r="DD36" s="616"/>
      <c r="DE36" s="616"/>
      <c r="DF36" s="210"/>
      <c r="DG36" s="617" t="str">
        <f>IF('各会計、関係団体の財政状況及び健全化判断比率'!BR9="","",'各会計、関係団体の財政状況及び健全化判断比率'!BR9)</f>
        <v/>
      </c>
      <c r="DH36" s="617"/>
      <c r="DI36" s="217"/>
      <c r="DJ36" s="185"/>
      <c r="DK36" s="185"/>
      <c r="DL36" s="185"/>
      <c r="DM36" s="185"/>
      <c r="DN36" s="185"/>
      <c r="DO36" s="185"/>
    </row>
    <row r="37" spans="1:119" ht="32.25" customHeight="1">
      <c r="A37" s="186"/>
      <c r="B37" s="212"/>
      <c r="C37" s="615" t="str">
        <f>IF(E37="","",C36+1)</f>
        <v/>
      </c>
      <c r="D37" s="615"/>
      <c r="E37" s="616" t="str">
        <f>IF('各会計、関係団体の財政状況及び健全化判断比率'!B10="","",'各会計、関係団体の財政状況及び健全化判断比率'!B10)</f>
        <v/>
      </c>
      <c r="F37" s="616"/>
      <c r="G37" s="616"/>
      <c r="H37" s="616"/>
      <c r="I37" s="616"/>
      <c r="J37" s="616"/>
      <c r="K37" s="616"/>
      <c r="L37" s="616"/>
      <c r="M37" s="616"/>
      <c r="N37" s="616"/>
      <c r="O37" s="616"/>
      <c r="P37" s="616"/>
      <c r="Q37" s="616"/>
      <c r="R37" s="616"/>
      <c r="S37" s="616"/>
      <c r="T37" s="213"/>
      <c r="U37" s="615">
        <f t="shared" si="4"/>
        <v>7</v>
      </c>
      <c r="V37" s="615"/>
      <c r="W37" s="616" t="str">
        <f>IF('各会計、関係団体の財政状況及び健全化判断比率'!B31="","",'各会計、関係団体の財政状況及び健全化判断比率'!B31)</f>
        <v>介護保険（保険事業勘定）特別会計</v>
      </c>
      <c r="X37" s="616"/>
      <c r="Y37" s="616"/>
      <c r="Z37" s="616"/>
      <c r="AA37" s="616"/>
      <c r="AB37" s="616"/>
      <c r="AC37" s="616"/>
      <c r="AD37" s="616"/>
      <c r="AE37" s="616"/>
      <c r="AF37" s="616"/>
      <c r="AG37" s="616"/>
      <c r="AH37" s="616"/>
      <c r="AI37" s="616"/>
      <c r="AJ37" s="616"/>
      <c r="AK37" s="616"/>
      <c r="AL37" s="213"/>
      <c r="AM37" s="615" t="str">
        <f t="shared" si="0"/>
        <v/>
      </c>
      <c r="AN37" s="615"/>
      <c r="AO37" s="616"/>
      <c r="AP37" s="616"/>
      <c r="AQ37" s="616"/>
      <c r="AR37" s="616"/>
      <c r="AS37" s="616"/>
      <c r="AT37" s="616"/>
      <c r="AU37" s="616"/>
      <c r="AV37" s="616"/>
      <c r="AW37" s="616"/>
      <c r="AX37" s="616"/>
      <c r="AY37" s="616"/>
      <c r="AZ37" s="616"/>
      <c r="BA37" s="616"/>
      <c r="BB37" s="616"/>
      <c r="BC37" s="616"/>
      <c r="BD37" s="213"/>
      <c r="BE37" s="615" t="str">
        <f t="shared" si="1"/>
        <v/>
      </c>
      <c r="BF37" s="615"/>
      <c r="BG37" s="616"/>
      <c r="BH37" s="616"/>
      <c r="BI37" s="616"/>
      <c r="BJ37" s="616"/>
      <c r="BK37" s="616"/>
      <c r="BL37" s="616"/>
      <c r="BM37" s="616"/>
      <c r="BN37" s="616"/>
      <c r="BO37" s="616"/>
      <c r="BP37" s="616"/>
      <c r="BQ37" s="616"/>
      <c r="BR37" s="616"/>
      <c r="BS37" s="616"/>
      <c r="BT37" s="616"/>
      <c r="BU37" s="616"/>
      <c r="BV37" s="213"/>
      <c r="BW37" s="615">
        <f t="shared" si="2"/>
        <v>17</v>
      </c>
      <c r="BX37" s="615"/>
      <c r="BY37" s="616" t="str">
        <f>IF('各会計、関係団体の財政状況及び健全化判断比率'!B71="","",'各会計、関係団体の財政状況及び健全化判断比率'!B71)</f>
        <v>津島水道企業団</v>
      </c>
      <c r="BZ37" s="616"/>
      <c r="CA37" s="616"/>
      <c r="CB37" s="616"/>
      <c r="CC37" s="616"/>
      <c r="CD37" s="616"/>
      <c r="CE37" s="616"/>
      <c r="CF37" s="616"/>
      <c r="CG37" s="616"/>
      <c r="CH37" s="616"/>
      <c r="CI37" s="616"/>
      <c r="CJ37" s="616"/>
      <c r="CK37" s="616"/>
      <c r="CL37" s="616"/>
      <c r="CM37" s="616"/>
      <c r="CN37" s="213"/>
      <c r="CO37" s="615" t="str">
        <f t="shared" si="3"/>
        <v/>
      </c>
      <c r="CP37" s="615"/>
      <c r="CQ37" s="616" t="str">
        <f>IF('各会計、関係団体の財政状況及び健全化判断比率'!BS10="","",'各会計、関係団体の財政状況及び健全化判断比率'!BS10)</f>
        <v/>
      </c>
      <c r="CR37" s="616"/>
      <c r="CS37" s="616"/>
      <c r="CT37" s="616"/>
      <c r="CU37" s="616"/>
      <c r="CV37" s="616"/>
      <c r="CW37" s="616"/>
      <c r="CX37" s="616"/>
      <c r="CY37" s="616"/>
      <c r="CZ37" s="616"/>
      <c r="DA37" s="616"/>
      <c r="DB37" s="616"/>
      <c r="DC37" s="616"/>
      <c r="DD37" s="616"/>
      <c r="DE37" s="616"/>
      <c r="DF37" s="210"/>
      <c r="DG37" s="617" t="str">
        <f>IF('各会計、関係団体の財政状況及び健全化判断比率'!BR10="","",'各会計、関係団体の財政状況及び健全化判断比率'!BR10)</f>
        <v/>
      </c>
      <c r="DH37" s="617"/>
      <c r="DI37" s="217"/>
      <c r="DJ37" s="185"/>
      <c r="DK37" s="185"/>
      <c r="DL37" s="185"/>
      <c r="DM37" s="185"/>
      <c r="DN37" s="185"/>
      <c r="DO37" s="185"/>
    </row>
    <row r="38" spans="1:119" ht="32.25" customHeight="1">
      <c r="A38" s="186"/>
      <c r="B38" s="212"/>
      <c r="C38" s="615" t="str">
        <f t="shared" ref="C38:C43" si="5">IF(E38="","",C37+1)</f>
        <v/>
      </c>
      <c r="D38" s="615"/>
      <c r="E38" s="616" t="str">
        <f>IF('各会計、関係団体の財政状況及び健全化判断比率'!B11="","",'各会計、関係団体の財政状況及び健全化判断比率'!B11)</f>
        <v/>
      </c>
      <c r="F38" s="616"/>
      <c r="G38" s="616"/>
      <c r="H38" s="616"/>
      <c r="I38" s="616"/>
      <c r="J38" s="616"/>
      <c r="K38" s="616"/>
      <c r="L38" s="616"/>
      <c r="M38" s="616"/>
      <c r="N38" s="616"/>
      <c r="O38" s="616"/>
      <c r="P38" s="616"/>
      <c r="Q38" s="616"/>
      <c r="R38" s="616"/>
      <c r="S38" s="616"/>
      <c r="T38" s="213"/>
      <c r="U38" s="615">
        <f t="shared" si="4"/>
        <v>8</v>
      </c>
      <c r="V38" s="615"/>
      <c r="W38" s="616" t="str">
        <f>IF('各会計、関係団体の財政状況及び健全化判断比率'!B32="","",'各会計、関係団体の財政状況及び健全化判断比率'!B32)</f>
        <v>介護保険（介護サービス事業勘定）特別会計</v>
      </c>
      <c r="X38" s="616"/>
      <c r="Y38" s="616"/>
      <c r="Z38" s="616"/>
      <c r="AA38" s="616"/>
      <c r="AB38" s="616"/>
      <c r="AC38" s="616"/>
      <c r="AD38" s="616"/>
      <c r="AE38" s="616"/>
      <c r="AF38" s="616"/>
      <c r="AG38" s="616"/>
      <c r="AH38" s="616"/>
      <c r="AI38" s="616"/>
      <c r="AJ38" s="616"/>
      <c r="AK38" s="616"/>
      <c r="AL38" s="213"/>
      <c r="AM38" s="615" t="str">
        <f t="shared" si="0"/>
        <v/>
      </c>
      <c r="AN38" s="615"/>
      <c r="AO38" s="616"/>
      <c r="AP38" s="616"/>
      <c r="AQ38" s="616"/>
      <c r="AR38" s="616"/>
      <c r="AS38" s="616"/>
      <c r="AT38" s="616"/>
      <c r="AU38" s="616"/>
      <c r="AV38" s="616"/>
      <c r="AW38" s="616"/>
      <c r="AX38" s="616"/>
      <c r="AY38" s="616"/>
      <c r="AZ38" s="616"/>
      <c r="BA38" s="616"/>
      <c r="BB38" s="616"/>
      <c r="BC38" s="616"/>
      <c r="BD38" s="213"/>
      <c r="BE38" s="615" t="str">
        <f t="shared" si="1"/>
        <v/>
      </c>
      <c r="BF38" s="615"/>
      <c r="BG38" s="616"/>
      <c r="BH38" s="616"/>
      <c r="BI38" s="616"/>
      <c r="BJ38" s="616"/>
      <c r="BK38" s="616"/>
      <c r="BL38" s="616"/>
      <c r="BM38" s="616"/>
      <c r="BN38" s="616"/>
      <c r="BO38" s="616"/>
      <c r="BP38" s="616"/>
      <c r="BQ38" s="616"/>
      <c r="BR38" s="616"/>
      <c r="BS38" s="616"/>
      <c r="BT38" s="616"/>
      <c r="BU38" s="616"/>
      <c r="BV38" s="213"/>
      <c r="BW38" s="615">
        <f t="shared" si="2"/>
        <v>18</v>
      </c>
      <c r="BX38" s="615"/>
      <c r="BY38" s="616" t="str">
        <f>IF('各会計、関係団体の財政状況及び健全化判断比率'!B72="","",'各会計、関係団体の財政状況及び健全化判断比率'!B72)</f>
        <v>愛媛県後期高齢者医療広域連合（一般会計）</v>
      </c>
      <c r="BZ38" s="616"/>
      <c r="CA38" s="616"/>
      <c r="CB38" s="616"/>
      <c r="CC38" s="616"/>
      <c r="CD38" s="616"/>
      <c r="CE38" s="616"/>
      <c r="CF38" s="616"/>
      <c r="CG38" s="616"/>
      <c r="CH38" s="616"/>
      <c r="CI38" s="616"/>
      <c r="CJ38" s="616"/>
      <c r="CK38" s="616"/>
      <c r="CL38" s="616"/>
      <c r="CM38" s="616"/>
      <c r="CN38" s="213"/>
      <c r="CO38" s="615" t="str">
        <f t="shared" si="3"/>
        <v/>
      </c>
      <c r="CP38" s="615"/>
      <c r="CQ38" s="616" t="str">
        <f>IF('各会計、関係団体の財政状況及び健全化判断比率'!BS11="","",'各会計、関係団体の財政状況及び健全化判断比率'!BS11)</f>
        <v/>
      </c>
      <c r="CR38" s="616"/>
      <c r="CS38" s="616"/>
      <c r="CT38" s="616"/>
      <c r="CU38" s="616"/>
      <c r="CV38" s="616"/>
      <c r="CW38" s="616"/>
      <c r="CX38" s="616"/>
      <c r="CY38" s="616"/>
      <c r="CZ38" s="616"/>
      <c r="DA38" s="616"/>
      <c r="DB38" s="616"/>
      <c r="DC38" s="616"/>
      <c r="DD38" s="616"/>
      <c r="DE38" s="616"/>
      <c r="DF38" s="210"/>
      <c r="DG38" s="617" t="str">
        <f>IF('各会計、関係団体の財政状況及び健全化判断比率'!BR11="","",'各会計、関係団体の財政状況及び健全化判断比率'!BR11)</f>
        <v/>
      </c>
      <c r="DH38" s="617"/>
      <c r="DI38" s="217"/>
      <c r="DJ38" s="185"/>
      <c r="DK38" s="185"/>
      <c r="DL38" s="185"/>
      <c r="DM38" s="185"/>
      <c r="DN38" s="185"/>
      <c r="DO38" s="185"/>
    </row>
    <row r="39" spans="1:119" ht="32.25" customHeight="1">
      <c r="A39" s="186"/>
      <c r="B39" s="212"/>
      <c r="C39" s="615" t="str">
        <f t="shared" si="5"/>
        <v/>
      </c>
      <c r="D39" s="615"/>
      <c r="E39" s="616" t="str">
        <f>IF('各会計、関係団体の財政状況及び健全化判断比率'!B12="","",'各会計、関係団体の財政状況及び健全化判断比率'!B12)</f>
        <v/>
      </c>
      <c r="F39" s="616"/>
      <c r="G39" s="616"/>
      <c r="H39" s="616"/>
      <c r="I39" s="616"/>
      <c r="J39" s="616"/>
      <c r="K39" s="616"/>
      <c r="L39" s="616"/>
      <c r="M39" s="616"/>
      <c r="N39" s="616"/>
      <c r="O39" s="616"/>
      <c r="P39" s="616"/>
      <c r="Q39" s="616"/>
      <c r="R39" s="616"/>
      <c r="S39" s="616"/>
      <c r="T39" s="213"/>
      <c r="U39" s="615" t="str">
        <f t="shared" si="4"/>
        <v/>
      </c>
      <c r="V39" s="615"/>
      <c r="W39" s="616"/>
      <c r="X39" s="616"/>
      <c r="Y39" s="616"/>
      <c r="Z39" s="616"/>
      <c r="AA39" s="616"/>
      <c r="AB39" s="616"/>
      <c r="AC39" s="616"/>
      <c r="AD39" s="616"/>
      <c r="AE39" s="616"/>
      <c r="AF39" s="616"/>
      <c r="AG39" s="616"/>
      <c r="AH39" s="616"/>
      <c r="AI39" s="616"/>
      <c r="AJ39" s="616"/>
      <c r="AK39" s="616"/>
      <c r="AL39" s="213"/>
      <c r="AM39" s="615" t="str">
        <f t="shared" si="0"/>
        <v/>
      </c>
      <c r="AN39" s="615"/>
      <c r="AO39" s="616"/>
      <c r="AP39" s="616"/>
      <c r="AQ39" s="616"/>
      <c r="AR39" s="616"/>
      <c r="AS39" s="616"/>
      <c r="AT39" s="616"/>
      <c r="AU39" s="616"/>
      <c r="AV39" s="616"/>
      <c r="AW39" s="616"/>
      <c r="AX39" s="616"/>
      <c r="AY39" s="616"/>
      <c r="AZ39" s="616"/>
      <c r="BA39" s="616"/>
      <c r="BB39" s="616"/>
      <c r="BC39" s="616"/>
      <c r="BD39" s="213"/>
      <c r="BE39" s="615" t="str">
        <f t="shared" si="1"/>
        <v/>
      </c>
      <c r="BF39" s="615"/>
      <c r="BG39" s="616"/>
      <c r="BH39" s="616"/>
      <c r="BI39" s="616"/>
      <c r="BJ39" s="616"/>
      <c r="BK39" s="616"/>
      <c r="BL39" s="616"/>
      <c r="BM39" s="616"/>
      <c r="BN39" s="616"/>
      <c r="BO39" s="616"/>
      <c r="BP39" s="616"/>
      <c r="BQ39" s="616"/>
      <c r="BR39" s="616"/>
      <c r="BS39" s="616"/>
      <c r="BT39" s="616"/>
      <c r="BU39" s="616"/>
      <c r="BV39" s="213"/>
      <c r="BW39" s="615">
        <f t="shared" si="2"/>
        <v>19</v>
      </c>
      <c r="BX39" s="615"/>
      <c r="BY39" s="616" t="str">
        <f>IF('各会計、関係団体の財政状況及び健全化判断比率'!B73="","",'各会計、関係団体の財政状況及び健全化判断比率'!B73)</f>
        <v>愛媛県後期高齢者医療広域連合（後期高齢者医療特別会計）</v>
      </c>
      <c r="BZ39" s="616"/>
      <c r="CA39" s="616"/>
      <c r="CB39" s="616"/>
      <c r="CC39" s="616"/>
      <c r="CD39" s="616"/>
      <c r="CE39" s="616"/>
      <c r="CF39" s="616"/>
      <c r="CG39" s="616"/>
      <c r="CH39" s="616"/>
      <c r="CI39" s="616"/>
      <c r="CJ39" s="616"/>
      <c r="CK39" s="616"/>
      <c r="CL39" s="616"/>
      <c r="CM39" s="616"/>
      <c r="CN39" s="213"/>
      <c r="CO39" s="615" t="str">
        <f t="shared" si="3"/>
        <v/>
      </c>
      <c r="CP39" s="615"/>
      <c r="CQ39" s="616" t="str">
        <f>IF('各会計、関係団体の財政状況及び健全化判断比率'!BS12="","",'各会計、関係団体の財政状況及び健全化判断比率'!BS12)</f>
        <v/>
      </c>
      <c r="CR39" s="616"/>
      <c r="CS39" s="616"/>
      <c r="CT39" s="616"/>
      <c r="CU39" s="616"/>
      <c r="CV39" s="616"/>
      <c r="CW39" s="616"/>
      <c r="CX39" s="616"/>
      <c r="CY39" s="616"/>
      <c r="CZ39" s="616"/>
      <c r="DA39" s="616"/>
      <c r="DB39" s="616"/>
      <c r="DC39" s="616"/>
      <c r="DD39" s="616"/>
      <c r="DE39" s="616"/>
      <c r="DF39" s="210"/>
      <c r="DG39" s="617" t="str">
        <f>IF('各会計、関係団体の財政状況及び健全化判断比率'!BR12="","",'各会計、関係団体の財政状況及び健全化判断比率'!BR12)</f>
        <v/>
      </c>
      <c r="DH39" s="617"/>
      <c r="DI39" s="217"/>
      <c r="DJ39" s="185"/>
      <c r="DK39" s="185"/>
      <c r="DL39" s="185"/>
      <c r="DM39" s="185"/>
      <c r="DN39" s="185"/>
      <c r="DO39" s="185"/>
    </row>
    <row r="40" spans="1:119" ht="32.25" customHeight="1">
      <c r="A40" s="186"/>
      <c r="B40" s="212"/>
      <c r="C40" s="615" t="str">
        <f t="shared" si="5"/>
        <v/>
      </c>
      <c r="D40" s="615"/>
      <c r="E40" s="616" t="str">
        <f>IF('各会計、関係団体の財政状況及び健全化判断比率'!B13="","",'各会計、関係団体の財政状況及び健全化判断比率'!B13)</f>
        <v/>
      </c>
      <c r="F40" s="616"/>
      <c r="G40" s="616"/>
      <c r="H40" s="616"/>
      <c r="I40" s="616"/>
      <c r="J40" s="616"/>
      <c r="K40" s="616"/>
      <c r="L40" s="616"/>
      <c r="M40" s="616"/>
      <c r="N40" s="616"/>
      <c r="O40" s="616"/>
      <c r="P40" s="616"/>
      <c r="Q40" s="616"/>
      <c r="R40" s="616"/>
      <c r="S40" s="616"/>
      <c r="T40" s="213"/>
      <c r="U40" s="615" t="str">
        <f t="shared" si="4"/>
        <v/>
      </c>
      <c r="V40" s="615"/>
      <c r="W40" s="616"/>
      <c r="X40" s="616"/>
      <c r="Y40" s="616"/>
      <c r="Z40" s="616"/>
      <c r="AA40" s="616"/>
      <c r="AB40" s="616"/>
      <c r="AC40" s="616"/>
      <c r="AD40" s="616"/>
      <c r="AE40" s="616"/>
      <c r="AF40" s="616"/>
      <c r="AG40" s="616"/>
      <c r="AH40" s="616"/>
      <c r="AI40" s="616"/>
      <c r="AJ40" s="616"/>
      <c r="AK40" s="616"/>
      <c r="AL40" s="213"/>
      <c r="AM40" s="615" t="str">
        <f t="shared" si="0"/>
        <v/>
      </c>
      <c r="AN40" s="615"/>
      <c r="AO40" s="616"/>
      <c r="AP40" s="616"/>
      <c r="AQ40" s="616"/>
      <c r="AR40" s="616"/>
      <c r="AS40" s="616"/>
      <c r="AT40" s="616"/>
      <c r="AU40" s="616"/>
      <c r="AV40" s="616"/>
      <c r="AW40" s="616"/>
      <c r="AX40" s="616"/>
      <c r="AY40" s="616"/>
      <c r="AZ40" s="616"/>
      <c r="BA40" s="616"/>
      <c r="BB40" s="616"/>
      <c r="BC40" s="616"/>
      <c r="BD40" s="213"/>
      <c r="BE40" s="615" t="str">
        <f t="shared" si="1"/>
        <v/>
      </c>
      <c r="BF40" s="615"/>
      <c r="BG40" s="616"/>
      <c r="BH40" s="616"/>
      <c r="BI40" s="616"/>
      <c r="BJ40" s="616"/>
      <c r="BK40" s="616"/>
      <c r="BL40" s="616"/>
      <c r="BM40" s="616"/>
      <c r="BN40" s="616"/>
      <c r="BO40" s="616"/>
      <c r="BP40" s="616"/>
      <c r="BQ40" s="616"/>
      <c r="BR40" s="616"/>
      <c r="BS40" s="616"/>
      <c r="BT40" s="616"/>
      <c r="BU40" s="616"/>
      <c r="BV40" s="213"/>
      <c r="BW40" s="615">
        <f t="shared" si="2"/>
        <v>20</v>
      </c>
      <c r="BX40" s="615"/>
      <c r="BY40" s="616" t="str">
        <f>IF('各会計、関係団体の財政状況及び健全化判断比率'!B74="","",'各会計、関係団体の財政状況及び健全化判断比率'!B74)</f>
        <v>愛媛地方税滞納整理機構</v>
      </c>
      <c r="BZ40" s="616"/>
      <c r="CA40" s="616"/>
      <c r="CB40" s="616"/>
      <c r="CC40" s="616"/>
      <c r="CD40" s="616"/>
      <c r="CE40" s="616"/>
      <c r="CF40" s="616"/>
      <c r="CG40" s="616"/>
      <c r="CH40" s="616"/>
      <c r="CI40" s="616"/>
      <c r="CJ40" s="616"/>
      <c r="CK40" s="616"/>
      <c r="CL40" s="616"/>
      <c r="CM40" s="616"/>
      <c r="CN40" s="213"/>
      <c r="CO40" s="615" t="str">
        <f t="shared" si="3"/>
        <v/>
      </c>
      <c r="CP40" s="615"/>
      <c r="CQ40" s="616" t="str">
        <f>IF('各会計、関係団体の財政状況及び健全化判断比率'!BS13="","",'各会計、関係団体の財政状況及び健全化判断比率'!BS13)</f>
        <v/>
      </c>
      <c r="CR40" s="616"/>
      <c r="CS40" s="616"/>
      <c r="CT40" s="616"/>
      <c r="CU40" s="616"/>
      <c r="CV40" s="616"/>
      <c r="CW40" s="616"/>
      <c r="CX40" s="616"/>
      <c r="CY40" s="616"/>
      <c r="CZ40" s="616"/>
      <c r="DA40" s="616"/>
      <c r="DB40" s="616"/>
      <c r="DC40" s="616"/>
      <c r="DD40" s="616"/>
      <c r="DE40" s="616"/>
      <c r="DF40" s="210"/>
      <c r="DG40" s="617" t="str">
        <f>IF('各会計、関係団体の財政状況及び健全化判断比率'!BR13="","",'各会計、関係団体の財政状況及び健全化判断比率'!BR13)</f>
        <v/>
      </c>
      <c r="DH40" s="617"/>
      <c r="DI40" s="217"/>
      <c r="DJ40" s="185"/>
      <c r="DK40" s="185"/>
      <c r="DL40" s="185"/>
      <c r="DM40" s="185"/>
      <c r="DN40" s="185"/>
      <c r="DO40" s="185"/>
    </row>
    <row r="41" spans="1:119" ht="32.25" customHeight="1">
      <c r="A41" s="186"/>
      <c r="B41" s="212"/>
      <c r="C41" s="615" t="str">
        <f t="shared" si="5"/>
        <v/>
      </c>
      <c r="D41" s="615"/>
      <c r="E41" s="616" t="str">
        <f>IF('各会計、関係団体の財政状況及び健全化判断比率'!B14="","",'各会計、関係団体の財政状況及び健全化判断比率'!B14)</f>
        <v/>
      </c>
      <c r="F41" s="616"/>
      <c r="G41" s="616"/>
      <c r="H41" s="616"/>
      <c r="I41" s="616"/>
      <c r="J41" s="616"/>
      <c r="K41" s="616"/>
      <c r="L41" s="616"/>
      <c r="M41" s="616"/>
      <c r="N41" s="616"/>
      <c r="O41" s="616"/>
      <c r="P41" s="616"/>
      <c r="Q41" s="616"/>
      <c r="R41" s="616"/>
      <c r="S41" s="616"/>
      <c r="T41" s="213"/>
      <c r="U41" s="615" t="str">
        <f t="shared" si="4"/>
        <v/>
      </c>
      <c r="V41" s="615"/>
      <c r="W41" s="616"/>
      <c r="X41" s="616"/>
      <c r="Y41" s="616"/>
      <c r="Z41" s="616"/>
      <c r="AA41" s="616"/>
      <c r="AB41" s="616"/>
      <c r="AC41" s="616"/>
      <c r="AD41" s="616"/>
      <c r="AE41" s="616"/>
      <c r="AF41" s="616"/>
      <c r="AG41" s="616"/>
      <c r="AH41" s="616"/>
      <c r="AI41" s="616"/>
      <c r="AJ41" s="616"/>
      <c r="AK41" s="616"/>
      <c r="AL41" s="213"/>
      <c r="AM41" s="615" t="str">
        <f t="shared" si="0"/>
        <v/>
      </c>
      <c r="AN41" s="615"/>
      <c r="AO41" s="616"/>
      <c r="AP41" s="616"/>
      <c r="AQ41" s="616"/>
      <c r="AR41" s="616"/>
      <c r="AS41" s="616"/>
      <c r="AT41" s="616"/>
      <c r="AU41" s="616"/>
      <c r="AV41" s="616"/>
      <c r="AW41" s="616"/>
      <c r="AX41" s="616"/>
      <c r="AY41" s="616"/>
      <c r="AZ41" s="616"/>
      <c r="BA41" s="616"/>
      <c r="BB41" s="616"/>
      <c r="BC41" s="616"/>
      <c r="BD41" s="213"/>
      <c r="BE41" s="615" t="str">
        <f t="shared" si="1"/>
        <v/>
      </c>
      <c r="BF41" s="615"/>
      <c r="BG41" s="616"/>
      <c r="BH41" s="616"/>
      <c r="BI41" s="616"/>
      <c r="BJ41" s="616"/>
      <c r="BK41" s="616"/>
      <c r="BL41" s="616"/>
      <c r="BM41" s="616"/>
      <c r="BN41" s="616"/>
      <c r="BO41" s="616"/>
      <c r="BP41" s="616"/>
      <c r="BQ41" s="616"/>
      <c r="BR41" s="616"/>
      <c r="BS41" s="616"/>
      <c r="BT41" s="616"/>
      <c r="BU41" s="616"/>
      <c r="BV41" s="213"/>
      <c r="BW41" s="615" t="str">
        <f t="shared" si="2"/>
        <v/>
      </c>
      <c r="BX41" s="615"/>
      <c r="BY41" s="616" t="str">
        <f>IF('各会計、関係団体の財政状況及び健全化判断比率'!B75="","",'各会計、関係団体の財政状況及び健全化判断比率'!B75)</f>
        <v/>
      </c>
      <c r="BZ41" s="616"/>
      <c r="CA41" s="616"/>
      <c r="CB41" s="616"/>
      <c r="CC41" s="616"/>
      <c r="CD41" s="616"/>
      <c r="CE41" s="616"/>
      <c r="CF41" s="616"/>
      <c r="CG41" s="616"/>
      <c r="CH41" s="616"/>
      <c r="CI41" s="616"/>
      <c r="CJ41" s="616"/>
      <c r="CK41" s="616"/>
      <c r="CL41" s="616"/>
      <c r="CM41" s="616"/>
      <c r="CN41" s="213"/>
      <c r="CO41" s="615" t="str">
        <f t="shared" si="3"/>
        <v/>
      </c>
      <c r="CP41" s="615"/>
      <c r="CQ41" s="616" t="str">
        <f>IF('各会計、関係団体の財政状況及び健全化判断比率'!BS14="","",'各会計、関係団体の財政状況及び健全化判断比率'!BS14)</f>
        <v/>
      </c>
      <c r="CR41" s="616"/>
      <c r="CS41" s="616"/>
      <c r="CT41" s="616"/>
      <c r="CU41" s="616"/>
      <c r="CV41" s="616"/>
      <c r="CW41" s="616"/>
      <c r="CX41" s="616"/>
      <c r="CY41" s="616"/>
      <c r="CZ41" s="616"/>
      <c r="DA41" s="616"/>
      <c r="DB41" s="616"/>
      <c r="DC41" s="616"/>
      <c r="DD41" s="616"/>
      <c r="DE41" s="616"/>
      <c r="DF41" s="210"/>
      <c r="DG41" s="617" t="str">
        <f>IF('各会計、関係団体の財政状況及び健全化判断比率'!BR14="","",'各会計、関係団体の財政状況及び健全化判断比率'!BR14)</f>
        <v/>
      </c>
      <c r="DH41" s="617"/>
      <c r="DI41" s="217"/>
      <c r="DJ41" s="185"/>
      <c r="DK41" s="185"/>
      <c r="DL41" s="185"/>
      <c r="DM41" s="185"/>
      <c r="DN41" s="185"/>
      <c r="DO41" s="185"/>
    </row>
    <row r="42" spans="1:119" ht="32.25" customHeight="1">
      <c r="A42" s="185"/>
      <c r="B42" s="212"/>
      <c r="C42" s="615" t="str">
        <f t="shared" si="5"/>
        <v/>
      </c>
      <c r="D42" s="615"/>
      <c r="E42" s="616" t="str">
        <f>IF('各会計、関係団体の財政状況及び健全化判断比率'!B15="","",'各会計、関係団体の財政状況及び健全化判断比率'!B15)</f>
        <v/>
      </c>
      <c r="F42" s="616"/>
      <c r="G42" s="616"/>
      <c r="H42" s="616"/>
      <c r="I42" s="616"/>
      <c r="J42" s="616"/>
      <c r="K42" s="616"/>
      <c r="L42" s="616"/>
      <c r="M42" s="616"/>
      <c r="N42" s="616"/>
      <c r="O42" s="616"/>
      <c r="P42" s="616"/>
      <c r="Q42" s="616"/>
      <c r="R42" s="616"/>
      <c r="S42" s="616"/>
      <c r="T42" s="213"/>
      <c r="U42" s="615" t="str">
        <f t="shared" si="4"/>
        <v/>
      </c>
      <c r="V42" s="615"/>
      <c r="W42" s="616"/>
      <c r="X42" s="616"/>
      <c r="Y42" s="616"/>
      <c r="Z42" s="616"/>
      <c r="AA42" s="616"/>
      <c r="AB42" s="616"/>
      <c r="AC42" s="616"/>
      <c r="AD42" s="616"/>
      <c r="AE42" s="616"/>
      <c r="AF42" s="616"/>
      <c r="AG42" s="616"/>
      <c r="AH42" s="616"/>
      <c r="AI42" s="616"/>
      <c r="AJ42" s="616"/>
      <c r="AK42" s="616"/>
      <c r="AL42" s="213"/>
      <c r="AM42" s="615" t="str">
        <f t="shared" si="0"/>
        <v/>
      </c>
      <c r="AN42" s="615"/>
      <c r="AO42" s="616"/>
      <c r="AP42" s="616"/>
      <c r="AQ42" s="616"/>
      <c r="AR42" s="616"/>
      <c r="AS42" s="616"/>
      <c r="AT42" s="616"/>
      <c r="AU42" s="616"/>
      <c r="AV42" s="616"/>
      <c r="AW42" s="616"/>
      <c r="AX42" s="616"/>
      <c r="AY42" s="616"/>
      <c r="AZ42" s="616"/>
      <c r="BA42" s="616"/>
      <c r="BB42" s="616"/>
      <c r="BC42" s="616"/>
      <c r="BD42" s="213"/>
      <c r="BE42" s="615" t="str">
        <f t="shared" si="1"/>
        <v/>
      </c>
      <c r="BF42" s="615"/>
      <c r="BG42" s="616"/>
      <c r="BH42" s="616"/>
      <c r="BI42" s="616"/>
      <c r="BJ42" s="616"/>
      <c r="BK42" s="616"/>
      <c r="BL42" s="616"/>
      <c r="BM42" s="616"/>
      <c r="BN42" s="616"/>
      <c r="BO42" s="616"/>
      <c r="BP42" s="616"/>
      <c r="BQ42" s="616"/>
      <c r="BR42" s="616"/>
      <c r="BS42" s="616"/>
      <c r="BT42" s="616"/>
      <c r="BU42" s="616"/>
      <c r="BV42" s="213"/>
      <c r="BW42" s="615" t="str">
        <f t="shared" si="2"/>
        <v/>
      </c>
      <c r="BX42" s="615"/>
      <c r="BY42" s="616" t="str">
        <f>IF('各会計、関係団体の財政状況及び健全化判断比率'!B76="","",'各会計、関係団体の財政状況及び健全化判断比率'!B76)</f>
        <v/>
      </c>
      <c r="BZ42" s="616"/>
      <c r="CA42" s="616"/>
      <c r="CB42" s="616"/>
      <c r="CC42" s="616"/>
      <c r="CD42" s="616"/>
      <c r="CE42" s="616"/>
      <c r="CF42" s="616"/>
      <c r="CG42" s="616"/>
      <c r="CH42" s="616"/>
      <c r="CI42" s="616"/>
      <c r="CJ42" s="616"/>
      <c r="CK42" s="616"/>
      <c r="CL42" s="616"/>
      <c r="CM42" s="616"/>
      <c r="CN42" s="213"/>
      <c r="CO42" s="615" t="str">
        <f t="shared" si="3"/>
        <v/>
      </c>
      <c r="CP42" s="615"/>
      <c r="CQ42" s="616" t="str">
        <f>IF('各会計、関係団体の財政状況及び健全化判断比率'!BS15="","",'各会計、関係団体の財政状況及び健全化判断比率'!BS15)</f>
        <v/>
      </c>
      <c r="CR42" s="616"/>
      <c r="CS42" s="616"/>
      <c r="CT42" s="616"/>
      <c r="CU42" s="616"/>
      <c r="CV42" s="616"/>
      <c r="CW42" s="616"/>
      <c r="CX42" s="616"/>
      <c r="CY42" s="616"/>
      <c r="CZ42" s="616"/>
      <c r="DA42" s="616"/>
      <c r="DB42" s="616"/>
      <c r="DC42" s="616"/>
      <c r="DD42" s="616"/>
      <c r="DE42" s="616"/>
      <c r="DF42" s="210"/>
      <c r="DG42" s="617" t="str">
        <f>IF('各会計、関係団体の財政状況及び健全化判断比率'!BR15="","",'各会計、関係団体の財政状況及び健全化判断比率'!BR15)</f>
        <v/>
      </c>
      <c r="DH42" s="617"/>
      <c r="DI42" s="217"/>
      <c r="DJ42" s="185"/>
      <c r="DK42" s="185"/>
      <c r="DL42" s="185"/>
      <c r="DM42" s="185"/>
      <c r="DN42" s="185"/>
      <c r="DO42" s="185"/>
    </row>
    <row r="43" spans="1:119" ht="32.25" customHeight="1">
      <c r="A43" s="185"/>
      <c r="B43" s="212"/>
      <c r="C43" s="615" t="str">
        <f t="shared" si="5"/>
        <v/>
      </c>
      <c r="D43" s="615"/>
      <c r="E43" s="616" t="str">
        <f>IF('各会計、関係団体の財政状況及び健全化判断比率'!B16="","",'各会計、関係団体の財政状況及び健全化判断比率'!B16)</f>
        <v/>
      </c>
      <c r="F43" s="616"/>
      <c r="G43" s="616"/>
      <c r="H43" s="616"/>
      <c r="I43" s="616"/>
      <c r="J43" s="616"/>
      <c r="K43" s="616"/>
      <c r="L43" s="616"/>
      <c r="M43" s="616"/>
      <c r="N43" s="616"/>
      <c r="O43" s="616"/>
      <c r="P43" s="616"/>
      <c r="Q43" s="616"/>
      <c r="R43" s="616"/>
      <c r="S43" s="616"/>
      <c r="T43" s="213"/>
      <c r="U43" s="615" t="str">
        <f t="shared" si="4"/>
        <v/>
      </c>
      <c r="V43" s="615"/>
      <c r="W43" s="616"/>
      <c r="X43" s="616"/>
      <c r="Y43" s="616"/>
      <c r="Z43" s="616"/>
      <c r="AA43" s="616"/>
      <c r="AB43" s="616"/>
      <c r="AC43" s="616"/>
      <c r="AD43" s="616"/>
      <c r="AE43" s="616"/>
      <c r="AF43" s="616"/>
      <c r="AG43" s="616"/>
      <c r="AH43" s="616"/>
      <c r="AI43" s="616"/>
      <c r="AJ43" s="616"/>
      <c r="AK43" s="616"/>
      <c r="AL43" s="213"/>
      <c r="AM43" s="615" t="str">
        <f t="shared" si="0"/>
        <v/>
      </c>
      <c r="AN43" s="615"/>
      <c r="AO43" s="616"/>
      <c r="AP43" s="616"/>
      <c r="AQ43" s="616"/>
      <c r="AR43" s="616"/>
      <c r="AS43" s="616"/>
      <c r="AT43" s="616"/>
      <c r="AU43" s="616"/>
      <c r="AV43" s="616"/>
      <c r="AW43" s="616"/>
      <c r="AX43" s="616"/>
      <c r="AY43" s="616"/>
      <c r="AZ43" s="616"/>
      <c r="BA43" s="616"/>
      <c r="BB43" s="616"/>
      <c r="BC43" s="616"/>
      <c r="BD43" s="213"/>
      <c r="BE43" s="615" t="str">
        <f t="shared" si="1"/>
        <v/>
      </c>
      <c r="BF43" s="615"/>
      <c r="BG43" s="616"/>
      <c r="BH43" s="616"/>
      <c r="BI43" s="616"/>
      <c r="BJ43" s="616"/>
      <c r="BK43" s="616"/>
      <c r="BL43" s="616"/>
      <c r="BM43" s="616"/>
      <c r="BN43" s="616"/>
      <c r="BO43" s="616"/>
      <c r="BP43" s="616"/>
      <c r="BQ43" s="616"/>
      <c r="BR43" s="616"/>
      <c r="BS43" s="616"/>
      <c r="BT43" s="616"/>
      <c r="BU43" s="616"/>
      <c r="BV43" s="213"/>
      <c r="BW43" s="615" t="str">
        <f t="shared" si="2"/>
        <v/>
      </c>
      <c r="BX43" s="615"/>
      <c r="BY43" s="616" t="str">
        <f>IF('各会計、関係団体の財政状況及び健全化判断比率'!B77="","",'各会計、関係団体の財政状況及び健全化判断比率'!B77)</f>
        <v/>
      </c>
      <c r="BZ43" s="616"/>
      <c r="CA43" s="616"/>
      <c r="CB43" s="616"/>
      <c r="CC43" s="616"/>
      <c r="CD43" s="616"/>
      <c r="CE43" s="616"/>
      <c r="CF43" s="616"/>
      <c r="CG43" s="616"/>
      <c r="CH43" s="616"/>
      <c r="CI43" s="616"/>
      <c r="CJ43" s="616"/>
      <c r="CK43" s="616"/>
      <c r="CL43" s="616"/>
      <c r="CM43" s="616"/>
      <c r="CN43" s="213"/>
      <c r="CO43" s="615" t="str">
        <f t="shared" si="3"/>
        <v/>
      </c>
      <c r="CP43" s="615"/>
      <c r="CQ43" s="616" t="str">
        <f>IF('各会計、関係団体の財政状況及び健全化判断比率'!BS16="","",'各会計、関係団体の財政状況及び健全化判断比率'!BS16)</f>
        <v/>
      </c>
      <c r="CR43" s="616"/>
      <c r="CS43" s="616"/>
      <c r="CT43" s="616"/>
      <c r="CU43" s="616"/>
      <c r="CV43" s="616"/>
      <c r="CW43" s="616"/>
      <c r="CX43" s="616"/>
      <c r="CY43" s="616"/>
      <c r="CZ43" s="616"/>
      <c r="DA43" s="616"/>
      <c r="DB43" s="616"/>
      <c r="DC43" s="616"/>
      <c r="DD43" s="616"/>
      <c r="DE43" s="616"/>
      <c r="DF43" s="210"/>
      <c r="DG43" s="617" t="str">
        <f>IF('各会計、関係団体の財政状況及び健全化判断比率'!BR16="","",'各会計、関係団体の財政状況及び健全化判断比率'!BR16)</f>
        <v/>
      </c>
      <c r="DH43" s="61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OGd6k1EUXL7vkZCELXoeK5mdaVTVxcf2TqLViYj+5cfiAj120wCt3nSRu4Oq4w8jtR7t888yFdW9v+Nd62rcQ==" saltValue="/ghwU+F2CJJkkIJemZjk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569</v>
      </c>
      <c r="D34" s="1210"/>
      <c r="E34" s="1211"/>
      <c r="F34" s="32" t="s">
        <v>570</v>
      </c>
      <c r="G34" s="33" t="s">
        <v>571</v>
      </c>
      <c r="H34" s="33" t="s">
        <v>572</v>
      </c>
      <c r="I34" s="33" t="s">
        <v>573</v>
      </c>
      <c r="J34" s="34" t="s">
        <v>574</v>
      </c>
      <c r="K34" s="22"/>
      <c r="L34" s="22"/>
      <c r="M34" s="22"/>
      <c r="N34" s="22"/>
      <c r="O34" s="22"/>
      <c r="P34" s="22"/>
    </row>
    <row r="35" spans="1:16" ht="39" customHeight="1">
      <c r="A35" s="22"/>
      <c r="B35" s="35"/>
      <c r="C35" s="1204" t="s">
        <v>575</v>
      </c>
      <c r="D35" s="1205"/>
      <c r="E35" s="1206"/>
      <c r="F35" s="36">
        <v>32.76</v>
      </c>
      <c r="G35" s="37">
        <v>33.659999999999997</v>
      </c>
      <c r="H35" s="37">
        <v>35.44</v>
      </c>
      <c r="I35" s="37">
        <v>32.31</v>
      </c>
      <c r="J35" s="38">
        <v>33.729999999999997</v>
      </c>
      <c r="K35" s="22"/>
      <c r="L35" s="22"/>
      <c r="M35" s="22"/>
      <c r="N35" s="22"/>
      <c r="O35" s="22"/>
      <c r="P35" s="22"/>
    </row>
    <row r="36" spans="1:16" ht="39" customHeight="1">
      <c r="A36" s="22"/>
      <c r="B36" s="35"/>
      <c r="C36" s="1204" t="s">
        <v>576</v>
      </c>
      <c r="D36" s="1205"/>
      <c r="E36" s="1206"/>
      <c r="F36" s="36">
        <v>6.74</v>
      </c>
      <c r="G36" s="37">
        <v>7.13</v>
      </c>
      <c r="H36" s="37">
        <v>8.25</v>
      </c>
      <c r="I36" s="37">
        <v>9.15</v>
      </c>
      <c r="J36" s="38">
        <v>9.16</v>
      </c>
      <c r="K36" s="22"/>
      <c r="L36" s="22"/>
      <c r="M36" s="22"/>
      <c r="N36" s="22"/>
      <c r="O36" s="22"/>
      <c r="P36" s="22"/>
    </row>
    <row r="37" spans="1:16" ht="39" customHeight="1">
      <c r="A37" s="22"/>
      <c r="B37" s="35"/>
      <c r="C37" s="1204" t="s">
        <v>577</v>
      </c>
      <c r="D37" s="1205"/>
      <c r="E37" s="1206"/>
      <c r="F37" s="36">
        <v>3.36</v>
      </c>
      <c r="G37" s="37">
        <v>3.84</v>
      </c>
      <c r="H37" s="37">
        <v>3.85</v>
      </c>
      <c r="I37" s="37">
        <v>3.92</v>
      </c>
      <c r="J37" s="38">
        <v>3.96</v>
      </c>
      <c r="K37" s="22"/>
      <c r="L37" s="22"/>
      <c r="M37" s="22"/>
      <c r="N37" s="22"/>
      <c r="O37" s="22"/>
      <c r="P37" s="22"/>
    </row>
    <row r="38" spans="1:16" ht="39" customHeight="1">
      <c r="A38" s="22"/>
      <c r="B38" s="35"/>
      <c r="C38" s="1204" t="s">
        <v>578</v>
      </c>
      <c r="D38" s="1205"/>
      <c r="E38" s="1206"/>
      <c r="F38" s="36">
        <v>0.87</v>
      </c>
      <c r="G38" s="37">
        <v>1.3</v>
      </c>
      <c r="H38" s="37">
        <v>1.58</v>
      </c>
      <c r="I38" s="37">
        <v>2.33</v>
      </c>
      <c r="J38" s="38">
        <v>3.05</v>
      </c>
      <c r="K38" s="22"/>
      <c r="L38" s="22"/>
      <c r="M38" s="22"/>
      <c r="N38" s="22"/>
      <c r="O38" s="22"/>
      <c r="P38" s="22"/>
    </row>
    <row r="39" spans="1:16" ht="39" customHeight="1">
      <c r="A39" s="22"/>
      <c r="B39" s="35"/>
      <c r="C39" s="1204" t="s">
        <v>579</v>
      </c>
      <c r="D39" s="1205"/>
      <c r="E39" s="1206"/>
      <c r="F39" s="36">
        <v>0.11</v>
      </c>
      <c r="G39" s="37">
        <v>0.39</v>
      </c>
      <c r="H39" s="37">
        <v>0.12</v>
      </c>
      <c r="I39" s="37">
        <v>0.5</v>
      </c>
      <c r="J39" s="38">
        <v>0.98</v>
      </c>
      <c r="K39" s="22"/>
      <c r="L39" s="22"/>
      <c r="M39" s="22"/>
      <c r="N39" s="22"/>
      <c r="O39" s="22"/>
      <c r="P39" s="22"/>
    </row>
    <row r="40" spans="1:16" ht="39" customHeight="1">
      <c r="A40" s="22"/>
      <c r="B40" s="35"/>
      <c r="C40" s="1204" t="s">
        <v>580</v>
      </c>
      <c r="D40" s="1205"/>
      <c r="E40" s="1206"/>
      <c r="F40" s="36">
        <v>0.31</v>
      </c>
      <c r="G40" s="37">
        <v>0.16</v>
      </c>
      <c r="H40" s="37">
        <v>2.15</v>
      </c>
      <c r="I40" s="37" t="s">
        <v>581</v>
      </c>
      <c r="J40" s="38">
        <v>0.31</v>
      </c>
      <c r="K40" s="22"/>
      <c r="L40" s="22"/>
      <c r="M40" s="22"/>
      <c r="N40" s="22"/>
      <c r="O40" s="22"/>
      <c r="P40" s="22"/>
    </row>
    <row r="41" spans="1:16" ht="39" customHeight="1">
      <c r="A41" s="22"/>
      <c r="B41" s="35"/>
      <c r="C41" s="1204" t="s">
        <v>582</v>
      </c>
      <c r="D41" s="1205"/>
      <c r="E41" s="1206"/>
      <c r="F41" s="36">
        <v>0.14000000000000001</v>
      </c>
      <c r="G41" s="37">
        <v>0.13</v>
      </c>
      <c r="H41" s="37">
        <v>0.14000000000000001</v>
      </c>
      <c r="I41" s="37">
        <v>0.14000000000000001</v>
      </c>
      <c r="J41" s="38">
        <v>0.1</v>
      </c>
      <c r="K41" s="22"/>
      <c r="L41" s="22"/>
      <c r="M41" s="22"/>
      <c r="N41" s="22"/>
      <c r="O41" s="22"/>
      <c r="P41" s="22"/>
    </row>
    <row r="42" spans="1:16" ht="39" customHeight="1">
      <c r="A42" s="22"/>
      <c r="B42" s="39"/>
      <c r="C42" s="1204" t="s">
        <v>583</v>
      </c>
      <c r="D42" s="1205"/>
      <c r="E42" s="1206"/>
      <c r="F42" s="36" t="s">
        <v>522</v>
      </c>
      <c r="G42" s="37" t="s">
        <v>522</v>
      </c>
      <c r="H42" s="37" t="s">
        <v>522</v>
      </c>
      <c r="I42" s="37" t="s">
        <v>522</v>
      </c>
      <c r="J42" s="38" t="s">
        <v>522</v>
      </c>
      <c r="K42" s="22"/>
      <c r="L42" s="22"/>
      <c r="M42" s="22"/>
      <c r="N42" s="22"/>
      <c r="O42" s="22"/>
      <c r="P42" s="22"/>
    </row>
    <row r="43" spans="1:16" ht="39" customHeight="1" thickBot="1">
      <c r="A43" s="22"/>
      <c r="B43" s="40"/>
      <c r="C43" s="1207" t="s">
        <v>584</v>
      </c>
      <c r="D43" s="1208"/>
      <c r="E43" s="1209"/>
      <c r="F43" s="41">
        <v>0</v>
      </c>
      <c r="G43" s="42">
        <v>0.02</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Bp98oYJG9KrtPrA2wU2NUP1kCAGyq1OQIvgrIXyFQ/bwqrkjwzo0lQzTschfpX9csbC8BCAgpSN/NBw1fICbw==" saltValue="BJC4JQa5S24NIkKNFu61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11</v>
      </c>
      <c r="C45" s="1213"/>
      <c r="D45" s="58"/>
      <c r="E45" s="1218" t="s">
        <v>12</v>
      </c>
      <c r="F45" s="1218"/>
      <c r="G45" s="1218"/>
      <c r="H45" s="1218"/>
      <c r="I45" s="1218"/>
      <c r="J45" s="1219"/>
      <c r="K45" s="59">
        <v>4845</v>
      </c>
      <c r="L45" s="60">
        <v>4711</v>
      </c>
      <c r="M45" s="60">
        <v>4690</v>
      </c>
      <c r="N45" s="60">
        <v>4680</v>
      </c>
      <c r="O45" s="61">
        <v>4738</v>
      </c>
      <c r="P45" s="48"/>
      <c r="Q45" s="48"/>
      <c r="R45" s="48"/>
      <c r="S45" s="48"/>
      <c r="T45" s="48"/>
      <c r="U45" s="48"/>
    </row>
    <row r="46" spans="1:21" ht="30.75" customHeight="1">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c r="A48" s="48"/>
      <c r="B48" s="1214"/>
      <c r="C48" s="1215"/>
      <c r="D48" s="62"/>
      <c r="E48" s="1220" t="s">
        <v>15</v>
      </c>
      <c r="F48" s="1220"/>
      <c r="G48" s="1220"/>
      <c r="H48" s="1220"/>
      <c r="I48" s="1220"/>
      <c r="J48" s="1221"/>
      <c r="K48" s="63">
        <v>1773</v>
      </c>
      <c r="L48" s="64">
        <v>1651</v>
      </c>
      <c r="M48" s="64">
        <v>1598</v>
      </c>
      <c r="N48" s="64">
        <v>1546</v>
      </c>
      <c r="O48" s="65">
        <v>1486</v>
      </c>
      <c r="P48" s="48"/>
      <c r="Q48" s="48"/>
      <c r="R48" s="48"/>
      <c r="S48" s="48"/>
      <c r="T48" s="48"/>
      <c r="U48" s="48"/>
    </row>
    <row r="49" spans="1:21" ht="30.75" customHeight="1">
      <c r="A49" s="48"/>
      <c r="B49" s="1214"/>
      <c r="C49" s="1215"/>
      <c r="D49" s="62"/>
      <c r="E49" s="1220" t="s">
        <v>16</v>
      </c>
      <c r="F49" s="1220"/>
      <c r="G49" s="1220"/>
      <c r="H49" s="1220"/>
      <c r="I49" s="1220"/>
      <c r="J49" s="1221"/>
      <c r="K49" s="63">
        <v>53</v>
      </c>
      <c r="L49" s="64">
        <v>73</v>
      </c>
      <c r="M49" s="64">
        <v>92</v>
      </c>
      <c r="N49" s="64">
        <v>78</v>
      </c>
      <c r="O49" s="65">
        <v>85</v>
      </c>
      <c r="P49" s="48"/>
      <c r="Q49" s="48"/>
      <c r="R49" s="48"/>
      <c r="S49" s="48"/>
      <c r="T49" s="48"/>
      <c r="U49" s="48"/>
    </row>
    <row r="50" spans="1:21" ht="30.75" customHeight="1">
      <c r="A50" s="48"/>
      <c r="B50" s="1214"/>
      <c r="C50" s="1215"/>
      <c r="D50" s="62"/>
      <c r="E50" s="1220" t="s">
        <v>17</v>
      </c>
      <c r="F50" s="1220"/>
      <c r="G50" s="1220"/>
      <c r="H50" s="1220"/>
      <c r="I50" s="1220"/>
      <c r="J50" s="1221"/>
      <c r="K50" s="63">
        <v>39</v>
      </c>
      <c r="L50" s="64">
        <v>39</v>
      </c>
      <c r="M50" s="64">
        <v>38</v>
      </c>
      <c r="N50" s="64">
        <v>37</v>
      </c>
      <c r="O50" s="65">
        <v>36</v>
      </c>
      <c r="P50" s="48"/>
      <c r="Q50" s="48"/>
      <c r="R50" s="48"/>
      <c r="S50" s="48"/>
      <c r="T50" s="48"/>
      <c r="U50" s="48"/>
    </row>
    <row r="51" spans="1:21" ht="30.75" customHeight="1">
      <c r="A51" s="48"/>
      <c r="B51" s="1216"/>
      <c r="C51" s="1217"/>
      <c r="D51" s="66"/>
      <c r="E51" s="1220" t="s">
        <v>18</v>
      </c>
      <c r="F51" s="1220"/>
      <c r="G51" s="1220"/>
      <c r="H51" s="1220"/>
      <c r="I51" s="1220"/>
      <c r="J51" s="1221"/>
      <c r="K51" s="63" t="s">
        <v>522</v>
      </c>
      <c r="L51" s="64" t="s">
        <v>522</v>
      </c>
      <c r="M51" s="64" t="s">
        <v>522</v>
      </c>
      <c r="N51" s="64" t="s">
        <v>522</v>
      </c>
      <c r="O51" s="65" t="s">
        <v>522</v>
      </c>
      <c r="P51" s="48"/>
      <c r="Q51" s="48"/>
      <c r="R51" s="48"/>
      <c r="S51" s="48"/>
      <c r="T51" s="48"/>
      <c r="U51" s="48"/>
    </row>
    <row r="52" spans="1:21" ht="30.75" customHeight="1">
      <c r="A52" s="48"/>
      <c r="B52" s="1222" t="s">
        <v>19</v>
      </c>
      <c r="C52" s="1223"/>
      <c r="D52" s="66"/>
      <c r="E52" s="1220" t="s">
        <v>20</v>
      </c>
      <c r="F52" s="1220"/>
      <c r="G52" s="1220"/>
      <c r="H52" s="1220"/>
      <c r="I52" s="1220"/>
      <c r="J52" s="1221"/>
      <c r="K52" s="63">
        <v>5271</v>
      </c>
      <c r="L52" s="64">
        <v>5292</v>
      </c>
      <c r="M52" s="64">
        <v>5422</v>
      </c>
      <c r="N52" s="64">
        <v>5355</v>
      </c>
      <c r="O52" s="65">
        <v>5458</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1439</v>
      </c>
      <c r="L53" s="69">
        <v>1182</v>
      </c>
      <c r="M53" s="69">
        <v>996</v>
      </c>
      <c r="N53" s="69">
        <v>986</v>
      </c>
      <c r="O53" s="70">
        <v>887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28" t="s">
        <v>25</v>
      </c>
      <c r="C57" s="1229"/>
      <c r="D57" s="1232" t="s">
        <v>26</v>
      </c>
      <c r="E57" s="1233"/>
      <c r="F57" s="1233"/>
      <c r="G57" s="1233"/>
      <c r="H57" s="1233"/>
      <c r="I57" s="1233"/>
      <c r="J57" s="1234"/>
      <c r="K57" s="82" t="s">
        <v>595</v>
      </c>
      <c r="L57" s="83" t="s">
        <v>595</v>
      </c>
      <c r="M57" s="83" t="s">
        <v>595</v>
      </c>
      <c r="N57" s="83" t="s">
        <v>595</v>
      </c>
      <c r="O57" s="84" t="s">
        <v>595</v>
      </c>
    </row>
    <row r="58" spans="1:21" ht="31.5" customHeight="1" thickBot="1">
      <c r="B58" s="1230"/>
      <c r="C58" s="1231"/>
      <c r="D58" s="1235" t="s">
        <v>27</v>
      </c>
      <c r="E58" s="1236"/>
      <c r="F58" s="1236"/>
      <c r="G58" s="1236"/>
      <c r="H58" s="1236"/>
      <c r="I58" s="1236"/>
      <c r="J58" s="1237"/>
      <c r="K58" s="85" t="s">
        <v>595</v>
      </c>
      <c r="L58" s="86" t="s">
        <v>595</v>
      </c>
      <c r="M58" s="86" t="s">
        <v>595</v>
      </c>
      <c r="N58" s="86" t="s">
        <v>595</v>
      </c>
      <c r="O58" s="87" t="s">
        <v>595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rNYmvb1114eBjUllD/5DIunf/MUtkCmUexcpaI6l+ja/+VGdlb4Uythxb4j4QLUgFmlbFeYbDvcg/X3IZU9nA==" saltValue="kZwIpAcm6bRqtusqdcZB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38" t="s">
        <v>30</v>
      </c>
      <c r="C41" s="1239"/>
      <c r="D41" s="101"/>
      <c r="E41" s="1244" t="s">
        <v>31</v>
      </c>
      <c r="F41" s="1244"/>
      <c r="G41" s="1244"/>
      <c r="H41" s="1245"/>
      <c r="I41" s="102">
        <v>33852</v>
      </c>
      <c r="J41" s="103">
        <v>33957</v>
      </c>
      <c r="K41" s="103">
        <v>32943</v>
      </c>
      <c r="L41" s="103">
        <v>32543</v>
      </c>
      <c r="M41" s="104">
        <v>32969</v>
      </c>
    </row>
    <row r="42" spans="2:13" ht="27.75" customHeight="1">
      <c r="B42" s="1240"/>
      <c r="C42" s="1241"/>
      <c r="D42" s="105"/>
      <c r="E42" s="1246" t="s">
        <v>32</v>
      </c>
      <c r="F42" s="1246"/>
      <c r="G42" s="1246"/>
      <c r="H42" s="1247"/>
      <c r="I42" s="106">
        <v>159</v>
      </c>
      <c r="J42" s="107">
        <v>124</v>
      </c>
      <c r="K42" s="107">
        <v>88</v>
      </c>
      <c r="L42" s="107">
        <v>53</v>
      </c>
      <c r="M42" s="108">
        <v>18</v>
      </c>
    </row>
    <row r="43" spans="2:13" ht="27.75" customHeight="1">
      <c r="B43" s="1240"/>
      <c r="C43" s="1241"/>
      <c r="D43" s="105"/>
      <c r="E43" s="1246" t="s">
        <v>33</v>
      </c>
      <c r="F43" s="1246"/>
      <c r="G43" s="1246"/>
      <c r="H43" s="1247"/>
      <c r="I43" s="106">
        <v>18205</v>
      </c>
      <c r="J43" s="107">
        <v>16712</v>
      </c>
      <c r="K43" s="107">
        <v>14814</v>
      </c>
      <c r="L43" s="107">
        <v>12927</v>
      </c>
      <c r="M43" s="108">
        <v>11619</v>
      </c>
    </row>
    <row r="44" spans="2:13" ht="27.75" customHeight="1">
      <c r="B44" s="1240"/>
      <c r="C44" s="1241"/>
      <c r="D44" s="105"/>
      <c r="E44" s="1246" t="s">
        <v>34</v>
      </c>
      <c r="F44" s="1246"/>
      <c r="G44" s="1246"/>
      <c r="H44" s="1247"/>
      <c r="I44" s="106">
        <v>627</v>
      </c>
      <c r="J44" s="107">
        <v>607</v>
      </c>
      <c r="K44" s="107">
        <v>722</v>
      </c>
      <c r="L44" s="107">
        <v>671</v>
      </c>
      <c r="M44" s="108">
        <v>727</v>
      </c>
    </row>
    <row r="45" spans="2:13" ht="27.75" customHeight="1">
      <c r="B45" s="1240"/>
      <c r="C45" s="1241"/>
      <c r="D45" s="105"/>
      <c r="E45" s="1246" t="s">
        <v>35</v>
      </c>
      <c r="F45" s="1246"/>
      <c r="G45" s="1246"/>
      <c r="H45" s="1247"/>
      <c r="I45" s="106">
        <v>5245</v>
      </c>
      <c r="J45" s="107">
        <v>5344</v>
      </c>
      <c r="K45" s="107">
        <v>5226</v>
      </c>
      <c r="L45" s="107">
        <v>5055</v>
      </c>
      <c r="M45" s="108">
        <v>4842</v>
      </c>
    </row>
    <row r="46" spans="2:13" ht="27.75" customHeight="1">
      <c r="B46" s="1240"/>
      <c r="C46" s="1241"/>
      <c r="D46" s="109"/>
      <c r="E46" s="1246" t="s">
        <v>36</v>
      </c>
      <c r="F46" s="1246"/>
      <c r="G46" s="1246"/>
      <c r="H46" s="1247"/>
      <c r="I46" s="106">
        <v>8</v>
      </c>
      <c r="J46" s="107">
        <v>33</v>
      </c>
      <c r="K46" s="107" t="s">
        <v>522</v>
      </c>
      <c r="L46" s="107" t="s">
        <v>522</v>
      </c>
      <c r="M46" s="108" t="s">
        <v>522</v>
      </c>
    </row>
    <row r="47" spans="2:13" ht="27.75" customHeight="1">
      <c r="B47" s="1240"/>
      <c r="C47" s="1241"/>
      <c r="D47" s="110"/>
      <c r="E47" s="1248" t="s">
        <v>37</v>
      </c>
      <c r="F47" s="1249"/>
      <c r="G47" s="1249"/>
      <c r="H47" s="1250"/>
      <c r="I47" s="106" t="s">
        <v>522</v>
      </c>
      <c r="J47" s="107" t="s">
        <v>522</v>
      </c>
      <c r="K47" s="107" t="s">
        <v>522</v>
      </c>
      <c r="L47" s="107" t="s">
        <v>522</v>
      </c>
      <c r="M47" s="108" t="s">
        <v>522</v>
      </c>
    </row>
    <row r="48" spans="2:13" ht="27.75" customHeight="1">
      <c r="B48" s="1240"/>
      <c r="C48" s="1241"/>
      <c r="D48" s="105"/>
      <c r="E48" s="1246" t="s">
        <v>38</v>
      </c>
      <c r="F48" s="1246"/>
      <c r="G48" s="1246"/>
      <c r="H48" s="1247"/>
      <c r="I48" s="106" t="s">
        <v>522</v>
      </c>
      <c r="J48" s="107" t="s">
        <v>522</v>
      </c>
      <c r="K48" s="107" t="s">
        <v>522</v>
      </c>
      <c r="L48" s="107" t="s">
        <v>522</v>
      </c>
      <c r="M48" s="108" t="s">
        <v>522</v>
      </c>
    </row>
    <row r="49" spans="2:13" ht="27.75" customHeight="1">
      <c r="B49" s="1242"/>
      <c r="C49" s="1243"/>
      <c r="D49" s="105"/>
      <c r="E49" s="1246" t="s">
        <v>39</v>
      </c>
      <c r="F49" s="1246"/>
      <c r="G49" s="1246"/>
      <c r="H49" s="1247"/>
      <c r="I49" s="106" t="s">
        <v>522</v>
      </c>
      <c r="J49" s="107" t="s">
        <v>522</v>
      </c>
      <c r="K49" s="107" t="s">
        <v>522</v>
      </c>
      <c r="L49" s="107" t="s">
        <v>522</v>
      </c>
      <c r="M49" s="108" t="s">
        <v>522</v>
      </c>
    </row>
    <row r="50" spans="2:13" ht="27.75" customHeight="1">
      <c r="B50" s="1251" t="s">
        <v>40</v>
      </c>
      <c r="C50" s="1252"/>
      <c r="D50" s="111"/>
      <c r="E50" s="1246" t="s">
        <v>41</v>
      </c>
      <c r="F50" s="1246"/>
      <c r="G50" s="1246"/>
      <c r="H50" s="1247"/>
      <c r="I50" s="106">
        <v>8191</v>
      </c>
      <c r="J50" s="107">
        <v>10802</v>
      </c>
      <c r="K50" s="107">
        <v>11943</v>
      </c>
      <c r="L50" s="107">
        <v>13961</v>
      </c>
      <c r="M50" s="108">
        <v>12630</v>
      </c>
    </row>
    <row r="51" spans="2:13" ht="27.75" customHeight="1">
      <c r="B51" s="1240"/>
      <c r="C51" s="1241"/>
      <c r="D51" s="105"/>
      <c r="E51" s="1246" t="s">
        <v>42</v>
      </c>
      <c r="F51" s="1246"/>
      <c r="G51" s="1246"/>
      <c r="H51" s="1247"/>
      <c r="I51" s="106">
        <v>1224</v>
      </c>
      <c r="J51" s="107">
        <v>1111</v>
      </c>
      <c r="K51" s="107">
        <v>992</v>
      </c>
      <c r="L51" s="107">
        <v>874</v>
      </c>
      <c r="M51" s="108">
        <v>767</v>
      </c>
    </row>
    <row r="52" spans="2:13" ht="27.75" customHeight="1">
      <c r="B52" s="1242"/>
      <c r="C52" s="1243"/>
      <c r="D52" s="105"/>
      <c r="E52" s="1246" t="s">
        <v>43</v>
      </c>
      <c r="F52" s="1246"/>
      <c r="G52" s="1246"/>
      <c r="H52" s="1247"/>
      <c r="I52" s="106">
        <v>46591</v>
      </c>
      <c r="J52" s="107">
        <v>47788</v>
      </c>
      <c r="K52" s="107">
        <v>47343</v>
      </c>
      <c r="L52" s="107">
        <v>47056</v>
      </c>
      <c r="M52" s="108">
        <v>46629</v>
      </c>
    </row>
    <row r="53" spans="2:13" ht="27.75" customHeight="1" thickBot="1">
      <c r="B53" s="1253" t="s">
        <v>44</v>
      </c>
      <c r="C53" s="1254"/>
      <c r="D53" s="112"/>
      <c r="E53" s="1255" t="s">
        <v>45</v>
      </c>
      <c r="F53" s="1255"/>
      <c r="G53" s="1255"/>
      <c r="H53" s="1256"/>
      <c r="I53" s="113">
        <v>2090</v>
      </c>
      <c r="J53" s="114">
        <v>-2925</v>
      </c>
      <c r="K53" s="114">
        <v>-6486</v>
      </c>
      <c r="L53" s="114">
        <v>-10641</v>
      </c>
      <c r="M53" s="115">
        <v>-9850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cngZSXandSYm5ueBA6aK7jdTknDuAgmsCBfmsEZp+afRUP/upNUMx+N1p91HZHzabxG5Sart43/wl7LqcNFFA==" saltValue="zYufSL25zXqLZA+2GCG0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62" t="s">
        <v>48</v>
      </c>
      <c r="D55" s="1262"/>
      <c r="E55" s="1263"/>
      <c r="F55" s="127">
        <v>7144</v>
      </c>
      <c r="G55" s="127">
        <v>7161</v>
      </c>
      <c r="H55" s="128">
        <v>5036</v>
      </c>
    </row>
    <row r="56" spans="2:8" ht="52.5" customHeight="1">
      <c r="B56" s="129"/>
      <c r="C56" s="1264" t="s">
        <v>49</v>
      </c>
      <c r="D56" s="1264"/>
      <c r="E56" s="1265"/>
      <c r="F56" s="130">
        <v>1813</v>
      </c>
      <c r="G56" s="130">
        <v>1842</v>
      </c>
      <c r="H56" s="131">
        <v>1873</v>
      </c>
    </row>
    <row r="57" spans="2:8" ht="53.25" customHeight="1">
      <c r="B57" s="129"/>
      <c r="C57" s="1266" t="s">
        <v>50</v>
      </c>
      <c r="D57" s="1266"/>
      <c r="E57" s="1267"/>
      <c r="F57" s="132">
        <v>5036</v>
      </c>
      <c r="G57" s="132">
        <v>6835</v>
      </c>
      <c r="H57" s="133">
        <v>7485</v>
      </c>
    </row>
    <row r="58" spans="2:8" ht="45.75" customHeight="1">
      <c r="B58" s="134"/>
      <c r="C58" s="1257" t="s">
        <v>591</v>
      </c>
      <c r="D58" s="1258"/>
      <c r="E58" s="1259"/>
      <c r="F58" s="135">
        <v>3020</v>
      </c>
      <c r="G58" s="135">
        <v>3020</v>
      </c>
      <c r="H58" s="136">
        <v>3020</v>
      </c>
    </row>
    <row r="59" spans="2:8" ht="45.75" customHeight="1">
      <c r="B59" s="134"/>
      <c r="C59" s="1257" t="s">
        <v>590</v>
      </c>
      <c r="D59" s="1258"/>
      <c r="E59" s="1259"/>
      <c r="F59" s="135">
        <v>1300</v>
      </c>
      <c r="G59" s="135">
        <v>1650</v>
      </c>
      <c r="H59" s="136">
        <v>1572</v>
      </c>
    </row>
    <row r="60" spans="2:8" ht="45.75" customHeight="1">
      <c r="B60" s="134"/>
      <c r="C60" s="1257" t="s">
        <v>592</v>
      </c>
      <c r="D60" s="1258"/>
      <c r="E60" s="1259"/>
      <c r="F60" s="385" t="s">
        <v>522</v>
      </c>
      <c r="G60" s="135">
        <v>800</v>
      </c>
      <c r="H60" s="136">
        <v>724</v>
      </c>
    </row>
    <row r="61" spans="2:8" ht="45.75" customHeight="1">
      <c r="B61" s="134"/>
      <c r="C61" s="1257" t="s">
        <v>593</v>
      </c>
      <c r="D61" s="1258"/>
      <c r="E61" s="1259"/>
      <c r="F61" s="385" t="s">
        <v>522</v>
      </c>
      <c r="G61" s="385" t="s">
        <v>522</v>
      </c>
      <c r="H61" s="136">
        <v>700</v>
      </c>
    </row>
    <row r="62" spans="2:8" ht="45.75" customHeight="1" thickBot="1">
      <c r="B62" s="137"/>
      <c r="C62" s="1257" t="s">
        <v>594</v>
      </c>
      <c r="D62" s="1258"/>
      <c r="E62" s="1259"/>
      <c r="F62" s="138">
        <v>469</v>
      </c>
      <c r="G62" s="138">
        <v>498</v>
      </c>
      <c r="H62" s="139">
        <v>694</v>
      </c>
    </row>
    <row r="63" spans="2:8" ht="52.5" customHeight="1" thickBot="1">
      <c r="B63" s="140"/>
      <c r="C63" s="1260" t="s">
        <v>51</v>
      </c>
      <c r="D63" s="1260"/>
      <c r="E63" s="1261"/>
      <c r="F63" s="141">
        <v>13994</v>
      </c>
      <c r="G63" s="141">
        <v>15837</v>
      </c>
      <c r="H63" s="142">
        <v>14394</v>
      </c>
    </row>
    <row r="64" spans="2:8" ht="15" customHeight="1"/>
    <row r="65" ht="0" hidden="1" customHeight="1"/>
    <row r="66" ht="0" hidden="1" customHeight="1"/>
  </sheetData>
  <sheetProtection algorithmName="SHA-512" hashValue="lX1TWbd+27nFps5I3FZYVbHRbvMtNURvpGK9+uAeD1g7DefvFD02cKhjJbQQt3H3bfQf05U28ziSowyvxopHBQ==" saltValue="ynkC2ef5QUJwn2kUs/Wp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25" zoomScaleNormal="100" zoomScaleSheetLayoutView="55" workbookViewId="0">
      <selection activeCell="AN65" sqref="AN65:DC69"/>
    </sheetView>
  </sheetViews>
  <sheetFormatPr defaultColWidth="0" defaultRowHeight="13.5" customHeight="1" zeroHeight="1"/>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c r="A1" s="1268"/>
      <c r="B1" s="1269"/>
      <c r="DD1" s="1270"/>
      <c r="DE1" s="1270"/>
    </row>
    <row r="2" spans="1:143" ht="25.5" customHeight="1">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c r="DD19" s="1270"/>
      <c r="DE19" s="1270"/>
    </row>
    <row r="20" spans="1:351">
      <c r="DD20" s="1270"/>
      <c r="DE20" s="1270"/>
    </row>
    <row r="21" spans="1:351" ht="17.2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c r="B22" s="1277"/>
      <c r="MM22" s="1276"/>
    </row>
    <row r="23" spans="1:351">
      <c r="B23" s="1277"/>
    </row>
    <row r="24" spans="1:351">
      <c r="B24" s="1277"/>
    </row>
    <row r="25" spans="1:351">
      <c r="B25" s="1277"/>
    </row>
    <row r="26" spans="1:351">
      <c r="B26" s="1277"/>
    </row>
    <row r="27" spans="1:351">
      <c r="B27" s="1277"/>
    </row>
    <row r="28" spans="1:351">
      <c r="B28" s="1277"/>
    </row>
    <row r="29" spans="1:351">
      <c r="B29" s="1277"/>
    </row>
    <row r="30" spans="1:351">
      <c r="B30" s="1277"/>
    </row>
    <row r="31" spans="1:351">
      <c r="B31" s="1277"/>
    </row>
    <row r="32" spans="1:351">
      <c r="B32" s="1277"/>
    </row>
    <row r="33" spans="2:109">
      <c r="B33" s="1277"/>
    </row>
    <row r="34" spans="2:109">
      <c r="B34" s="1277"/>
    </row>
    <row r="35" spans="2:109">
      <c r="B35" s="1277"/>
    </row>
    <row r="36" spans="2:109">
      <c r="B36" s="1277"/>
    </row>
    <row r="37" spans="2:109">
      <c r="B37" s="1277"/>
    </row>
    <row r="38" spans="2:109">
      <c r="B38" s="1277"/>
    </row>
    <row r="39" spans="2:109">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c r="B40" s="1282"/>
      <c r="DD40" s="1282"/>
      <c r="DE40" s="1270"/>
    </row>
    <row r="41" spans="2:109" ht="17.25">
      <c r="B41" s="1283" t="s">
        <v>609</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c r="B42" s="1277"/>
      <c r="G42" s="1284"/>
      <c r="I42" s="1285"/>
      <c r="J42" s="1285"/>
      <c r="K42" s="1285"/>
      <c r="AM42" s="1284"/>
      <c r="AN42" s="1284" t="s">
        <v>610</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c r="B43" s="1277"/>
      <c r="AN43" s="1286" t="s">
        <v>611</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c r="B49" s="1277"/>
      <c r="AN49" s="1270" t="s">
        <v>612</v>
      </c>
    </row>
    <row r="50" spans="1:109">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563</v>
      </c>
      <c r="BQ50" s="1302"/>
      <c r="BR50" s="1302"/>
      <c r="BS50" s="1302"/>
      <c r="BT50" s="1302"/>
      <c r="BU50" s="1302"/>
      <c r="BV50" s="1302"/>
      <c r="BW50" s="1302"/>
      <c r="BX50" s="1302" t="s">
        <v>564</v>
      </c>
      <c r="BY50" s="1302"/>
      <c r="BZ50" s="1302"/>
      <c r="CA50" s="1302"/>
      <c r="CB50" s="1302"/>
      <c r="CC50" s="1302"/>
      <c r="CD50" s="1302"/>
      <c r="CE50" s="1302"/>
      <c r="CF50" s="1302" t="s">
        <v>565</v>
      </c>
      <c r="CG50" s="1302"/>
      <c r="CH50" s="1302"/>
      <c r="CI50" s="1302"/>
      <c r="CJ50" s="1302"/>
      <c r="CK50" s="1302"/>
      <c r="CL50" s="1302"/>
      <c r="CM50" s="1302"/>
      <c r="CN50" s="1302" t="s">
        <v>566</v>
      </c>
      <c r="CO50" s="1302"/>
      <c r="CP50" s="1302"/>
      <c r="CQ50" s="1302"/>
      <c r="CR50" s="1302"/>
      <c r="CS50" s="1302"/>
      <c r="CT50" s="1302"/>
      <c r="CU50" s="1302"/>
      <c r="CV50" s="1302" t="s">
        <v>567</v>
      </c>
      <c r="CW50" s="1302"/>
      <c r="CX50" s="1302"/>
      <c r="CY50" s="1302"/>
      <c r="CZ50" s="1302"/>
      <c r="DA50" s="1302"/>
      <c r="DB50" s="1302"/>
      <c r="DC50" s="1302"/>
    </row>
    <row r="51" spans="1:109" ht="13.5" customHeight="1">
      <c r="B51" s="1277"/>
      <c r="G51" s="1303"/>
      <c r="H51" s="1303"/>
      <c r="I51" s="1304"/>
      <c r="J51" s="1304"/>
      <c r="K51" s="1305"/>
      <c r="L51" s="1305"/>
      <c r="M51" s="1305"/>
      <c r="N51" s="1305"/>
      <c r="AM51" s="1295"/>
      <c r="AN51" s="1306" t="s">
        <v>613</v>
      </c>
      <c r="AO51" s="1306"/>
      <c r="AP51" s="1306"/>
      <c r="AQ51" s="1306"/>
      <c r="AR51" s="1306"/>
      <c r="AS51" s="1306"/>
      <c r="AT51" s="1306"/>
      <c r="AU51" s="1306"/>
      <c r="AV51" s="1306"/>
      <c r="AW51" s="1306"/>
      <c r="AX51" s="1306"/>
      <c r="AY51" s="1306"/>
      <c r="AZ51" s="1306"/>
      <c r="BA51" s="1306"/>
      <c r="BB51" s="1306" t="s">
        <v>614</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7"/>
      <c r="CW51" s="1308"/>
      <c r="CX51" s="1308"/>
      <c r="CY51" s="1308"/>
      <c r="CZ51" s="1308"/>
      <c r="DA51" s="1308"/>
      <c r="DB51" s="1308"/>
      <c r="DC51" s="1308"/>
    </row>
    <row r="52" spans="1:109">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615</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54.4</v>
      </c>
      <c r="BY53" s="1308"/>
      <c r="BZ53" s="1308"/>
      <c r="CA53" s="1308"/>
      <c r="CB53" s="1308"/>
      <c r="CC53" s="1308"/>
      <c r="CD53" s="1308"/>
      <c r="CE53" s="1308"/>
      <c r="CF53" s="1308">
        <v>55.8</v>
      </c>
      <c r="CG53" s="1308"/>
      <c r="CH53" s="1308"/>
      <c r="CI53" s="1308"/>
      <c r="CJ53" s="1308"/>
      <c r="CK53" s="1308"/>
      <c r="CL53" s="1308"/>
      <c r="CM53" s="1308"/>
      <c r="CN53" s="1308">
        <v>56.9</v>
      </c>
      <c r="CO53" s="1308"/>
      <c r="CP53" s="1308"/>
      <c r="CQ53" s="1308"/>
      <c r="CR53" s="1308"/>
      <c r="CS53" s="1308"/>
      <c r="CT53" s="1308"/>
      <c r="CU53" s="1308"/>
      <c r="CV53" s="1307"/>
      <c r="CW53" s="1308"/>
      <c r="CX53" s="1308"/>
      <c r="CY53" s="1308"/>
      <c r="CZ53" s="1308"/>
      <c r="DA53" s="1308"/>
      <c r="DB53" s="1308"/>
      <c r="DC53" s="1308"/>
    </row>
    <row r="54" spans="1:109">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1285"/>
      <c r="B55" s="1277"/>
      <c r="G55" s="1296"/>
      <c r="H55" s="1296"/>
      <c r="I55" s="1296"/>
      <c r="J55" s="1296"/>
      <c r="K55" s="1305"/>
      <c r="L55" s="1305"/>
      <c r="M55" s="1305"/>
      <c r="N55" s="1305"/>
      <c r="AN55" s="1302" t="s">
        <v>616</v>
      </c>
      <c r="AO55" s="1302"/>
      <c r="AP55" s="1302"/>
      <c r="AQ55" s="1302"/>
      <c r="AR55" s="1302"/>
      <c r="AS55" s="1302"/>
      <c r="AT55" s="1302"/>
      <c r="AU55" s="1302"/>
      <c r="AV55" s="1302"/>
      <c r="AW55" s="1302"/>
      <c r="AX55" s="1302"/>
      <c r="AY55" s="1302"/>
      <c r="AZ55" s="1302"/>
      <c r="BA55" s="1302"/>
      <c r="BB55" s="1306" t="s">
        <v>614</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39</v>
      </c>
      <c r="BY55" s="1308"/>
      <c r="BZ55" s="1308"/>
      <c r="CA55" s="1308"/>
      <c r="CB55" s="1308"/>
      <c r="CC55" s="1308"/>
      <c r="CD55" s="1308"/>
      <c r="CE55" s="1308"/>
      <c r="CF55" s="1308">
        <v>32.5</v>
      </c>
      <c r="CG55" s="1308"/>
      <c r="CH55" s="1308"/>
      <c r="CI55" s="1308"/>
      <c r="CJ55" s="1308"/>
      <c r="CK55" s="1308"/>
      <c r="CL55" s="1308"/>
      <c r="CM55" s="1308"/>
      <c r="CN55" s="1308">
        <v>30.2</v>
      </c>
      <c r="CO55" s="1308"/>
      <c r="CP55" s="1308"/>
      <c r="CQ55" s="1308"/>
      <c r="CR55" s="1308"/>
      <c r="CS55" s="1308"/>
      <c r="CT55" s="1308"/>
      <c r="CU55" s="1308"/>
      <c r="CV55" s="1307"/>
      <c r="CW55" s="1308"/>
      <c r="CX55" s="1308"/>
      <c r="CY55" s="1308"/>
      <c r="CZ55" s="1308"/>
      <c r="DA55" s="1308"/>
      <c r="DB55" s="1308"/>
      <c r="DC55" s="1308"/>
    </row>
    <row r="56" spans="1:109">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615</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55.4</v>
      </c>
      <c r="BY57" s="1308"/>
      <c r="BZ57" s="1308"/>
      <c r="CA57" s="1308"/>
      <c r="CB57" s="1308"/>
      <c r="CC57" s="1308"/>
      <c r="CD57" s="1308"/>
      <c r="CE57" s="1308"/>
      <c r="CF57" s="1308">
        <v>57</v>
      </c>
      <c r="CG57" s="1308"/>
      <c r="CH57" s="1308"/>
      <c r="CI57" s="1308"/>
      <c r="CJ57" s="1308"/>
      <c r="CK57" s="1308"/>
      <c r="CL57" s="1308"/>
      <c r="CM57" s="1308"/>
      <c r="CN57" s="1308">
        <v>58.9</v>
      </c>
      <c r="CO57" s="1308"/>
      <c r="CP57" s="1308"/>
      <c r="CQ57" s="1308"/>
      <c r="CR57" s="1308"/>
      <c r="CS57" s="1308"/>
      <c r="CT57" s="1308"/>
      <c r="CU57" s="1308"/>
      <c r="CV57" s="1307"/>
      <c r="CW57" s="1308"/>
      <c r="CX57" s="1308"/>
      <c r="CY57" s="1308"/>
      <c r="CZ57" s="1308"/>
      <c r="DA57" s="1308"/>
      <c r="DB57" s="1308"/>
      <c r="DC57" s="1308"/>
      <c r="DD57" s="1311"/>
      <c r="DE57" s="1309"/>
    </row>
    <row r="58" spans="1:109" s="1285" customFormat="1">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c r="B63" s="1317" t="s">
        <v>617</v>
      </c>
    </row>
    <row r="64" spans="1:109">
      <c r="B64" s="1277"/>
      <c r="G64" s="1284"/>
      <c r="I64" s="1318"/>
      <c r="J64" s="1318"/>
      <c r="K64" s="1318"/>
      <c r="L64" s="1318"/>
      <c r="M64" s="1318"/>
      <c r="N64" s="1319"/>
      <c r="AM64" s="1284"/>
      <c r="AN64" s="1284" t="s">
        <v>610</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c r="B65" s="1277"/>
      <c r="AN65" s="1286" t="s">
        <v>618</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c r="B71" s="1277"/>
      <c r="G71" s="1323"/>
      <c r="I71" s="1324"/>
      <c r="J71" s="1321"/>
      <c r="K71" s="1321"/>
      <c r="L71" s="1322"/>
      <c r="M71" s="1321"/>
      <c r="N71" s="1322"/>
      <c r="AM71" s="1323"/>
      <c r="AN71" s="1270" t="s">
        <v>612</v>
      </c>
    </row>
    <row r="72" spans="2:107">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563</v>
      </c>
      <c r="BQ72" s="1302"/>
      <c r="BR72" s="1302"/>
      <c r="BS72" s="1302"/>
      <c r="BT72" s="1302"/>
      <c r="BU72" s="1302"/>
      <c r="BV72" s="1302"/>
      <c r="BW72" s="1302"/>
      <c r="BX72" s="1302" t="s">
        <v>564</v>
      </c>
      <c r="BY72" s="1302"/>
      <c r="BZ72" s="1302"/>
      <c r="CA72" s="1302"/>
      <c r="CB72" s="1302"/>
      <c r="CC72" s="1302"/>
      <c r="CD72" s="1302"/>
      <c r="CE72" s="1302"/>
      <c r="CF72" s="1302" t="s">
        <v>565</v>
      </c>
      <c r="CG72" s="1302"/>
      <c r="CH72" s="1302"/>
      <c r="CI72" s="1302"/>
      <c r="CJ72" s="1302"/>
      <c r="CK72" s="1302"/>
      <c r="CL72" s="1302"/>
      <c r="CM72" s="1302"/>
      <c r="CN72" s="1302" t="s">
        <v>566</v>
      </c>
      <c r="CO72" s="1302"/>
      <c r="CP72" s="1302"/>
      <c r="CQ72" s="1302"/>
      <c r="CR72" s="1302"/>
      <c r="CS72" s="1302"/>
      <c r="CT72" s="1302"/>
      <c r="CU72" s="1302"/>
      <c r="CV72" s="1302" t="s">
        <v>567</v>
      </c>
      <c r="CW72" s="1302"/>
      <c r="CX72" s="1302"/>
      <c r="CY72" s="1302"/>
      <c r="CZ72" s="1302"/>
      <c r="DA72" s="1302"/>
      <c r="DB72" s="1302"/>
      <c r="DC72" s="1302"/>
    </row>
    <row r="73" spans="2:107">
      <c r="B73" s="1277"/>
      <c r="G73" s="1303"/>
      <c r="H73" s="1303"/>
      <c r="I73" s="1303"/>
      <c r="J73" s="1303"/>
      <c r="K73" s="1325"/>
      <c r="L73" s="1325"/>
      <c r="M73" s="1325"/>
      <c r="N73" s="1325"/>
      <c r="AM73" s="1295"/>
      <c r="AN73" s="1306" t="s">
        <v>613</v>
      </c>
      <c r="AO73" s="1306"/>
      <c r="AP73" s="1306"/>
      <c r="AQ73" s="1306"/>
      <c r="AR73" s="1306"/>
      <c r="AS73" s="1306"/>
      <c r="AT73" s="1306"/>
      <c r="AU73" s="1306"/>
      <c r="AV73" s="1306"/>
      <c r="AW73" s="1306"/>
      <c r="AX73" s="1306"/>
      <c r="AY73" s="1306"/>
      <c r="AZ73" s="1306"/>
      <c r="BA73" s="1306"/>
      <c r="BB73" s="1306" t="s">
        <v>614</v>
      </c>
      <c r="BC73" s="1306"/>
      <c r="BD73" s="1306"/>
      <c r="BE73" s="1306"/>
      <c r="BF73" s="1306"/>
      <c r="BG73" s="1306"/>
      <c r="BH73" s="1306"/>
      <c r="BI73" s="1306"/>
      <c r="BJ73" s="1306"/>
      <c r="BK73" s="1306"/>
      <c r="BL73" s="1306"/>
      <c r="BM73" s="1306"/>
      <c r="BN73" s="1306"/>
      <c r="BO73" s="1306"/>
      <c r="BP73" s="1308">
        <v>9.6999999999999993</v>
      </c>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619</v>
      </c>
      <c r="BC75" s="1306"/>
      <c r="BD75" s="1306"/>
      <c r="BE75" s="1306"/>
      <c r="BF75" s="1306"/>
      <c r="BG75" s="1306"/>
      <c r="BH75" s="1306"/>
      <c r="BI75" s="1306"/>
      <c r="BJ75" s="1306"/>
      <c r="BK75" s="1306"/>
      <c r="BL75" s="1306"/>
      <c r="BM75" s="1306"/>
      <c r="BN75" s="1306"/>
      <c r="BO75" s="1306"/>
      <c r="BP75" s="1308">
        <v>8.3000000000000007</v>
      </c>
      <c r="BQ75" s="1308"/>
      <c r="BR75" s="1308"/>
      <c r="BS75" s="1308"/>
      <c r="BT75" s="1308"/>
      <c r="BU75" s="1308"/>
      <c r="BV75" s="1308"/>
      <c r="BW75" s="1308"/>
      <c r="BX75" s="1308">
        <v>6.8</v>
      </c>
      <c r="BY75" s="1308"/>
      <c r="BZ75" s="1308"/>
      <c r="CA75" s="1308"/>
      <c r="CB75" s="1308"/>
      <c r="CC75" s="1308"/>
      <c r="CD75" s="1308"/>
      <c r="CE75" s="1308"/>
      <c r="CF75" s="1308">
        <v>5.6</v>
      </c>
      <c r="CG75" s="1308"/>
      <c r="CH75" s="1308"/>
      <c r="CI75" s="1308"/>
      <c r="CJ75" s="1308"/>
      <c r="CK75" s="1308"/>
      <c r="CL75" s="1308"/>
      <c r="CM75" s="1308"/>
      <c r="CN75" s="1308">
        <v>4.9000000000000004</v>
      </c>
      <c r="CO75" s="1308"/>
      <c r="CP75" s="1308"/>
      <c r="CQ75" s="1308"/>
      <c r="CR75" s="1308"/>
      <c r="CS75" s="1308"/>
      <c r="CT75" s="1308"/>
      <c r="CU75" s="1308"/>
      <c r="CV75" s="1308">
        <v>4.5</v>
      </c>
      <c r="CW75" s="1308"/>
      <c r="CX75" s="1308"/>
      <c r="CY75" s="1308"/>
      <c r="CZ75" s="1308"/>
      <c r="DA75" s="1308"/>
      <c r="DB75" s="1308"/>
      <c r="DC75" s="1308"/>
    </row>
    <row r="76" spans="2:107">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1277"/>
      <c r="G77" s="1296"/>
      <c r="H77" s="1296"/>
      <c r="I77" s="1296"/>
      <c r="J77" s="1296"/>
      <c r="K77" s="1325"/>
      <c r="L77" s="1325"/>
      <c r="M77" s="1325"/>
      <c r="N77" s="1325"/>
      <c r="AN77" s="1302" t="s">
        <v>616</v>
      </c>
      <c r="AO77" s="1302"/>
      <c r="AP77" s="1302"/>
      <c r="AQ77" s="1302"/>
      <c r="AR77" s="1302"/>
      <c r="AS77" s="1302"/>
      <c r="AT77" s="1302"/>
      <c r="AU77" s="1302"/>
      <c r="AV77" s="1302"/>
      <c r="AW77" s="1302"/>
      <c r="AX77" s="1302"/>
      <c r="AY77" s="1302"/>
      <c r="AZ77" s="1302"/>
      <c r="BA77" s="1302"/>
      <c r="BB77" s="1306" t="s">
        <v>614</v>
      </c>
      <c r="BC77" s="1306"/>
      <c r="BD77" s="1306"/>
      <c r="BE77" s="1306"/>
      <c r="BF77" s="1306"/>
      <c r="BG77" s="1306"/>
      <c r="BH77" s="1306"/>
      <c r="BI77" s="1306"/>
      <c r="BJ77" s="1306"/>
      <c r="BK77" s="1306"/>
      <c r="BL77" s="1306"/>
      <c r="BM77" s="1306"/>
      <c r="BN77" s="1306"/>
      <c r="BO77" s="1306"/>
      <c r="BP77" s="1308">
        <v>45.9</v>
      </c>
      <c r="BQ77" s="1308"/>
      <c r="BR77" s="1308"/>
      <c r="BS77" s="1308"/>
      <c r="BT77" s="1308"/>
      <c r="BU77" s="1308"/>
      <c r="BV77" s="1308"/>
      <c r="BW77" s="1308"/>
      <c r="BX77" s="1308">
        <v>39</v>
      </c>
      <c r="BY77" s="1308"/>
      <c r="BZ77" s="1308"/>
      <c r="CA77" s="1308"/>
      <c r="CB77" s="1308"/>
      <c r="CC77" s="1308"/>
      <c r="CD77" s="1308"/>
      <c r="CE77" s="1308"/>
      <c r="CF77" s="1308">
        <v>32.5</v>
      </c>
      <c r="CG77" s="1308"/>
      <c r="CH77" s="1308"/>
      <c r="CI77" s="1308"/>
      <c r="CJ77" s="1308"/>
      <c r="CK77" s="1308"/>
      <c r="CL77" s="1308"/>
      <c r="CM77" s="1308"/>
      <c r="CN77" s="1308">
        <v>30.2</v>
      </c>
      <c r="CO77" s="1308"/>
      <c r="CP77" s="1308"/>
      <c r="CQ77" s="1308"/>
      <c r="CR77" s="1308"/>
      <c r="CS77" s="1308"/>
      <c r="CT77" s="1308"/>
      <c r="CU77" s="1308"/>
      <c r="CV77" s="1308">
        <v>25.4</v>
      </c>
      <c r="CW77" s="1308"/>
      <c r="CX77" s="1308"/>
      <c r="CY77" s="1308"/>
      <c r="CZ77" s="1308"/>
      <c r="DA77" s="1308"/>
      <c r="DB77" s="1308"/>
      <c r="DC77" s="1308"/>
    </row>
    <row r="78" spans="2:107">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619</v>
      </c>
      <c r="BC79" s="1306"/>
      <c r="BD79" s="1306"/>
      <c r="BE79" s="1306"/>
      <c r="BF79" s="1306"/>
      <c r="BG79" s="1306"/>
      <c r="BH79" s="1306"/>
      <c r="BI79" s="1306"/>
      <c r="BJ79" s="1306"/>
      <c r="BK79" s="1306"/>
      <c r="BL79" s="1306"/>
      <c r="BM79" s="1306"/>
      <c r="BN79" s="1306"/>
      <c r="BO79" s="1306"/>
      <c r="BP79" s="1308">
        <v>8.8000000000000007</v>
      </c>
      <c r="BQ79" s="1308"/>
      <c r="BR79" s="1308"/>
      <c r="BS79" s="1308"/>
      <c r="BT79" s="1308"/>
      <c r="BU79" s="1308"/>
      <c r="BV79" s="1308"/>
      <c r="BW79" s="1308"/>
      <c r="BX79" s="1308">
        <v>9</v>
      </c>
      <c r="BY79" s="1308"/>
      <c r="BZ79" s="1308"/>
      <c r="CA79" s="1308"/>
      <c r="CB79" s="1308"/>
      <c r="CC79" s="1308"/>
      <c r="CD79" s="1308"/>
      <c r="CE79" s="1308"/>
      <c r="CF79" s="1308">
        <v>8.1999999999999993</v>
      </c>
      <c r="CG79" s="1308"/>
      <c r="CH79" s="1308"/>
      <c r="CI79" s="1308"/>
      <c r="CJ79" s="1308"/>
      <c r="CK79" s="1308"/>
      <c r="CL79" s="1308"/>
      <c r="CM79" s="1308"/>
      <c r="CN79" s="1308">
        <v>8</v>
      </c>
      <c r="CO79" s="1308"/>
      <c r="CP79" s="1308"/>
      <c r="CQ79" s="1308"/>
      <c r="CR79" s="1308"/>
      <c r="CS79" s="1308"/>
      <c r="CT79" s="1308"/>
      <c r="CU79" s="1308"/>
      <c r="CV79" s="1308">
        <v>7.8</v>
      </c>
      <c r="CW79" s="1308"/>
      <c r="CX79" s="1308"/>
      <c r="CY79" s="1308"/>
      <c r="CZ79" s="1308"/>
      <c r="DA79" s="1308"/>
      <c r="DB79" s="1308"/>
      <c r="DC79" s="1308"/>
    </row>
    <row r="80" spans="2:107">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1277"/>
    </row>
    <row r="82" spans="2:109" ht="17.2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c r="DD84" s="1270"/>
      <c r="DE84" s="1270"/>
    </row>
    <row r="85" spans="2:109">
      <c r="DD85" s="1270"/>
      <c r="DE85" s="1270"/>
    </row>
    <row r="86" spans="2:109" hidden="1">
      <c r="DD86" s="1270"/>
      <c r="DE86" s="1270"/>
    </row>
    <row r="87" spans="2:109" hidden="1">
      <c r="K87" s="1328"/>
      <c r="AQ87" s="1328"/>
      <c r="BC87" s="1328"/>
      <c r="BO87" s="1328"/>
      <c r="CA87" s="1328"/>
      <c r="CM87" s="1328"/>
      <c r="CY87" s="1328"/>
      <c r="DD87" s="1270"/>
      <c r="DE87" s="1270"/>
    </row>
    <row r="88" spans="2:109" hidden="1">
      <c r="DD88" s="1270"/>
      <c r="DE88" s="1270"/>
    </row>
    <row r="89" spans="2:109" hidden="1">
      <c r="DD89" s="1270"/>
      <c r="DE89" s="1270"/>
    </row>
    <row r="90" spans="2:109" hidden="1">
      <c r="DD90" s="1270"/>
      <c r="DE90" s="1270"/>
    </row>
    <row r="91" spans="2:109" hidden="1">
      <c r="DD91" s="1270"/>
      <c r="DE91" s="1270"/>
    </row>
    <row r="92" spans="2:109" ht="13.5" hidden="1" customHeight="1">
      <c r="DD92" s="1270"/>
      <c r="DE92" s="1270"/>
    </row>
    <row r="93" spans="2:109" ht="13.5" hidden="1" customHeight="1">
      <c r="DD93" s="1270"/>
      <c r="DE93" s="1270"/>
    </row>
    <row r="94" spans="2:109" ht="13.5" hidden="1" customHeight="1">
      <c r="DD94" s="1270"/>
      <c r="DE94" s="1270"/>
    </row>
    <row r="95" spans="2:109" ht="13.5" hidden="1" customHeight="1">
      <c r="DD95" s="1270"/>
      <c r="DE95" s="1270"/>
    </row>
    <row r="96" spans="2:109" ht="13.5" hidden="1" customHeight="1">
      <c r="DD96" s="1270"/>
      <c r="DE96" s="1270"/>
    </row>
    <row r="97" spans="108:109" ht="13.5" hidden="1" customHeight="1">
      <c r="DD97" s="1270"/>
      <c r="DE97" s="1270"/>
    </row>
    <row r="98" spans="108:109" ht="13.5" hidden="1" customHeight="1">
      <c r="DD98" s="1270"/>
      <c r="DE98" s="1270"/>
    </row>
    <row r="99" spans="108:109" ht="13.5" hidden="1" customHeight="1">
      <c r="DD99" s="1270"/>
      <c r="DE99" s="1270"/>
    </row>
    <row r="100" spans="108:109" ht="13.5" hidden="1" customHeight="1">
      <c r="DD100" s="1270"/>
      <c r="DE100" s="1270"/>
    </row>
    <row r="101" spans="108:109" ht="13.5" hidden="1" customHeight="1">
      <c r="DD101" s="1270"/>
      <c r="DE101" s="1270"/>
    </row>
    <row r="102" spans="108:109" ht="13.5" hidden="1" customHeight="1">
      <c r="DD102" s="1270"/>
      <c r="DE102" s="1270"/>
    </row>
    <row r="103" spans="108:109" ht="13.5" hidden="1" customHeight="1">
      <c r="DD103" s="1270"/>
      <c r="DE103" s="1270"/>
    </row>
    <row r="104" spans="108:109" ht="13.5" hidden="1" customHeight="1">
      <c r="DD104" s="1270"/>
      <c r="DE104" s="1270"/>
    </row>
    <row r="105" spans="108:109" ht="13.5" hidden="1" customHeight="1">
      <c r="DD105" s="1270"/>
      <c r="DE105" s="1270"/>
    </row>
    <row r="106" spans="108:109" ht="13.5" hidden="1" customHeight="1">
      <c r="DD106" s="1270"/>
      <c r="DE106" s="1270"/>
    </row>
    <row r="107" spans="108:109" ht="13.5" hidden="1" customHeight="1">
      <c r="DD107" s="1270"/>
      <c r="DE107" s="1270"/>
    </row>
    <row r="108" spans="108:109" ht="13.5" hidden="1" customHeight="1">
      <c r="DD108" s="1270"/>
      <c r="DE108" s="1270"/>
    </row>
    <row r="109" spans="108:109" ht="13.5" hidden="1" customHeight="1">
      <c r="DD109" s="1270"/>
      <c r="DE109" s="1270"/>
    </row>
    <row r="110" spans="108:109" ht="13.5" hidden="1" customHeight="1">
      <c r="DD110" s="1270"/>
      <c r="DE110" s="1270"/>
    </row>
    <row r="111" spans="108:109" ht="13.5" hidden="1" customHeight="1">
      <c r="DD111" s="1270"/>
      <c r="DE111" s="1270"/>
    </row>
    <row r="112" spans="108:109" ht="13.5" hidden="1" customHeight="1">
      <c r="DD112" s="1270"/>
      <c r="DE112" s="1270"/>
    </row>
    <row r="113" spans="108:109" ht="13.5" hidden="1" customHeight="1">
      <c r="DD113" s="1270"/>
      <c r="DE113" s="1270"/>
    </row>
    <row r="114" spans="108:109" ht="13.5" hidden="1" customHeight="1">
      <c r="DD114" s="1270"/>
      <c r="DE114" s="1270"/>
    </row>
    <row r="115" spans="108:109" ht="13.5" hidden="1" customHeight="1">
      <c r="DD115" s="1270"/>
      <c r="DE115" s="1270"/>
    </row>
    <row r="116" spans="108:109" ht="13.5" hidden="1" customHeight="1">
      <c r="DD116" s="1270"/>
      <c r="DE116" s="1270"/>
    </row>
    <row r="117" spans="108:109" ht="13.5" hidden="1" customHeight="1">
      <c r="DD117" s="1270"/>
      <c r="DE117" s="1270"/>
    </row>
    <row r="118" spans="108:109" ht="13.5" hidden="1" customHeight="1">
      <c r="DD118" s="1270"/>
      <c r="DE118" s="1270"/>
    </row>
    <row r="119" spans="108:109" ht="13.5" hidden="1" customHeight="1">
      <c r="DD119" s="1270"/>
      <c r="DE119" s="1270"/>
    </row>
    <row r="120" spans="108:109" ht="13.5" hidden="1" customHeight="1">
      <c r="DD120" s="1270"/>
      <c r="DE120" s="1270"/>
    </row>
    <row r="121" spans="108:109" ht="13.5" hidden="1" customHeight="1">
      <c r="DD121" s="1270"/>
      <c r="DE121" s="1270"/>
    </row>
    <row r="122" spans="108:109" ht="13.5" hidden="1" customHeight="1">
      <c r="DD122" s="1270"/>
      <c r="DE122" s="1270"/>
    </row>
    <row r="123" spans="108:109" ht="13.5" hidden="1" customHeight="1">
      <c r="DD123" s="1270"/>
      <c r="DE123" s="1270"/>
    </row>
    <row r="124" spans="108:109" ht="13.5" hidden="1" customHeight="1">
      <c r="DD124" s="1270"/>
      <c r="DE124" s="1270"/>
    </row>
    <row r="125" spans="108:109" ht="13.5" hidden="1" customHeight="1">
      <c r="DD125" s="1270"/>
      <c r="DE125" s="1270"/>
    </row>
    <row r="126" spans="108:109" ht="13.5" hidden="1" customHeight="1">
      <c r="DD126" s="1270"/>
      <c r="DE126" s="1270"/>
    </row>
    <row r="127" spans="108:109" ht="13.5" hidden="1" customHeight="1">
      <c r="DD127" s="1270"/>
      <c r="DE127" s="1270"/>
    </row>
    <row r="128" spans="108:109" ht="13.5" hidden="1" customHeight="1">
      <c r="DD128" s="1270"/>
      <c r="DE128" s="1270"/>
    </row>
    <row r="129" spans="108:109" ht="13.5" hidden="1" customHeight="1">
      <c r="DD129" s="1270"/>
      <c r="DE129" s="1270"/>
    </row>
    <row r="130" spans="108:109" ht="13.5" hidden="1" customHeight="1">
      <c r="DD130" s="1270"/>
      <c r="DE130" s="1270"/>
    </row>
    <row r="131" spans="108:109" ht="13.5" hidden="1" customHeight="1">
      <c r="DD131" s="1270"/>
      <c r="DE131" s="1270"/>
    </row>
    <row r="132" spans="108:109" ht="13.5" hidden="1" customHeight="1">
      <c r="DD132" s="1270"/>
      <c r="DE132" s="1270"/>
    </row>
    <row r="133" spans="108:109" ht="13.5" hidden="1" customHeight="1">
      <c r="DD133" s="1270"/>
      <c r="DE133" s="1270"/>
    </row>
    <row r="134" spans="108:109" ht="13.5" hidden="1" customHeight="1">
      <c r="DD134" s="1270"/>
      <c r="DE134" s="1270"/>
    </row>
    <row r="135" spans="108:109" ht="13.5" hidden="1" customHeight="1">
      <c r="DD135" s="1270"/>
      <c r="DE135" s="1270"/>
    </row>
    <row r="136" spans="108:109" ht="13.5" hidden="1" customHeight="1">
      <c r="DD136" s="1270"/>
      <c r="DE136" s="1270"/>
    </row>
    <row r="137" spans="108:109" ht="13.5" hidden="1" customHeight="1">
      <c r="DD137" s="1270"/>
      <c r="DE137" s="1270"/>
    </row>
    <row r="138" spans="108:109" ht="13.5" hidden="1" customHeight="1">
      <c r="DD138" s="1270"/>
      <c r="DE138" s="1270"/>
    </row>
    <row r="139" spans="108:109" ht="13.5" hidden="1" customHeight="1">
      <c r="DD139" s="1270"/>
      <c r="DE139" s="1270"/>
    </row>
    <row r="140" spans="108:109" ht="13.5" hidden="1" customHeight="1">
      <c r="DD140" s="1270"/>
      <c r="DE140" s="1270"/>
    </row>
    <row r="141" spans="108:109" ht="13.5" hidden="1" customHeight="1">
      <c r="DD141" s="1270"/>
      <c r="DE141" s="1270"/>
    </row>
    <row r="142" spans="108:109" ht="13.5" hidden="1" customHeight="1">
      <c r="DD142" s="1270"/>
      <c r="DE142" s="1270"/>
    </row>
    <row r="143" spans="108:109" ht="13.5" hidden="1" customHeight="1">
      <c r="DD143" s="1270"/>
      <c r="DE143" s="1270"/>
    </row>
    <row r="144" spans="108:109" ht="13.5" hidden="1" customHeight="1">
      <c r="DD144" s="1270"/>
      <c r="DE144" s="1270"/>
    </row>
    <row r="145" spans="108:109" ht="13.5" hidden="1" customHeight="1">
      <c r="DD145" s="1270"/>
      <c r="DE145" s="1270"/>
    </row>
    <row r="146" spans="108:109" ht="13.5" hidden="1" customHeight="1">
      <c r="DD146" s="1270"/>
      <c r="DE146" s="1270"/>
    </row>
    <row r="147" spans="108:109" ht="13.5" hidden="1" customHeight="1">
      <c r="DD147" s="1270"/>
      <c r="DE147" s="1270"/>
    </row>
    <row r="148" spans="108:109" ht="13.5" hidden="1" customHeight="1">
      <c r="DD148" s="1270"/>
      <c r="DE148" s="1270"/>
    </row>
    <row r="149" spans="108:109" ht="13.5" hidden="1" customHeight="1">
      <c r="DD149" s="1270"/>
      <c r="DE149" s="1270"/>
    </row>
    <row r="150" spans="108:109" ht="13.5" hidden="1" customHeight="1">
      <c r="DD150" s="1270"/>
      <c r="DE150" s="1270"/>
    </row>
    <row r="151" spans="108:109" ht="13.5" hidden="1" customHeight="1">
      <c r="DD151" s="1270"/>
      <c r="DE151" s="1270"/>
    </row>
    <row r="152" spans="108:109" ht="13.5" hidden="1" customHeight="1">
      <c r="DD152" s="1270"/>
      <c r="DE152" s="1270"/>
    </row>
    <row r="153" spans="108:109" ht="13.5" hidden="1" customHeight="1">
      <c r="DD153" s="1270"/>
      <c r="DE153" s="1270"/>
    </row>
    <row r="154" spans="108:109" ht="13.5" hidden="1" customHeight="1">
      <c r="DD154" s="1270"/>
      <c r="DE154" s="1270"/>
    </row>
    <row r="155" spans="108:109" ht="13.5" hidden="1" customHeight="1">
      <c r="DD155" s="1270"/>
      <c r="DE155" s="1270"/>
    </row>
    <row r="156" spans="108:109" ht="13.5" hidden="1" customHeight="1">
      <c r="DD156" s="1270"/>
      <c r="DE156" s="1270"/>
    </row>
    <row r="157" spans="108:109" ht="13.5" hidden="1" customHeight="1">
      <c r="DD157" s="1270"/>
      <c r="DE157" s="1270"/>
    </row>
    <row r="158" spans="108:109" ht="13.5" hidden="1" customHeight="1">
      <c r="DD158" s="1270"/>
      <c r="DE158" s="1270"/>
    </row>
    <row r="159" spans="108:109" ht="13.5" hidden="1" customHeight="1">
      <c r="DD159" s="1270"/>
      <c r="DE159" s="1270"/>
    </row>
    <row r="160" spans="108:109" ht="13.5" hidden="1" customHeight="1">
      <c r="DD160" s="1270"/>
      <c r="DE160" s="127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TUzLUMi0wGMMgW8mS5KjUdb68Oe39dHkagBxoNz2eVgyvNv/lJOxCkwtAGvfAZvpmDtnwhBoLJa/rEh3z18Lw==" saltValue="5L3gmFD4x4CEAKJXDIu7h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8I7jD5dkHr/hxbbcLPqmOB8KFVPR41QVePjotVup90LYvavyv8clZXweZEJPX7pG3w59EBCZA/GVZAsCMzFtA==" saltValue="VuSLKsrG+cpanWQKqoAd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JBvEZKYikVFIdtNk79arKHj1+npR/OnJzo61PYzGE7rtzQkQ5vroK8wwEVHOHzzst7rePrk4i67jzYXtUwG0g==" saltValue="QKUCitSCcrM19/70Is7C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77664</v>
      </c>
      <c r="E3" s="161"/>
      <c r="F3" s="162">
        <v>66255</v>
      </c>
      <c r="G3" s="163"/>
      <c r="H3" s="164"/>
    </row>
    <row r="4" spans="1:8">
      <c r="A4" s="165"/>
      <c r="B4" s="166"/>
      <c r="C4" s="167"/>
      <c r="D4" s="168">
        <v>28619</v>
      </c>
      <c r="E4" s="169"/>
      <c r="F4" s="170">
        <v>31822</v>
      </c>
      <c r="G4" s="171"/>
      <c r="H4" s="172"/>
    </row>
    <row r="5" spans="1:8">
      <c r="A5" s="153" t="s">
        <v>555</v>
      </c>
      <c r="B5" s="158"/>
      <c r="C5" s="159"/>
      <c r="D5" s="160">
        <v>111331</v>
      </c>
      <c r="E5" s="161"/>
      <c r="F5" s="162">
        <v>92247</v>
      </c>
      <c r="G5" s="163"/>
      <c r="H5" s="164"/>
    </row>
    <row r="6" spans="1:8">
      <c r="A6" s="165"/>
      <c r="B6" s="166"/>
      <c r="C6" s="167"/>
      <c r="D6" s="168">
        <v>36322</v>
      </c>
      <c r="E6" s="169"/>
      <c r="F6" s="170">
        <v>37204</v>
      </c>
      <c r="G6" s="171"/>
      <c r="H6" s="172"/>
    </row>
    <row r="7" spans="1:8">
      <c r="A7" s="153" t="s">
        <v>556</v>
      </c>
      <c r="B7" s="158"/>
      <c r="C7" s="159"/>
      <c r="D7" s="160">
        <v>63304</v>
      </c>
      <c r="E7" s="161"/>
      <c r="F7" s="162">
        <v>67319</v>
      </c>
      <c r="G7" s="163"/>
      <c r="H7" s="164"/>
    </row>
    <row r="8" spans="1:8">
      <c r="A8" s="165"/>
      <c r="B8" s="166"/>
      <c r="C8" s="167"/>
      <c r="D8" s="168">
        <v>24425</v>
      </c>
      <c r="E8" s="169"/>
      <c r="F8" s="170">
        <v>38101</v>
      </c>
      <c r="G8" s="171"/>
      <c r="H8" s="172"/>
    </row>
    <row r="9" spans="1:8">
      <c r="A9" s="153" t="s">
        <v>557</v>
      </c>
      <c r="B9" s="158"/>
      <c r="C9" s="159"/>
      <c r="D9" s="160">
        <v>65185</v>
      </c>
      <c r="E9" s="161"/>
      <c r="F9" s="162">
        <v>70615</v>
      </c>
      <c r="G9" s="163"/>
      <c r="H9" s="164"/>
    </row>
    <row r="10" spans="1:8">
      <c r="A10" s="165"/>
      <c r="B10" s="166"/>
      <c r="C10" s="167"/>
      <c r="D10" s="168">
        <v>35149</v>
      </c>
      <c r="E10" s="169"/>
      <c r="F10" s="170">
        <v>37382</v>
      </c>
      <c r="G10" s="171"/>
      <c r="H10" s="172"/>
    </row>
    <row r="11" spans="1:8">
      <c r="A11" s="153" t="s">
        <v>558</v>
      </c>
      <c r="B11" s="158"/>
      <c r="C11" s="159"/>
      <c r="D11" s="160">
        <v>82939</v>
      </c>
      <c r="E11" s="161"/>
      <c r="F11" s="162">
        <v>69185</v>
      </c>
      <c r="G11" s="163"/>
      <c r="H11" s="164"/>
    </row>
    <row r="12" spans="1:8">
      <c r="A12" s="165"/>
      <c r="B12" s="166"/>
      <c r="C12" s="173"/>
      <c r="D12" s="168">
        <v>35815</v>
      </c>
      <c r="E12" s="169"/>
      <c r="F12" s="170">
        <v>38519</v>
      </c>
      <c r="G12" s="171"/>
      <c r="H12" s="172"/>
    </row>
    <row r="13" spans="1:8">
      <c r="A13" s="153"/>
      <c r="B13" s="158"/>
      <c r="C13" s="174"/>
      <c r="D13" s="175">
        <v>80085</v>
      </c>
      <c r="E13" s="176"/>
      <c r="F13" s="177">
        <v>73124</v>
      </c>
      <c r="G13" s="178"/>
      <c r="H13" s="164"/>
    </row>
    <row r="14" spans="1:8">
      <c r="A14" s="165"/>
      <c r="B14" s="166"/>
      <c r="C14" s="167"/>
      <c r="D14" s="168">
        <v>32066</v>
      </c>
      <c r="E14" s="169"/>
      <c r="F14" s="170">
        <v>36606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2.2599999999999998</v>
      </c>
      <c r="C19" s="179">
        <f>ROUND(VALUE(SUBSTITUTE(実質収支比率等に係る経年分析!G$48,"▲","-")),2)</f>
        <v>2.85</v>
      </c>
      <c r="D19" s="179">
        <f>ROUND(VALUE(SUBSTITUTE(実質収支比率等に係る経年分析!H$48,"▲","-")),2)</f>
        <v>2.9</v>
      </c>
      <c r="E19" s="179">
        <f>ROUND(VALUE(SUBSTITUTE(実質収支比率等に係る経年分析!I$48,"▲","-")),2)</f>
        <v>3.03</v>
      </c>
      <c r="F19" s="179">
        <f>ROUND(VALUE(SUBSTITUTE(実質収支比率等に係る経年分析!J$48,"▲","-")),2)</f>
        <v>3.14</v>
      </c>
    </row>
    <row r="20" spans="1:11">
      <c r="A20" s="179" t="s">
        <v>55</v>
      </c>
      <c r="B20" s="179">
        <f>ROUND(VALUE(SUBSTITUTE(実質収支比率等に係る経年分析!F$47,"▲","-")),2)</f>
        <v>22.24</v>
      </c>
      <c r="C20" s="179">
        <f>ROUND(VALUE(SUBSTITUTE(実質収支比率等に係る経年分析!G$47,"▲","-")),2)</f>
        <v>26.46</v>
      </c>
      <c r="D20" s="179">
        <f>ROUND(VALUE(SUBSTITUTE(実質収支比率等に係る経年分析!H$47,"▲","-")),2)</f>
        <v>26.85</v>
      </c>
      <c r="E20" s="179">
        <f>ROUND(VALUE(SUBSTITUTE(実質収支比率等に係る経年分析!I$47,"▲","-")),2)</f>
        <v>27.43</v>
      </c>
      <c r="F20" s="179">
        <f>ROUND(VALUE(SUBSTITUTE(実質収支比率等に係る経年分析!J$47,"▲","-")),2)</f>
        <v>19.600000000000001</v>
      </c>
    </row>
    <row r="21" spans="1:11">
      <c r="A21" s="179" t="s">
        <v>56</v>
      </c>
      <c r="B21" s="179">
        <f>IF(ISNUMBER(VALUE(SUBSTITUTE(実質収支比率等に係る経年分析!F$49,"▲","-"))),ROUND(VALUE(SUBSTITUTE(実質収支比率等に係る経年分析!F$49,"▲","-")),2),NA())</f>
        <v>7.19</v>
      </c>
      <c r="C21" s="179">
        <f>IF(ISNUMBER(VALUE(SUBSTITUTE(実質収支比率等に係る経年分析!G$49,"▲","-"))),ROUND(VALUE(SUBSTITUTE(実質収支比率等に係る経年分析!G$49,"▲","-")),2),NA())</f>
        <v>8.17</v>
      </c>
      <c r="D21" s="179">
        <f>IF(ISNUMBER(VALUE(SUBSTITUTE(実質収支比率等に係る経年分析!H$49,"▲","-"))),ROUND(VALUE(SUBSTITUTE(実質収支比率等に係る経年分析!H$49,"▲","-")),2),NA())</f>
        <v>2.5099999999999998</v>
      </c>
      <c r="E21" s="179">
        <f>IF(ISNUMBER(VALUE(SUBSTITUTE(実質収支比率等に係る経年分析!I$49,"▲","-"))),ROUND(VALUE(SUBSTITUTE(実質収支比率等に係る経年分析!I$49,"▲","-")),2),NA())</f>
        <v>2.2000000000000002</v>
      </c>
      <c r="F21" s="179">
        <f>IF(ISNUMBER(VALUE(SUBSTITUTE(実質収支比率等に係る経年分析!J$49,"▲","-"))),ROUND(VALUE(SUBSTITUTE(実質収支比率等に係る経年分析!J$49,"▲","-")),2),NA())</f>
        <v>-6.04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0.14000000000000001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0.14000000000000001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c r="A30" s="180" t="str">
        <f>IF(連結実質赤字比率に係る赤字・黒字の構成分析!C$40="",NA(),連結実質赤字比率に係る赤字・黒字の構成分析!C$40)</f>
        <v>介護老人保健施設事業会計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2.15</v>
      </c>
      <c r="H30" s="180">
        <f>IF(ROUND(VALUE(SUBSTITUTE(連結実質赤字比率に係る赤字・黒字の構成分析!I$40,"▲", "-")), 2) &lt; 0, ABS(ROUND(VALUE(SUBSTITUTE(連結実質赤字比率に係る赤字・黒字の構成分析!I$40,"▲", "-")), 2)), NA())</f>
        <v>0.13</v>
      </c>
      <c r="I30" s="180" t="e">
        <f>IF(ROUND(VALUE(SUBSTITUTE(連結実質赤字比率に係る赤字・黒字の構成分析!I$40,"▲", "-")), 2) &gt;= 0, ABS(ROUND(VALUE(SUBSTITUTE(連結実質赤字比率に係る赤字・黒字の構成分析!I$40,"▲", "-")), 2)), NA())</f>
        <v>#N/A</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0.31</v>
      </c>
    </row>
    <row r="31" spans="1:11">
      <c r="A31" s="180" t="str">
        <f>IF(連結実質赤字比率に係る赤字・黒字の構成分析!C$39="",NA(),連結実質赤字比率に係る赤字・黒字の構成分析!C$39)</f>
        <v>介護保険（保険事業勘定）特別会計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0.98</v>
      </c>
    </row>
    <row r="32" spans="1:11">
      <c r="A32" s="180" t="str">
        <f>IF(連結実質赤字比率に係る赤字・黒字の構成分析!C$38="",NA(),連結実質赤字比率に係る赤字・黒字の構成分析!C$38)</f>
        <v>国民健康保険（事業勘定）特別会計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3.05</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3.96</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9.15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9.16</v>
      </c>
    </row>
    <row r="35" spans="1:16">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33.659999999999997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33.729999999999997</v>
      </c>
    </row>
    <row r="36" spans="1:16">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1.1000000000000001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0.99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0.95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0.89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0.83</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5271</v>
      </c>
      <c r="E42" s="181"/>
      <c r="F42" s="181"/>
      <c r="G42" s="181">
        <f>'実質公債費比率（分子）の構造'!L$52</f>
        <v>5292</v>
      </c>
      <c r="H42" s="181"/>
      <c r="I42" s="181"/>
      <c r="J42" s="181">
        <f>'実質公債費比率（分子）の構造'!M$52</f>
        <v>5422</v>
      </c>
      <c r="K42" s="181"/>
      <c r="L42" s="181"/>
      <c r="M42" s="181">
        <f>'実質公債費比率（分子）の構造'!N$52</f>
        <v>5355</v>
      </c>
      <c r="N42" s="181"/>
      <c r="O42" s="181"/>
      <c r="P42" s="181">
        <f>'実質公債費比率（分子）の構造'!O$52</f>
        <v>5458</v>
      </c>
    </row>
    <row r="43" spans="1:16">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39</v>
      </c>
      <c r="C44" s="181"/>
      <c r="D44" s="181"/>
      <c r="E44" s="181">
        <f>'実質公債費比率（分子）の構造'!L$50</f>
        <v>39</v>
      </c>
      <c r="F44" s="181"/>
      <c r="G44" s="181"/>
      <c r="H44" s="181">
        <f>'実質公債費比率（分子）の構造'!M$50</f>
        <v>38</v>
      </c>
      <c r="I44" s="181"/>
      <c r="J44" s="181"/>
      <c r="K44" s="181">
        <f>'実質公債費比率（分子）の構造'!N$50</f>
        <v>37</v>
      </c>
      <c r="L44" s="181"/>
      <c r="M44" s="181"/>
      <c r="N44" s="181">
        <f>'実質公債費比率（分子）の構造'!O$50</f>
        <v>36</v>
      </c>
      <c r="O44" s="181"/>
      <c r="P44" s="181"/>
    </row>
    <row r="45" spans="1:16">
      <c r="A45" s="181" t="s">
        <v>65</v>
      </c>
      <c r="B45" s="181">
        <f>'実質公債費比率（分子）の構造'!K$49</f>
        <v>53</v>
      </c>
      <c r="C45" s="181"/>
      <c r="D45" s="181"/>
      <c r="E45" s="181">
        <f>'実質公債費比率（分子）の構造'!L$49</f>
        <v>73</v>
      </c>
      <c r="F45" s="181"/>
      <c r="G45" s="181"/>
      <c r="H45" s="181">
        <f>'実質公債費比率（分子）の構造'!M$49</f>
        <v>92</v>
      </c>
      <c r="I45" s="181"/>
      <c r="J45" s="181"/>
      <c r="K45" s="181">
        <f>'実質公債費比率（分子）の構造'!N$49</f>
        <v>78</v>
      </c>
      <c r="L45" s="181"/>
      <c r="M45" s="181"/>
      <c r="N45" s="181">
        <f>'実質公債費比率（分子）の構造'!O$49</f>
        <v>85</v>
      </c>
      <c r="O45" s="181"/>
      <c r="P45" s="181"/>
    </row>
    <row r="46" spans="1:16">
      <c r="A46" s="181" t="s">
        <v>66</v>
      </c>
      <c r="B46" s="181">
        <f>'実質公債費比率（分子）の構造'!K$48</f>
        <v>1773</v>
      </c>
      <c r="C46" s="181"/>
      <c r="D46" s="181"/>
      <c r="E46" s="181">
        <f>'実質公債費比率（分子）の構造'!L$48</f>
        <v>1651</v>
      </c>
      <c r="F46" s="181"/>
      <c r="G46" s="181"/>
      <c r="H46" s="181">
        <f>'実質公債費比率（分子）の構造'!M$48</f>
        <v>1598</v>
      </c>
      <c r="I46" s="181"/>
      <c r="J46" s="181"/>
      <c r="K46" s="181">
        <f>'実質公債費比率（分子）の構造'!N$48</f>
        <v>1546</v>
      </c>
      <c r="L46" s="181"/>
      <c r="M46" s="181"/>
      <c r="N46" s="181">
        <f>'実質公債費比率（分子）の構造'!O$48</f>
        <v>1486</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4845</v>
      </c>
      <c r="C49" s="181"/>
      <c r="D49" s="181"/>
      <c r="E49" s="181">
        <f>'実質公債費比率（分子）の構造'!L$45</f>
        <v>4711</v>
      </c>
      <c r="F49" s="181"/>
      <c r="G49" s="181"/>
      <c r="H49" s="181">
        <f>'実質公債費比率（分子）の構造'!M$45</f>
        <v>4690</v>
      </c>
      <c r="I49" s="181"/>
      <c r="J49" s="181"/>
      <c r="K49" s="181">
        <f>'実質公債費比率（分子）の構造'!N$45</f>
        <v>4680</v>
      </c>
      <c r="L49" s="181"/>
      <c r="M49" s="181"/>
      <c r="N49" s="181">
        <f>'実質公債費比率（分子）の構造'!O$45</f>
        <v>4738</v>
      </c>
      <c r="O49" s="181"/>
      <c r="P49" s="181"/>
    </row>
    <row r="50" spans="1:16">
      <c r="A50" s="181" t="s">
        <v>69</v>
      </c>
      <c r="B50" s="181" t="e">
        <f>NA()</f>
        <v>#N/A</v>
      </c>
      <c r="C50" s="181">
        <f>IF(ISNUMBER('実質公債費比率（分子）の構造'!K$53),'実質公債費比率（分子）の構造'!K$53,NA())</f>
        <v>1439</v>
      </c>
      <c r="D50" s="181" t="e">
        <f>NA()</f>
        <v>#N/A</v>
      </c>
      <c r="E50" s="181" t="e">
        <f>NA()</f>
        <v>#N/A</v>
      </c>
      <c r="F50" s="181">
        <f>IF(ISNUMBER('実質公債費比率（分子）の構造'!L$53),'実質公債費比率（分子）の構造'!L$53,NA())</f>
        <v>1182</v>
      </c>
      <c r="G50" s="181" t="e">
        <f>NA()</f>
        <v>#N/A</v>
      </c>
      <c r="H50" s="181" t="e">
        <f>NA()</f>
        <v>#N/A</v>
      </c>
      <c r="I50" s="181">
        <f>IF(ISNUMBER('実質公債費比率（分子）の構造'!M$53),'実質公債費比率（分子）の構造'!M$53,NA())</f>
        <v>996</v>
      </c>
      <c r="J50" s="181" t="e">
        <f>NA()</f>
        <v>#N/A</v>
      </c>
      <c r="K50" s="181" t="e">
        <f>NA()</f>
        <v>#N/A</v>
      </c>
      <c r="L50" s="181">
        <f>IF(ISNUMBER('実質公債費比率（分子）の構造'!N$53),'実質公債費比率（分子）の構造'!N$53,NA())</f>
        <v>986</v>
      </c>
      <c r="M50" s="181" t="e">
        <f>NA()</f>
        <v>#N/A</v>
      </c>
      <c r="N50" s="181" t="e">
        <f>NA()</f>
        <v>#N/A</v>
      </c>
      <c r="O50" s="181">
        <f>IF(ISNUMBER('実質公債費比率（分子）の構造'!O$53),'実質公債費比率（分子）の構造'!O$53,NA())</f>
        <v>887</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43</v>
      </c>
      <c r="B56" s="180"/>
      <c r="C56" s="180"/>
      <c r="D56" s="180">
        <f>'将来負担比率（分子）の構造'!I$52</f>
        <v>46591</v>
      </c>
      <c r="E56" s="180"/>
      <c r="F56" s="180"/>
      <c r="G56" s="180">
        <f>'将来負担比率（分子）の構造'!J$52</f>
        <v>47788</v>
      </c>
      <c r="H56" s="180"/>
      <c r="I56" s="180"/>
      <c r="J56" s="180">
        <f>'将来負担比率（分子）の構造'!K$52</f>
        <v>47343</v>
      </c>
      <c r="K56" s="180"/>
      <c r="L56" s="180"/>
      <c r="M56" s="180">
        <f>'将来負担比率（分子）の構造'!L$52</f>
        <v>47056</v>
      </c>
      <c r="N56" s="180"/>
      <c r="O56" s="180"/>
      <c r="P56" s="180">
        <f>'将来負担比率（分子）の構造'!M$52</f>
        <v>46629</v>
      </c>
    </row>
    <row r="57" spans="1:16">
      <c r="A57" s="180" t="s">
        <v>42</v>
      </c>
      <c r="B57" s="180"/>
      <c r="C57" s="180"/>
      <c r="D57" s="180">
        <f>'将来負担比率（分子）の構造'!I$51</f>
        <v>1224</v>
      </c>
      <c r="E57" s="180"/>
      <c r="F57" s="180"/>
      <c r="G57" s="180">
        <f>'将来負担比率（分子）の構造'!J$51</f>
        <v>1111</v>
      </c>
      <c r="H57" s="180"/>
      <c r="I57" s="180"/>
      <c r="J57" s="180">
        <f>'将来負担比率（分子）の構造'!K$51</f>
        <v>992</v>
      </c>
      <c r="K57" s="180"/>
      <c r="L57" s="180"/>
      <c r="M57" s="180">
        <f>'将来負担比率（分子）の構造'!L$51</f>
        <v>874</v>
      </c>
      <c r="N57" s="180"/>
      <c r="O57" s="180"/>
      <c r="P57" s="180">
        <f>'将来負担比率（分子）の構造'!M$51</f>
        <v>767</v>
      </c>
    </row>
    <row r="58" spans="1:16">
      <c r="A58" s="180" t="s">
        <v>41</v>
      </c>
      <c r="B58" s="180"/>
      <c r="C58" s="180"/>
      <c r="D58" s="180">
        <f>'将来負担比率（分子）の構造'!I$50</f>
        <v>8191</v>
      </c>
      <c r="E58" s="180"/>
      <c r="F58" s="180"/>
      <c r="G58" s="180">
        <f>'将来負担比率（分子）の構造'!J$50</f>
        <v>10802</v>
      </c>
      <c r="H58" s="180"/>
      <c r="I58" s="180"/>
      <c r="J58" s="180">
        <f>'将来負担比率（分子）の構造'!K$50</f>
        <v>11943</v>
      </c>
      <c r="K58" s="180"/>
      <c r="L58" s="180"/>
      <c r="M58" s="180">
        <f>'将来負担比率（分子）の構造'!L$50</f>
        <v>13961</v>
      </c>
      <c r="N58" s="180"/>
      <c r="O58" s="180"/>
      <c r="P58" s="180">
        <f>'将来負担比率（分子）の構造'!M$50</f>
        <v>12630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8</v>
      </c>
      <c r="C61" s="180"/>
      <c r="D61" s="180"/>
      <c r="E61" s="180">
        <f>'将来負担比率（分子）の構造'!J$46</f>
        <v>33</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5245</v>
      </c>
      <c r="C62" s="180"/>
      <c r="D62" s="180"/>
      <c r="E62" s="180">
        <f>'将来負担比率（分子）の構造'!J$45</f>
        <v>5344</v>
      </c>
      <c r="F62" s="180"/>
      <c r="G62" s="180"/>
      <c r="H62" s="180">
        <f>'将来負担比率（分子）の構造'!K$45</f>
        <v>5226</v>
      </c>
      <c r="I62" s="180"/>
      <c r="J62" s="180"/>
      <c r="K62" s="180">
        <f>'将来負担比率（分子）の構造'!L$45</f>
        <v>5055</v>
      </c>
      <c r="L62" s="180"/>
      <c r="M62" s="180"/>
      <c r="N62" s="180">
        <f>'将来負担比率（分子）の構造'!M$45</f>
        <v>4842</v>
      </c>
      <c r="O62" s="180"/>
      <c r="P62" s="180"/>
    </row>
    <row r="63" spans="1:16">
      <c r="A63" s="180" t="s">
        <v>34</v>
      </c>
      <c r="B63" s="180">
        <f>'将来負担比率（分子）の構造'!I$44</f>
        <v>627</v>
      </c>
      <c r="C63" s="180"/>
      <c r="D63" s="180"/>
      <c r="E63" s="180">
        <f>'将来負担比率（分子）の構造'!J$44</f>
        <v>607</v>
      </c>
      <c r="F63" s="180"/>
      <c r="G63" s="180"/>
      <c r="H63" s="180">
        <f>'将来負担比率（分子）の構造'!K$44</f>
        <v>722</v>
      </c>
      <c r="I63" s="180"/>
      <c r="J63" s="180"/>
      <c r="K63" s="180">
        <f>'将来負担比率（分子）の構造'!L$44</f>
        <v>671</v>
      </c>
      <c r="L63" s="180"/>
      <c r="M63" s="180"/>
      <c r="N63" s="180">
        <f>'将来負担比率（分子）の構造'!M$44</f>
        <v>727</v>
      </c>
      <c r="O63" s="180"/>
      <c r="P63" s="180"/>
    </row>
    <row r="64" spans="1:16">
      <c r="A64" s="180" t="s">
        <v>33</v>
      </c>
      <c r="B64" s="180">
        <f>'将来負担比率（分子）の構造'!I$43</f>
        <v>18205</v>
      </c>
      <c r="C64" s="180"/>
      <c r="D64" s="180"/>
      <c r="E64" s="180">
        <f>'将来負担比率（分子）の構造'!J$43</f>
        <v>16712</v>
      </c>
      <c r="F64" s="180"/>
      <c r="G64" s="180"/>
      <c r="H64" s="180">
        <f>'将来負担比率（分子）の構造'!K$43</f>
        <v>14814</v>
      </c>
      <c r="I64" s="180"/>
      <c r="J64" s="180"/>
      <c r="K64" s="180">
        <f>'将来負担比率（分子）の構造'!L$43</f>
        <v>12927</v>
      </c>
      <c r="L64" s="180"/>
      <c r="M64" s="180"/>
      <c r="N64" s="180">
        <f>'将来負担比率（分子）の構造'!M$43</f>
        <v>11619</v>
      </c>
      <c r="O64" s="180"/>
      <c r="P64" s="180"/>
    </row>
    <row r="65" spans="1:16">
      <c r="A65" s="180" t="s">
        <v>32</v>
      </c>
      <c r="B65" s="180">
        <f>'将来負担比率（分子）の構造'!I$42</f>
        <v>159</v>
      </c>
      <c r="C65" s="180"/>
      <c r="D65" s="180"/>
      <c r="E65" s="180">
        <f>'将来負担比率（分子）の構造'!J$42</f>
        <v>124</v>
      </c>
      <c r="F65" s="180"/>
      <c r="G65" s="180"/>
      <c r="H65" s="180">
        <f>'将来負担比率（分子）の構造'!K$42</f>
        <v>88</v>
      </c>
      <c r="I65" s="180"/>
      <c r="J65" s="180"/>
      <c r="K65" s="180">
        <f>'将来負担比率（分子）の構造'!L$42</f>
        <v>53</v>
      </c>
      <c r="L65" s="180"/>
      <c r="M65" s="180"/>
      <c r="N65" s="180">
        <f>'将来負担比率（分子）の構造'!M$42</f>
        <v>18</v>
      </c>
      <c r="O65" s="180"/>
      <c r="P65" s="180"/>
    </row>
    <row r="66" spans="1:16">
      <c r="A66" s="180" t="s">
        <v>31</v>
      </c>
      <c r="B66" s="180">
        <f>'将来負担比率（分子）の構造'!I$41</f>
        <v>33852</v>
      </c>
      <c r="C66" s="180"/>
      <c r="D66" s="180"/>
      <c r="E66" s="180">
        <f>'将来負担比率（分子）の構造'!J$41</f>
        <v>33957</v>
      </c>
      <c r="F66" s="180"/>
      <c r="G66" s="180"/>
      <c r="H66" s="180">
        <f>'将来負担比率（分子）の構造'!K$41</f>
        <v>32943</v>
      </c>
      <c r="I66" s="180"/>
      <c r="J66" s="180"/>
      <c r="K66" s="180">
        <f>'将来負担比率（分子）の構造'!L$41</f>
        <v>32543</v>
      </c>
      <c r="L66" s="180"/>
      <c r="M66" s="180"/>
      <c r="N66" s="180">
        <f>'将来負担比率（分子）の構造'!M$41</f>
        <v>32969</v>
      </c>
      <c r="O66" s="180"/>
      <c r="P66" s="180"/>
    </row>
    <row r="67" spans="1:16">
      <c r="A67" s="180" t="s">
        <v>73</v>
      </c>
      <c r="B67" s="180" t="e">
        <f>NA()</f>
        <v>#N/A</v>
      </c>
      <c r="C67" s="180">
        <f>IF(ISNUMBER('将来負担比率（分子）の構造'!I$53), IF('将来負担比率（分子）の構造'!I$53 &lt; 0, 0, '将来負担比率（分子）の構造'!I$53), NA())</f>
        <v>2090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7144</v>
      </c>
      <c r="C72" s="184">
        <f>基金残高に係る経年分析!G55</f>
        <v>7161</v>
      </c>
      <c r="D72" s="184">
        <f>基金残高に係る経年分析!H55</f>
        <v>5036</v>
      </c>
    </row>
    <row r="73" spans="1:16">
      <c r="A73" s="183" t="s">
        <v>76</v>
      </c>
      <c r="B73" s="184">
        <f>基金残高に係る経年分析!F56</f>
        <v>1813</v>
      </c>
      <c r="C73" s="184">
        <f>基金残高に係る経年分析!G56</f>
        <v>1842</v>
      </c>
      <c r="D73" s="184">
        <f>基金残高に係る経年分析!H56</f>
        <v>1873</v>
      </c>
    </row>
    <row r="74" spans="1:16">
      <c r="A74" s="183" t="s">
        <v>77</v>
      </c>
      <c r="B74" s="184">
        <f>基金残高に係る経年分析!F57</f>
        <v>5036</v>
      </c>
      <c r="C74" s="184">
        <f>基金残高に係る経年分析!G57</f>
        <v>6835</v>
      </c>
      <c r="D74" s="184">
        <f>基金残高に係る経年分析!H57</f>
        <v>7485</v>
      </c>
    </row>
  </sheetData>
  <sheetProtection algorithmName="SHA-512" hashValue="JaRUM5V4mzkJlZNbisXrCRuCCA9npO5PWFQJmSfh5UT0xUnOnTLHKBAFOijlckDjYLk1EBuClR9p49CvppKxcQ==" saltValue="cI9j2NxR/P8IHyJzqEfo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8" t="s">
        <v>212</v>
      </c>
      <c r="DI1" s="619"/>
      <c r="DJ1" s="619"/>
      <c r="DK1" s="619"/>
      <c r="DL1" s="619"/>
      <c r="DM1" s="619"/>
      <c r="DN1" s="620"/>
      <c r="DO1" s="225"/>
      <c r="DP1" s="618" t="s">
        <v>213</v>
      </c>
      <c r="DQ1" s="619"/>
      <c r="DR1" s="619"/>
      <c r="DS1" s="619"/>
      <c r="DT1" s="619"/>
      <c r="DU1" s="619"/>
      <c r="DV1" s="619"/>
      <c r="DW1" s="619"/>
      <c r="DX1" s="619"/>
      <c r="DY1" s="619"/>
      <c r="DZ1" s="619"/>
      <c r="EA1" s="619"/>
      <c r="EB1" s="619"/>
      <c r="EC1" s="620"/>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1" t="s">
        <v>215</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216</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3"/>
      <c r="CD3" s="624" t="s">
        <v>217</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c r="B4" s="621" t="s">
        <v>1</v>
      </c>
      <c r="C4" s="622"/>
      <c r="D4" s="622"/>
      <c r="E4" s="622"/>
      <c r="F4" s="622"/>
      <c r="G4" s="622"/>
      <c r="H4" s="622"/>
      <c r="I4" s="622"/>
      <c r="J4" s="622"/>
      <c r="K4" s="622"/>
      <c r="L4" s="622"/>
      <c r="M4" s="622"/>
      <c r="N4" s="622"/>
      <c r="O4" s="622"/>
      <c r="P4" s="622"/>
      <c r="Q4" s="623"/>
      <c r="R4" s="621" t="s">
        <v>218</v>
      </c>
      <c r="S4" s="622"/>
      <c r="T4" s="622"/>
      <c r="U4" s="622"/>
      <c r="V4" s="622"/>
      <c r="W4" s="622"/>
      <c r="X4" s="622"/>
      <c r="Y4" s="623"/>
      <c r="Z4" s="621" t="s">
        <v>219</v>
      </c>
      <c r="AA4" s="622"/>
      <c r="AB4" s="622"/>
      <c r="AC4" s="623"/>
      <c r="AD4" s="621" t="s">
        <v>220</v>
      </c>
      <c r="AE4" s="622"/>
      <c r="AF4" s="622"/>
      <c r="AG4" s="622"/>
      <c r="AH4" s="622"/>
      <c r="AI4" s="622"/>
      <c r="AJ4" s="622"/>
      <c r="AK4" s="623"/>
      <c r="AL4" s="621" t="s">
        <v>219</v>
      </c>
      <c r="AM4" s="622"/>
      <c r="AN4" s="622"/>
      <c r="AO4" s="623"/>
      <c r="AP4" s="627" t="s">
        <v>221</v>
      </c>
      <c r="AQ4" s="627"/>
      <c r="AR4" s="627"/>
      <c r="AS4" s="627"/>
      <c r="AT4" s="627"/>
      <c r="AU4" s="627"/>
      <c r="AV4" s="627"/>
      <c r="AW4" s="627"/>
      <c r="AX4" s="627"/>
      <c r="AY4" s="627"/>
      <c r="AZ4" s="627"/>
      <c r="BA4" s="627"/>
      <c r="BB4" s="627"/>
      <c r="BC4" s="627"/>
      <c r="BD4" s="627"/>
      <c r="BE4" s="627"/>
      <c r="BF4" s="627"/>
      <c r="BG4" s="627" t="s">
        <v>222</v>
      </c>
      <c r="BH4" s="627"/>
      <c r="BI4" s="627"/>
      <c r="BJ4" s="627"/>
      <c r="BK4" s="627"/>
      <c r="BL4" s="627"/>
      <c r="BM4" s="627"/>
      <c r="BN4" s="627"/>
      <c r="BO4" s="627" t="s">
        <v>219</v>
      </c>
      <c r="BP4" s="627"/>
      <c r="BQ4" s="627"/>
      <c r="BR4" s="627"/>
      <c r="BS4" s="627" t="s">
        <v>223</v>
      </c>
      <c r="BT4" s="627"/>
      <c r="BU4" s="627"/>
      <c r="BV4" s="627"/>
      <c r="BW4" s="627"/>
      <c r="BX4" s="627"/>
      <c r="BY4" s="627"/>
      <c r="BZ4" s="627"/>
      <c r="CA4" s="627"/>
      <c r="CB4" s="627"/>
      <c r="CD4" s="624" t="s">
        <v>224</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s="229" customFormat="1" ht="11.25" customHeight="1">
      <c r="B5" s="628" t="s">
        <v>225</v>
      </c>
      <c r="C5" s="629"/>
      <c r="D5" s="629"/>
      <c r="E5" s="629"/>
      <c r="F5" s="629"/>
      <c r="G5" s="629"/>
      <c r="H5" s="629"/>
      <c r="I5" s="629"/>
      <c r="J5" s="629"/>
      <c r="K5" s="629"/>
      <c r="L5" s="629"/>
      <c r="M5" s="629"/>
      <c r="N5" s="629"/>
      <c r="O5" s="629"/>
      <c r="P5" s="629"/>
      <c r="Q5" s="630"/>
      <c r="R5" s="631">
        <v>7765217</v>
      </c>
      <c r="S5" s="632"/>
      <c r="T5" s="632"/>
      <c r="U5" s="632"/>
      <c r="V5" s="632"/>
      <c r="W5" s="632"/>
      <c r="X5" s="632"/>
      <c r="Y5" s="633"/>
      <c r="Z5" s="634">
        <v>15.3</v>
      </c>
      <c r="AA5" s="634"/>
      <c r="AB5" s="634"/>
      <c r="AC5" s="634"/>
      <c r="AD5" s="635">
        <v>7765217</v>
      </c>
      <c r="AE5" s="635"/>
      <c r="AF5" s="635"/>
      <c r="AG5" s="635"/>
      <c r="AH5" s="635"/>
      <c r="AI5" s="635"/>
      <c r="AJ5" s="635"/>
      <c r="AK5" s="635"/>
      <c r="AL5" s="636">
        <v>31.3</v>
      </c>
      <c r="AM5" s="637"/>
      <c r="AN5" s="637"/>
      <c r="AO5" s="638"/>
      <c r="AP5" s="628" t="s">
        <v>226</v>
      </c>
      <c r="AQ5" s="629"/>
      <c r="AR5" s="629"/>
      <c r="AS5" s="629"/>
      <c r="AT5" s="629"/>
      <c r="AU5" s="629"/>
      <c r="AV5" s="629"/>
      <c r="AW5" s="629"/>
      <c r="AX5" s="629"/>
      <c r="AY5" s="629"/>
      <c r="AZ5" s="629"/>
      <c r="BA5" s="629"/>
      <c r="BB5" s="629"/>
      <c r="BC5" s="629"/>
      <c r="BD5" s="629"/>
      <c r="BE5" s="629"/>
      <c r="BF5" s="630"/>
      <c r="BG5" s="642">
        <v>7765217</v>
      </c>
      <c r="BH5" s="643"/>
      <c r="BI5" s="643"/>
      <c r="BJ5" s="643"/>
      <c r="BK5" s="643"/>
      <c r="BL5" s="643"/>
      <c r="BM5" s="643"/>
      <c r="BN5" s="644"/>
      <c r="BO5" s="645">
        <v>100</v>
      </c>
      <c r="BP5" s="645"/>
      <c r="BQ5" s="645"/>
      <c r="BR5" s="645"/>
      <c r="BS5" s="646">
        <v>125915</v>
      </c>
      <c r="BT5" s="646"/>
      <c r="BU5" s="646"/>
      <c r="BV5" s="646"/>
      <c r="BW5" s="646"/>
      <c r="BX5" s="646"/>
      <c r="BY5" s="646"/>
      <c r="BZ5" s="646"/>
      <c r="CA5" s="646"/>
      <c r="CB5" s="650"/>
      <c r="CD5" s="624" t="s">
        <v>221</v>
      </c>
      <c r="CE5" s="625"/>
      <c r="CF5" s="625"/>
      <c r="CG5" s="625"/>
      <c r="CH5" s="625"/>
      <c r="CI5" s="625"/>
      <c r="CJ5" s="625"/>
      <c r="CK5" s="625"/>
      <c r="CL5" s="625"/>
      <c r="CM5" s="625"/>
      <c r="CN5" s="625"/>
      <c r="CO5" s="625"/>
      <c r="CP5" s="625"/>
      <c r="CQ5" s="626"/>
      <c r="CR5" s="624" t="s">
        <v>227</v>
      </c>
      <c r="CS5" s="625"/>
      <c r="CT5" s="625"/>
      <c r="CU5" s="625"/>
      <c r="CV5" s="625"/>
      <c r="CW5" s="625"/>
      <c r="CX5" s="625"/>
      <c r="CY5" s="626"/>
      <c r="CZ5" s="624" t="s">
        <v>219</v>
      </c>
      <c r="DA5" s="625"/>
      <c r="DB5" s="625"/>
      <c r="DC5" s="626"/>
      <c r="DD5" s="624" t="s">
        <v>228</v>
      </c>
      <c r="DE5" s="625"/>
      <c r="DF5" s="625"/>
      <c r="DG5" s="625"/>
      <c r="DH5" s="625"/>
      <c r="DI5" s="625"/>
      <c r="DJ5" s="625"/>
      <c r="DK5" s="625"/>
      <c r="DL5" s="625"/>
      <c r="DM5" s="625"/>
      <c r="DN5" s="625"/>
      <c r="DO5" s="625"/>
      <c r="DP5" s="626"/>
      <c r="DQ5" s="624" t="s">
        <v>229</v>
      </c>
      <c r="DR5" s="625"/>
      <c r="DS5" s="625"/>
      <c r="DT5" s="625"/>
      <c r="DU5" s="625"/>
      <c r="DV5" s="625"/>
      <c r="DW5" s="625"/>
      <c r="DX5" s="625"/>
      <c r="DY5" s="625"/>
      <c r="DZ5" s="625"/>
      <c r="EA5" s="625"/>
      <c r="EB5" s="625"/>
      <c r="EC5" s="626"/>
    </row>
    <row r="6" spans="2:143" ht="11.25" customHeight="1">
      <c r="B6" s="639" t="s">
        <v>230</v>
      </c>
      <c r="C6" s="640"/>
      <c r="D6" s="640"/>
      <c r="E6" s="640"/>
      <c r="F6" s="640"/>
      <c r="G6" s="640"/>
      <c r="H6" s="640"/>
      <c r="I6" s="640"/>
      <c r="J6" s="640"/>
      <c r="K6" s="640"/>
      <c r="L6" s="640"/>
      <c r="M6" s="640"/>
      <c r="N6" s="640"/>
      <c r="O6" s="640"/>
      <c r="P6" s="640"/>
      <c r="Q6" s="641"/>
      <c r="R6" s="642">
        <v>309193</v>
      </c>
      <c r="S6" s="643"/>
      <c r="T6" s="643"/>
      <c r="U6" s="643"/>
      <c r="V6" s="643"/>
      <c r="W6" s="643"/>
      <c r="X6" s="643"/>
      <c r="Y6" s="644"/>
      <c r="Z6" s="645">
        <v>0.6</v>
      </c>
      <c r="AA6" s="645"/>
      <c r="AB6" s="645"/>
      <c r="AC6" s="645"/>
      <c r="AD6" s="646">
        <v>309193</v>
      </c>
      <c r="AE6" s="646"/>
      <c r="AF6" s="646"/>
      <c r="AG6" s="646"/>
      <c r="AH6" s="646"/>
      <c r="AI6" s="646"/>
      <c r="AJ6" s="646"/>
      <c r="AK6" s="646"/>
      <c r="AL6" s="647">
        <v>1.2</v>
      </c>
      <c r="AM6" s="648"/>
      <c r="AN6" s="648"/>
      <c r="AO6" s="649"/>
      <c r="AP6" s="639" t="s">
        <v>231</v>
      </c>
      <c r="AQ6" s="640"/>
      <c r="AR6" s="640"/>
      <c r="AS6" s="640"/>
      <c r="AT6" s="640"/>
      <c r="AU6" s="640"/>
      <c r="AV6" s="640"/>
      <c r="AW6" s="640"/>
      <c r="AX6" s="640"/>
      <c r="AY6" s="640"/>
      <c r="AZ6" s="640"/>
      <c r="BA6" s="640"/>
      <c r="BB6" s="640"/>
      <c r="BC6" s="640"/>
      <c r="BD6" s="640"/>
      <c r="BE6" s="640"/>
      <c r="BF6" s="641"/>
      <c r="BG6" s="642">
        <v>7765217</v>
      </c>
      <c r="BH6" s="643"/>
      <c r="BI6" s="643"/>
      <c r="BJ6" s="643"/>
      <c r="BK6" s="643"/>
      <c r="BL6" s="643"/>
      <c r="BM6" s="643"/>
      <c r="BN6" s="644"/>
      <c r="BO6" s="645">
        <v>100</v>
      </c>
      <c r="BP6" s="645"/>
      <c r="BQ6" s="645"/>
      <c r="BR6" s="645"/>
      <c r="BS6" s="646">
        <v>125915</v>
      </c>
      <c r="BT6" s="646"/>
      <c r="BU6" s="646"/>
      <c r="BV6" s="646"/>
      <c r="BW6" s="646"/>
      <c r="BX6" s="646"/>
      <c r="BY6" s="646"/>
      <c r="BZ6" s="646"/>
      <c r="CA6" s="646"/>
      <c r="CB6" s="650"/>
      <c r="CD6" s="653" t="s">
        <v>232</v>
      </c>
      <c r="CE6" s="654"/>
      <c r="CF6" s="654"/>
      <c r="CG6" s="654"/>
      <c r="CH6" s="654"/>
      <c r="CI6" s="654"/>
      <c r="CJ6" s="654"/>
      <c r="CK6" s="654"/>
      <c r="CL6" s="654"/>
      <c r="CM6" s="654"/>
      <c r="CN6" s="654"/>
      <c r="CO6" s="654"/>
      <c r="CP6" s="654"/>
      <c r="CQ6" s="655"/>
      <c r="CR6" s="642">
        <v>249556</v>
      </c>
      <c r="CS6" s="643"/>
      <c r="CT6" s="643"/>
      <c r="CU6" s="643"/>
      <c r="CV6" s="643"/>
      <c r="CW6" s="643"/>
      <c r="CX6" s="643"/>
      <c r="CY6" s="644"/>
      <c r="CZ6" s="636">
        <v>0.5</v>
      </c>
      <c r="DA6" s="637"/>
      <c r="DB6" s="637"/>
      <c r="DC6" s="656"/>
      <c r="DD6" s="651" t="s">
        <v>137</v>
      </c>
      <c r="DE6" s="643"/>
      <c r="DF6" s="643"/>
      <c r="DG6" s="643"/>
      <c r="DH6" s="643"/>
      <c r="DI6" s="643"/>
      <c r="DJ6" s="643"/>
      <c r="DK6" s="643"/>
      <c r="DL6" s="643"/>
      <c r="DM6" s="643"/>
      <c r="DN6" s="643"/>
      <c r="DO6" s="643"/>
      <c r="DP6" s="644"/>
      <c r="DQ6" s="651">
        <v>249550</v>
      </c>
      <c r="DR6" s="643"/>
      <c r="DS6" s="643"/>
      <c r="DT6" s="643"/>
      <c r="DU6" s="643"/>
      <c r="DV6" s="643"/>
      <c r="DW6" s="643"/>
      <c r="DX6" s="643"/>
      <c r="DY6" s="643"/>
      <c r="DZ6" s="643"/>
      <c r="EA6" s="643"/>
      <c r="EB6" s="643"/>
      <c r="EC6" s="652"/>
    </row>
    <row r="7" spans="2:143" ht="11.25" customHeight="1">
      <c r="B7" s="639" t="s">
        <v>233</v>
      </c>
      <c r="C7" s="640"/>
      <c r="D7" s="640"/>
      <c r="E7" s="640"/>
      <c r="F7" s="640"/>
      <c r="G7" s="640"/>
      <c r="H7" s="640"/>
      <c r="I7" s="640"/>
      <c r="J7" s="640"/>
      <c r="K7" s="640"/>
      <c r="L7" s="640"/>
      <c r="M7" s="640"/>
      <c r="N7" s="640"/>
      <c r="O7" s="640"/>
      <c r="P7" s="640"/>
      <c r="Q7" s="641"/>
      <c r="R7" s="642">
        <v>17265</v>
      </c>
      <c r="S7" s="643"/>
      <c r="T7" s="643"/>
      <c r="U7" s="643"/>
      <c r="V7" s="643"/>
      <c r="W7" s="643"/>
      <c r="X7" s="643"/>
      <c r="Y7" s="644"/>
      <c r="Z7" s="645">
        <v>0</v>
      </c>
      <c r="AA7" s="645"/>
      <c r="AB7" s="645"/>
      <c r="AC7" s="645"/>
      <c r="AD7" s="646">
        <v>17265</v>
      </c>
      <c r="AE7" s="646"/>
      <c r="AF7" s="646"/>
      <c r="AG7" s="646"/>
      <c r="AH7" s="646"/>
      <c r="AI7" s="646"/>
      <c r="AJ7" s="646"/>
      <c r="AK7" s="646"/>
      <c r="AL7" s="647">
        <v>0.1</v>
      </c>
      <c r="AM7" s="648"/>
      <c r="AN7" s="648"/>
      <c r="AO7" s="649"/>
      <c r="AP7" s="639" t="s">
        <v>234</v>
      </c>
      <c r="AQ7" s="640"/>
      <c r="AR7" s="640"/>
      <c r="AS7" s="640"/>
      <c r="AT7" s="640"/>
      <c r="AU7" s="640"/>
      <c r="AV7" s="640"/>
      <c r="AW7" s="640"/>
      <c r="AX7" s="640"/>
      <c r="AY7" s="640"/>
      <c r="AZ7" s="640"/>
      <c r="BA7" s="640"/>
      <c r="BB7" s="640"/>
      <c r="BC7" s="640"/>
      <c r="BD7" s="640"/>
      <c r="BE7" s="640"/>
      <c r="BF7" s="641"/>
      <c r="BG7" s="642">
        <v>3440949</v>
      </c>
      <c r="BH7" s="643"/>
      <c r="BI7" s="643"/>
      <c r="BJ7" s="643"/>
      <c r="BK7" s="643"/>
      <c r="BL7" s="643"/>
      <c r="BM7" s="643"/>
      <c r="BN7" s="644"/>
      <c r="BO7" s="645">
        <v>44.3</v>
      </c>
      <c r="BP7" s="645"/>
      <c r="BQ7" s="645"/>
      <c r="BR7" s="645"/>
      <c r="BS7" s="646">
        <v>125915</v>
      </c>
      <c r="BT7" s="646"/>
      <c r="BU7" s="646"/>
      <c r="BV7" s="646"/>
      <c r="BW7" s="646"/>
      <c r="BX7" s="646"/>
      <c r="BY7" s="646"/>
      <c r="BZ7" s="646"/>
      <c r="CA7" s="646"/>
      <c r="CB7" s="650"/>
      <c r="CD7" s="657" t="s">
        <v>235</v>
      </c>
      <c r="CE7" s="658"/>
      <c r="CF7" s="658"/>
      <c r="CG7" s="658"/>
      <c r="CH7" s="658"/>
      <c r="CI7" s="658"/>
      <c r="CJ7" s="658"/>
      <c r="CK7" s="658"/>
      <c r="CL7" s="658"/>
      <c r="CM7" s="658"/>
      <c r="CN7" s="658"/>
      <c r="CO7" s="658"/>
      <c r="CP7" s="658"/>
      <c r="CQ7" s="659"/>
      <c r="CR7" s="642">
        <v>3780945</v>
      </c>
      <c r="CS7" s="643"/>
      <c r="CT7" s="643"/>
      <c r="CU7" s="643"/>
      <c r="CV7" s="643"/>
      <c r="CW7" s="643"/>
      <c r="CX7" s="643"/>
      <c r="CY7" s="644"/>
      <c r="CZ7" s="645">
        <v>7.8</v>
      </c>
      <c r="DA7" s="645"/>
      <c r="DB7" s="645"/>
      <c r="DC7" s="645"/>
      <c r="DD7" s="651">
        <v>362286</v>
      </c>
      <c r="DE7" s="643"/>
      <c r="DF7" s="643"/>
      <c r="DG7" s="643"/>
      <c r="DH7" s="643"/>
      <c r="DI7" s="643"/>
      <c r="DJ7" s="643"/>
      <c r="DK7" s="643"/>
      <c r="DL7" s="643"/>
      <c r="DM7" s="643"/>
      <c r="DN7" s="643"/>
      <c r="DO7" s="643"/>
      <c r="DP7" s="644"/>
      <c r="DQ7" s="651">
        <v>2711389</v>
      </c>
      <c r="DR7" s="643"/>
      <c r="DS7" s="643"/>
      <c r="DT7" s="643"/>
      <c r="DU7" s="643"/>
      <c r="DV7" s="643"/>
      <c r="DW7" s="643"/>
      <c r="DX7" s="643"/>
      <c r="DY7" s="643"/>
      <c r="DZ7" s="643"/>
      <c r="EA7" s="643"/>
      <c r="EB7" s="643"/>
      <c r="EC7" s="652"/>
    </row>
    <row r="8" spans="2:143" ht="11.25" customHeight="1">
      <c r="B8" s="639" t="s">
        <v>236</v>
      </c>
      <c r="C8" s="640"/>
      <c r="D8" s="640"/>
      <c r="E8" s="640"/>
      <c r="F8" s="640"/>
      <c r="G8" s="640"/>
      <c r="H8" s="640"/>
      <c r="I8" s="640"/>
      <c r="J8" s="640"/>
      <c r="K8" s="640"/>
      <c r="L8" s="640"/>
      <c r="M8" s="640"/>
      <c r="N8" s="640"/>
      <c r="O8" s="640"/>
      <c r="P8" s="640"/>
      <c r="Q8" s="641"/>
      <c r="R8" s="642">
        <v>28344</v>
      </c>
      <c r="S8" s="643"/>
      <c r="T8" s="643"/>
      <c r="U8" s="643"/>
      <c r="V8" s="643"/>
      <c r="W8" s="643"/>
      <c r="X8" s="643"/>
      <c r="Y8" s="644"/>
      <c r="Z8" s="645">
        <v>0.1</v>
      </c>
      <c r="AA8" s="645"/>
      <c r="AB8" s="645"/>
      <c r="AC8" s="645"/>
      <c r="AD8" s="646">
        <v>28344</v>
      </c>
      <c r="AE8" s="646"/>
      <c r="AF8" s="646"/>
      <c r="AG8" s="646"/>
      <c r="AH8" s="646"/>
      <c r="AI8" s="646"/>
      <c r="AJ8" s="646"/>
      <c r="AK8" s="646"/>
      <c r="AL8" s="647">
        <v>0.1</v>
      </c>
      <c r="AM8" s="648"/>
      <c r="AN8" s="648"/>
      <c r="AO8" s="649"/>
      <c r="AP8" s="639" t="s">
        <v>237</v>
      </c>
      <c r="AQ8" s="640"/>
      <c r="AR8" s="640"/>
      <c r="AS8" s="640"/>
      <c r="AT8" s="640"/>
      <c r="AU8" s="640"/>
      <c r="AV8" s="640"/>
      <c r="AW8" s="640"/>
      <c r="AX8" s="640"/>
      <c r="AY8" s="640"/>
      <c r="AZ8" s="640"/>
      <c r="BA8" s="640"/>
      <c r="BB8" s="640"/>
      <c r="BC8" s="640"/>
      <c r="BD8" s="640"/>
      <c r="BE8" s="640"/>
      <c r="BF8" s="641"/>
      <c r="BG8" s="642">
        <v>119159</v>
      </c>
      <c r="BH8" s="643"/>
      <c r="BI8" s="643"/>
      <c r="BJ8" s="643"/>
      <c r="BK8" s="643"/>
      <c r="BL8" s="643"/>
      <c r="BM8" s="643"/>
      <c r="BN8" s="644"/>
      <c r="BO8" s="645">
        <v>1.5</v>
      </c>
      <c r="BP8" s="645"/>
      <c r="BQ8" s="645"/>
      <c r="BR8" s="645"/>
      <c r="BS8" s="651" t="s">
        <v>238</v>
      </c>
      <c r="BT8" s="643"/>
      <c r="BU8" s="643"/>
      <c r="BV8" s="643"/>
      <c r="BW8" s="643"/>
      <c r="BX8" s="643"/>
      <c r="BY8" s="643"/>
      <c r="BZ8" s="643"/>
      <c r="CA8" s="643"/>
      <c r="CB8" s="652"/>
      <c r="CD8" s="657" t="s">
        <v>239</v>
      </c>
      <c r="CE8" s="658"/>
      <c r="CF8" s="658"/>
      <c r="CG8" s="658"/>
      <c r="CH8" s="658"/>
      <c r="CI8" s="658"/>
      <c r="CJ8" s="658"/>
      <c r="CK8" s="658"/>
      <c r="CL8" s="658"/>
      <c r="CM8" s="658"/>
      <c r="CN8" s="658"/>
      <c r="CO8" s="658"/>
      <c r="CP8" s="658"/>
      <c r="CQ8" s="659"/>
      <c r="CR8" s="642">
        <v>16549494</v>
      </c>
      <c r="CS8" s="643"/>
      <c r="CT8" s="643"/>
      <c r="CU8" s="643"/>
      <c r="CV8" s="643"/>
      <c r="CW8" s="643"/>
      <c r="CX8" s="643"/>
      <c r="CY8" s="644"/>
      <c r="CZ8" s="645">
        <v>34.1</v>
      </c>
      <c r="DA8" s="645"/>
      <c r="DB8" s="645"/>
      <c r="DC8" s="645"/>
      <c r="DD8" s="651">
        <v>986525</v>
      </c>
      <c r="DE8" s="643"/>
      <c r="DF8" s="643"/>
      <c r="DG8" s="643"/>
      <c r="DH8" s="643"/>
      <c r="DI8" s="643"/>
      <c r="DJ8" s="643"/>
      <c r="DK8" s="643"/>
      <c r="DL8" s="643"/>
      <c r="DM8" s="643"/>
      <c r="DN8" s="643"/>
      <c r="DO8" s="643"/>
      <c r="DP8" s="644"/>
      <c r="DQ8" s="651">
        <v>7735863</v>
      </c>
      <c r="DR8" s="643"/>
      <c r="DS8" s="643"/>
      <c r="DT8" s="643"/>
      <c r="DU8" s="643"/>
      <c r="DV8" s="643"/>
      <c r="DW8" s="643"/>
      <c r="DX8" s="643"/>
      <c r="DY8" s="643"/>
      <c r="DZ8" s="643"/>
      <c r="EA8" s="643"/>
      <c r="EB8" s="643"/>
      <c r="EC8" s="652"/>
    </row>
    <row r="9" spans="2:143" ht="11.25" customHeight="1">
      <c r="B9" s="639" t="s">
        <v>240</v>
      </c>
      <c r="C9" s="640"/>
      <c r="D9" s="640"/>
      <c r="E9" s="640"/>
      <c r="F9" s="640"/>
      <c r="G9" s="640"/>
      <c r="H9" s="640"/>
      <c r="I9" s="640"/>
      <c r="J9" s="640"/>
      <c r="K9" s="640"/>
      <c r="L9" s="640"/>
      <c r="M9" s="640"/>
      <c r="N9" s="640"/>
      <c r="O9" s="640"/>
      <c r="P9" s="640"/>
      <c r="Q9" s="641"/>
      <c r="R9" s="642">
        <v>23858</v>
      </c>
      <c r="S9" s="643"/>
      <c r="T9" s="643"/>
      <c r="U9" s="643"/>
      <c r="V9" s="643"/>
      <c r="W9" s="643"/>
      <c r="X9" s="643"/>
      <c r="Y9" s="644"/>
      <c r="Z9" s="645">
        <v>0</v>
      </c>
      <c r="AA9" s="645"/>
      <c r="AB9" s="645"/>
      <c r="AC9" s="645"/>
      <c r="AD9" s="646">
        <v>23858</v>
      </c>
      <c r="AE9" s="646"/>
      <c r="AF9" s="646"/>
      <c r="AG9" s="646"/>
      <c r="AH9" s="646"/>
      <c r="AI9" s="646"/>
      <c r="AJ9" s="646"/>
      <c r="AK9" s="646"/>
      <c r="AL9" s="647">
        <v>0.1</v>
      </c>
      <c r="AM9" s="648"/>
      <c r="AN9" s="648"/>
      <c r="AO9" s="649"/>
      <c r="AP9" s="639" t="s">
        <v>241</v>
      </c>
      <c r="AQ9" s="640"/>
      <c r="AR9" s="640"/>
      <c r="AS9" s="640"/>
      <c r="AT9" s="640"/>
      <c r="AU9" s="640"/>
      <c r="AV9" s="640"/>
      <c r="AW9" s="640"/>
      <c r="AX9" s="640"/>
      <c r="AY9" s="640"/>
      <c r="AZ9" s="640"/>
      <c r="BA9" s="640"/>
      <c r="BB9" s="640"/>
      <c r="BC9" s="640"/>
      <c r="BD9" s="640"/>
      <c r="BE9" s="640"/>
      <c r="BF9" s="641"/>
      <c r="BG9" s="642">
        <v>2647491</v>
      </c>
      <c r="BH9" s="643"/>
      <c r="BI9" s="643"/>
      <c r="BJ9" s="643"/>
      <c r="BK9" s="643"/>
      <c r="BL9" s="643"/>
      <c r="BM9" s="643"/>
      <c r="BN9" s="644"/>
      <c r="BO9" s="645">
        <v>34.1</v>
      </c>
      <c r="BP9" s="645"/>
      <c r="BQ9" s="645"/>
      <c r="BR9" s="645"/>
      <c r="BS9" s="651" t="s">
        <v>137</v>
      </c>
      <c r="BT9" s="643"/>
      <c r="BU9" s="643"/>
      <c r="BV9" s="643"/>
      <c r="BW9" s="643"/>
      <c r="BX9" s="643"/>
      <c r="BY9" s="643"/>
      <c r="BZ9" s="643"/>
      <c r="CA9" s="643"/>
      <c r="CB9" s="652"/>
      <c r="CD9" s="657" t="s">
        <v>242</v>
      </c>
      <c r="CE9" s="658"/>
      <c r="CF9" s="658"/>
      <c r="CG9" s="658"/>
      <c r="CH9" s="658"/>
      <c r="CI9" s="658"/>
      <c r="CJ9" s="658"/>
      <c r="CK9" s="658"/>
      <c r="CL9" s="658"/>
      <c r="CM9" s="658"/>
      <c r="CN9" s="658"/>
      <c r="CO9" s="658"/>
      <c r="CP9" s="658"/>
      <c r="CQ9" s="659"/>
      <c r="CR9" s="642">
        <v>3774228</v>
      </c>
      <c r="CS9" s="643"/>
      <c r="CT9" s="643"/>
      <c r="CU9" s="643"/>
      <c r="CV9" s="643"/>
      <c r="CW9" s="643"/>
      <c r="CX9" s="643"/>
      <c r="CY9" s="644"/>
      <c r="CZ9" s="645">
        <v>7.8</v>
      </c>
      <c r="DA9" s="645"/>
      <c r="DB9" s="645"/>
      <c r="DC9" s="645"/>
      <c r="DD9" s="651">
        <v>76188</v>
      </c>
      <c r="DE9" s="643"/>
      <c r="DF9" s="643"/>
      <c r="DG9" s="643"/>
      <c r="DH9" s="643"/>
      <c r="DI9" s="643"/>
      <c r="DJ9" s="643"/>
      <c r="DK9" s="643"/>
      <c r="DL9" s="643"/>
      <c r="DM9" s="643"/>
      <c r="DN9" s="643"/>
      <c r="DO9" s="643"/>
      <c r="DP9" s="644"/>
      <c r="DQ9" s="651">
        <v>2797348</v>
      </c>
      <c r="DR9" s="643"/>
      <c r="DS9" s="643"/>
      <c r="DT9" s="643"/>
      <c r="DU9" s="643"/>
      <c r="DV9" s="643"/>
      <c r="DW9" s="643"/>
      <c r="DX9" s="643"/>
      <c r="DY9" s="643"/>
      <c r="DZ9" s="643"/>
      <c r="EA9" s="643"/>
      <c r="EB9" s="643"/>
      <c r="EC9" s="652"/>
    </row>
    <row r="10" spans="2:143" ht="11.25" customHeight="1">
      <c r="B10" s="639" t="s">
        <v>243</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45" t="s">
        <v>238</v>
      </c>
      <c r="AA10" s="645"/>
      <c r="AB10" s="645"/>
      <c r="AC10" s="645"/>
      <c r="AD10" s="646" t="s">
        <v>137</v>
      </c>
      <c r="AE10" s="646"/>
      <c r="AF10" s="646"/>
      <c r="AG10" s="646"/>
      <c r="AH10" s="646"/>
      <c r="AI10" s="646"/>
      <c r="AJ10" s="646"/>
      <c r="AK10" s="646"/>
      <c r="AL10" s="647" t="s">
        <v>137</v>
      </c>
      <c r="AM10" s="648"/>
      <c r="AN10" s="648"/>
      <c r="AO10" s="649"/>
      <c r="AP10" s="639" t="s">
        <v>244</v>
      </c>
      <c r="AQ10" s="640"/>
      <c r="AR10" s="640"/>
      <c r="AS10" s="640"/>
      <c r="AT10" s="640"/>
      <c r="AU10" s="640"/>
      <c r="AV10" s="640"/>
      <c r="AW10" s="640"/>
      <c r="AX10" s="640"/>
      <c r="AY10" s="640"/>
      <c r="AZ10" s="640"/>
      <c r="BA10" s="640"/>
      <c r="BB10" s="640"/>
      <c r="BC10" s="640"/>
      <c r="BD10" s="640"/>
      <c r="BE10" s="640"/>
      <c r="BF10" s="641"/>
      <c r="BG10" s="642">
        <v>238088</v>
      </c>
      <c r="BH10" s="643"/>
      <c r="BI10" s="643"/>
      <c r="BJ10" s="643"/>
      <c r="BK10" s="643"/>
      <c r="BL10" s="643"/>
      <c r="BM10" s="643"/>
      <c r="BN10" s="644"/>
      <c r="BO10" s="645">
        <v>3.1</v>
      </c>
      <c r="BP10" s="645"/>
      <c r="BQ10" s="645"/>
      <c r="BR10" s="645"/>
      <c r="BS10" s="651">
        <v>39402</v>
      </c>
      <c r="BT10" s="643"/>
      <c r="BU10" s="643"/>
      <c r="BV10" s="643"/>
      <c r="BW10" s="643"/>
      <c r="BX10" s="643"/>
      <c r="BY10" s="643"/>
      <c r="BZ10" s="643"/>
      <c r="CA10" s="643"/>
      <c r="CB10" s="652"/>
      <c r="CD10" s="657" t="s">
        <v>245</v>
      </c>
      <c r="CE10" s="658"/>
      <c r="CF10" s="658"/>
      <c r="CG10" s="658"/>
      <c r="CH10" s="658"/>
      <c r="CI10" s="658"/>
      <c r="CJ10" s="658"/>
      <c r="CK10" s="658"/>
      <c r="CL10" s="658"/>
      <c r="CM10" s="658"/>
      <c r="CN10" s="658"/>
      <c r="CO10" s="658"/>
      <c r="CP10" s="658"/>
      <c r="CQ10" s="659"/>
      <c r="CR10" s="642">
        <v>80000</v>
      </c>
      <c r="CS10" s="643"/>
      <c r="CT10" s="643"/>
      <c r="CU10" s="643"/>
      <c r="CV10" s="643"/>
      <c r="CW10" s="643"/>
      <c r="CX10" s="643"/>
      <c r="CY10" s="644"/>
      <c r="CZ10" s="645">
        <v>0.2</v>
      </c>
      <c r="DA10" s="645"/>
      <c r="DB10" s="645"/>
      <c r="DC10" s="645"/>
      <c r="DD10" s="651" t="s">
        <v>238</v>
      </c>
      <c r="DE10" s="643"/>
      <c r="DF10" s="643"/>
      <c r="DG10" s="643"/>
      <c r="DH10" s="643"/>
      <c r="DI10" s="643"/>
      <c r="DJ10" s="643"/>
      <c r="DK10" s="643"/>
      <c r="DL10" s="643"/>
      <c r="DM10" s="643"/>
      <c r="DN10" s="643"/>
      <c r="DO10" s="643"/>
      <c r="DP10" s="644"/>
      <c r="DQ10" s="651" t="s">
        <v>238</v>
      </c>
      <c r="DR10" s="643"/>
      <c r="DS10" s="643"/>
      <c r="DT10" s="643"/>
      <c r="DU10" s="643"/>
      <c r="DV10" s="643"/>
      <c r="DW10" s="643"/>
      <c r="DX10" s="643"/>
      <c r="DY10" s="643"/>
      <c r="DZ10" s="643"/>
      <c r="EA10" s="643"/>
      <c r="EB10" s="643"/>
      <c r="EC10" s="652"/>
    </row>
    <row r="11" spans="2:143" ht="11.25" customHeight="1">
      <c r="B11" s="639" t="s">
        <v>246</v>
      </c>
      <c r="C11" s="640"/>
      <c r="D11" s="640"/>
      <c r="E11" s="640"/>
      <c r="F11" s="640"/>
      <c r="G11" s="640"/>
      <c r="H11" s="640"/>
      <c r="I11" s="640"/>
      <c r="J11" s="640"/>
      <c r="K11" s="640"/>
      <c r="L11" s="640"/>
      <c r="M11" s="640"/>
      <c r="N11" s="640"/>
      <c r="O11" s="640"/>
      <c r="P11" s="640"/>
      <c r="Q11" s="641"/>
      <c r="R11" s="642" t="s">
        <v>238</v>
      </c>
      <c r="S11" s="643"/>
      <c r="T11" s="643"/>
      <c r="U11" s="643"/>
      <c r="V11" s="643"/>
      <c r="W11" s="643"/>
      <c r="X11" s="643"/>
      <c r="Y11" s="644"/>
      <c r="Z11" s="645" t="s">
        <v>137</v>
      </c>
      <c r="AA11" s="645"/>
      <c r="AB11" s="645"/>
      <c r="AC11" s="645"/>
      <c r="AD11" s="646" t="s">
        <v>137</v>
      </c>
      <c r="AE11" s="646"/>
      <c r="AF11" s="646"/>
      <c r="AG11" s="646"/>
      <c r="AH11" s="646"/>
      <c r="AI11" s="646"/>
      <c r="AJ11" s="646"/>
      <c r="AK11" s="646"/>
      <c r="AL11" s="647" t="s">
        <v>137</v>
      </c>
      <c r="AM11" s="648"/>
      <c r="AN11" s="648"/>
      <c r="AO11" s="649"/>
      <c r="AP11" s="639" t="s">
        <v>247</v>
      </c>
      <c r="AQ11" s="640"/>
      <c r="AR11" s="640"/>
      <c r="AS11" s="640"/>
      <c r="AT11" s="640"/>
      <c r="AU11" s="640"/>
      <c r="AV11" s="640"/>
      <c r="AW11" s="640"/>
      <c r="AX11" s="640"/>
      <c r="AY11" s="640"/>
      <c r="AZ11" s="640"/>
      <c r="BA11" s="640"/>
      <c r="BB11" s="640"/>
      <c r="BC11" s="640"/>
      <c r="BD11" s="640"/>
      <c r="BE11" s="640"/>
      <c r="BF11" s="641"/>
      <c r="BG11" s="642">
        <v>436211</v>
      </c>
      <c r="BH11" s="643"/>
      <c r="BI11" s="643"/>
      <c r="BJ11" s="643"/>
      <c r="BK11" s="643"/>
      <c r="BL11" s="643"/>
      <c r="BM11" s="643"/>
      <c r="BN11" s="644"/>
      <c r="BO11" s="645">
        <v>5.6</v>
      </c>
      <c r="BP11" s="645"/>
      <c r="BQ11" s="645"/>
      <c r="BR11" s="645"/>
      <c r="BS11" s="651">
        <v>86513</v>
      </c>
      <c r="BT11" s="643"/>
      <c r="BU11" s="643"/>
      <c r="BV11" s="643"/>
      <c r="BW11" s="643"/>
      <c r="BX11" s="643"/>
      <c r="BY11" s="643"/>
      <c r="BZ11" s="643"/>
      <c r="CA11" s="643"/>
      <c r="CB11" s="652"/>
      <c r="CD11" s="657" t="s">
        <v>248</v>
      </c>
      <c r="CE11" s="658"/>
      <c r="CF11" s="658"/>
      <c r="CG11" s="658"/>
      <c r="CH11" s="658"/>
      <c r="CI11" s="658"/>
      <c r="CJ11" s="658"/>
      <c r="CK11" s="658"/>
      <c r="CL11" s="658"/>
      <c r="CM11" s="658"/>
      <c r="CN11" s="658"/>
      <c r="CO11" s="658"/>
      <c r="CP11" s="658"/>
      <c r="CQ11" s="659"/>
      <c r="CR11" s="642">
        <v>3037971</v>
      </c>
      <c r="CS11" s="643"/>
      <c r="CT11" s="643"/>
      <c r="CU11" s="643"/>
      <c r="CV11" s="643"/>
      <c r="CW11" s="643"/>
      <c r="CX11" s="643"/>
      <c r="CY11" s="644"/>
      <c r="CZ11" s="645">
        <v>6.3</v>
      </c>
      <c r="DA11" s="645"/>
      <c r="DB11" s="645"/>
      <c r="DC11" s="645"/>
      <c r="DD11" s="651">
        <v>1043894</v>
      </c>
      <c r="DE11" s="643"/>
      <c r="DF11" s="643"/>
      <c r="DG11" s="643"/>
      <c r="DH11" s="643"/>
      <c r="DI11" s="643"/>
      <c r="DJ11" s="643"/>
      <c r="DK11" s="643"/>
      <c r="DL11" s="643"/>
      <c r="DM11" s="643"/>
      <c r="DN11" s="643"/>
      <c r="DO11" s="643"/>
      <c r="DP11" s="644"/>
      <c r="DQ11" s="651">
        <v>951222</v>
      </c>
      <c r="DR11" s="643"/>
      <c r="DS11" s="643"/>
      <c r="DT11" s="643"/>
      <c r="DU11" s="643"/>
      <c r="DV11" s="643"/>
      <c r="DW11" s="643"/>
      <c r="DX11" s="643"/>
      <c r="DY11" s="643"/>
      <c r="DZ11" s="643"/>
      <c r="EA11" s="643"/>
      <c r="EB11" s="643"/>
      <c r="EC11" s="652"/>
    </row>
    <row r="12" spans="2:143" ht="11.25" customHeight="1">
      <c r="B12" s="639" t="s">
        <v>249</v>
      </c>
      <c r="C12" s="640"/>
      <c r="D12" s="640"/>
      <c r="E12" s="640"/>
      <c r="F12" s="640"/>
      <c r="G12" s="640"/>
      <c r="H12" s="640"/>
      <c r="I12" s="640"/>
      <c r="J12" s="640"/>
      <c r="K12" s="640"/>
      <c r="L12" s="640"/>
      <c r="M12" s="640"/>
      <c r="N12" s="640"/>
      <c r="O12" s="640"/>
      <c r="P12" s="640"/>
      <c r="Q12" s="641"/>
      <c r="R12" s="642">
        <v>1416676</v>
      </c>
      <c r="S12" s="643"/>
      <c r="T12" s="643"/>
      <c r="U12" s="643"/>
      <c r="V12" s="643"/>
      <c r="W12" s="643"/>
      <c r="X12" s="643"/>
      <c r="Y12" s="644"/>
      <c r="Z12" s="645">
        <v>2.8</v>
      </c>
      <c r="AA12" s="645"/>
      <c r="AB12" s="645"/>
      <c r="AC12" s="645"/>
      <c r="AD12" s="646">
        <v>1416676</v>
      </c>
      <c r="AE12" s="646"/>
      <c r="AF12" s="646"/>
      <c r="AG12" s="646"/>
      <c r="AH12" s="646"/>
      <c r="AI12" s="646"/>
      <c r="AJ12" s="646"/>
      <c r="AK12" s="646"/>
      <c r="AL12" s="647">
        <v>5.7</v>
      </c>
      <c r="AM12" s="648"/>
      <c r="AN12" s="648"/>
      <c r="AO12" s="649"/>
      <c r="AP12" s="639" t="s">
        <v>250</v>
      </c>
      <c r="AQ12" s="640"/>
      <c r="AR12" s="640"/>
      <c r="AS12" s="640"/>
      <c r="AT12" s="640"/>
      <c r="AU12" s="640"/>
      <c r="AV12" s="640"/>
      <c r="AW12" s="640"/>
      <c r="AX12" s="640"/>
      <c r="AY12" s="640"/>
      <c r="AZ12" s="640"/>
      <c r="BA12" s="640"/>
      <c r="BB12" s="640"/>
      <c r="BC12" s="640"/>
      <c r="BD12" s="640"/>
      <c r="BE12" s="640"/>
      <c r="BF12" s="641"/>
      <c r="BG12" s="642">
        <v>3571848</v>
      </c>
      <c r="BH12" s="643"/>
      <c r="BI12" s="643"/>
      <c r="BJ12" s="643"/>
      <c r="BK12" s="643"/>
      <c r="BL12" s="643"/>
      <c r="BM12" s="643"/>
      <c r="BN12" s="644"/>
      <c r="BO12" s="645">
        <v>46</v>
      </c>
      <c r="BP12" s="645"/>
      <c r="BQ12" s="645"/>
      <c r="BR12" s="645"/>
      <c r="BS12" s="651" t="s">
        <v>238</v>
      </c>
      <c r="BT12" s="643"/>
      <c r="BU12" s="643"/>
      <c r="BV12" s="643"/>
      <c r="BW12" s="643"/>
      <c r="BX12" s="643"/>
      <c r="BY12" s="643"/>
      <c r="BZ12" s="643"/>
      <c r="CA12" s="643"/>
      <c r="CB12" s="652"/>
      <c r="CD12" s="657" t="s">
        <v>251</v>
      </c>
      <c r="CE12" s="658"/>
      <c r="CF12" s="658"/>
      <c r="CG12" s="658"/>
      <c r="CH12" s="658"/>
      <c r="CI12" s="658"/>
      <c r="CJ12" s="658"/>
      <c r="CK12" s="658"/>
      <c r="CL12" s="658"/>
      <c r="CM12" s="658"/>
      <c r="CN12" s="658"/>
      <c r="CO12" s="658"/>
      <c r="CP12" s="658"/>
      <c r="CQ12" s="659"/>
      <c r="CR12" s="642">
        <v>948611</v>
      </c>
      <c r="CS12" s="643"/>
      <c r="CT12" s="643"/>
      <c r="CU12" s="643"/>
      <c r="CV12" s="643"/>
      <c r="CW12" s="643"/>
      <c r="CX12" s="643"/>
      <c r="CY12" s="644"/>
      <c r="CZ12" s="645">
        <v>2</v>
      </c>
      <c r="DA12" s="645"/>
      <c r="DB12" s="645"/>
      <c r="DC12" s="645"/>
      <c r="DD12" s="651">
        <v>10616</v>
      </c>
      <c r="DE12" s="643"/>
      <c r="DF12" s="643"/>
      <c r="DG12" s="643"/>
      <c r="DH12" s="643"/>
      <c r="DI12" s="643"/>
      <c r="DJ12" s="643"/>
      <c r="DK12" s="643"/>
      <c r="DL12" s="643"/>
      <c r="DM12" s="643"/>
      <c r="DN12" s="643"/>
      <c r="DO12" s="643"/>
      <c r="DP12" s="644"/>
      <c r="DQ12" s="651">
        <v>396902</v>
      </c>
      <c r="DR12" s="643"/>
      <c r="DS12" s="643"/>
      <c r="DT12" s="643"/>
      <c r="DU12" s="643"/>
      <c r="DV12" s="643"/>
      <c r="DW12" s="643"/>
      <c r="DX12" s="643"/>
      <c r="DY12" s="643"/>
      <c r="DZ12" s="643"/>
      <c r="EA12" s="643"/>
      <c r="EB12" s="643"/>
      <c r="EC12" s="652"/>
    </row>
    <row r="13" spans="2:143" ht="11.25" customHeight="1">
      <c r="B13" s="639" t="s">
        <v>252</v>
      </c>
      <c r="C13" s="640"/>
      <c r="D13" s="640"/>
      <c r="E13" s="640"/>
      <c r="F13" s="640"/>
      <c r="G13" s="640"/>
      <c r="H13" s="640"/>
      <c r="I13" s="640"/>
      <c r="J13" s="640"/>
      <c r="K13" s="640"/>
      <c r="L13" s="640"/>
      <c r="M13" s="640"/>
      <c r="N13" s="640"/>
      <c r="O13" s="640"/>
      <c r="P13" s="640"/>
      <c r="Q13" s="641"/>
      <c r="R13" s="642">
        <v>8119</v>
      </c>
      <c r="S13" s="643"/>
      <c r="T13" s="643"/>
      <c r="U13" s="643"/>
      <c r="V13" s="643"/>
      <c r="W13" s="643"/>
      <c r="X13" s="643"/>
      <c r="Y13" s="644"/>
      <c r="Z13" s="645">
        <v>0</v>
      </c>
      <c r="AA13" s="645"/>
      <c r="AB13" s="645"/>
      <c r="AC13" s="645"/>
      <c r="AD13" s="646">
        <v>8119</v>
      </c>
      <c r="AE13" s="646"/>
      <c r="AF13" s="646"/>
      <c r="AG13" s="646"/>
      <c r="AH13" s="646"/>
      <c r="AI13" s="646"/>
      <c r="AJ13" s="646"/>
      <c r="AK13" s="646"/>
      <c r="AL13" s="647">
        <v>0</v>
      </c>
      <c r="AM13" s="648"/>
      <c r="AN13" s="648"/>
      <c r="AO13" s="649"/>
      <c r="AP13" s="639" t="s">
        <v>253</v>
      </c>
      <c r="AQ13" s="640"/>
      <c r="AR13" s="640"/>
      <c r="AS13" s="640"/>
      <c r="AT13" s="640"/>
      <c r="AU13" s="640"/>
      <c r="AV13" s="640"/>
      <c r="AW13" s="640"/>
      <c r="AX13" s="640"/>
      <c r="AY13" s="640"/>
      <c r="AZ13" s="640"/>
      <c r="BA13" s="640"/>
      <c r="BB13" s="640"/>
      <c r="BC13" s="640"/>
      <c r="BD13" s="640"/>
      <c r="BE13" s="640"/>
      <c r="BF13" s="641"/>
      <c r="BG13" s="642">
        <v>3549747</v>
      </c>
      <c r="BH13" s="643"/>
      <c r="BI13" s="643"/>
      <c r="BJ13" s="643"/>
      <c r="BK13" s="643"/>
      <c r="BL13" s="643"/>
      <c r="BM13" s="643"/>
      <c r="BN13" s="644"/>
      <c r="BO13" s="645">
        <v>45.7</v>
      </c>
      <c r="BP13" s="645"/>
      <c r="BQ13" s="645"/>
      <c r="BR13" s="645"/>
      <c r="BS13" s="651" t="s">
        <v>137</v>
      </c>
      <c r="BT13" s="643"/>
      <c r="BU13" s="643"/>
      <c r="BV13" s="643"/>
      <c r="BW13" s="643"/>
      <c r="BX13" s="643"/>
      <c r="BY13" s="643"/>
      <c r="BZ13" s="643"/>
      <c r="CA13" s="643"/>
      <c r="CB13" s="652"/>
      <c r="CD13" s="657" t="s">
        <v>254</v>
      </c>
      <c r="CE13" s="658"/>
      <c r="CF13" s="658"/>
      <c r="CG13" s="658"/>
      <c r="CH13" s="658"/>
      <c r="CI13" s="658"/>
      <c r="CJ13" s="658"/>
      <c r="CK13" s="658"/>
      <c r="CL13" s="658"/>
      <c r="CM13" s="658"/>
      <c r="CN13" s="658"/>
      <c r="CO13" s="658"/>
      <c r="CP13" s="658"/>
      <c r="CQ13" s="659"/>
      <c r="CR13" s="642">
        <v>3081191</v>
      </c>
      <c r="CS13" s="643"/>
      <c r="CT13" s="643"/>
      <c r="CU13" s="643"/>
      <c r="CV13" s="643"/>
      <c r="CW13" s="643"/>
      <c r="CX13" s="643"/>
      <c r="CY13" s="644"/>
      <c r="CZ13" s="645">
        <v>6.3</v>
      </c>
      <c r="DA13" s="645"/>
      <c r="DB13" s="645"/>
      <c r="DC13" s="645"/>
      <c r="DD13" s="651">
        <v>1215977</v>
      </c>
      <c r="DE13" s="643"/>
      <c r="DF13" s="643"/>
      <c r="DG13" s="643"/>
      <c r="DH13" s="643"/>
      <c r="DI13" s="643"/>
      <c r="DJ13" s="643"/>
      <c r="DK13" s="643"/>
      <c r="DL13" s="643"/>
      <c r="DM13" s="643"/>
      <c r="DN13" s="643"/>
      <c r="DO13" s="643"/>
      <c r="DP13" s="644"/>
      <c r="DQ13" s="651">
        <v>2209621</v>
      </c>
      <c r="DR13" s="643"/>
      <c r="DS13" s="643"/>
      <c r="DT13" s="643"/>
      <c r="DU13" s="643"/>
      <c r="DV13" s="643"/>
      <c r="DW13" s="643"/>
      <c r="DX13" s="643"/>
      <c r="DY13" s="643"/>
      <c r="DZ13" s="643"/>
      <c r="EA13" s="643"/>
      <c r="EB13" s="643"/>
      <c r="EC13" s="652"/>
    </row>
    <row r="14" spans="2:143" ht="11.25" customHeight="1">
      <c r="B14" s="639" t="s">
        <v>255</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45" t="s">
        <v>238</v>
      </c>
      <c r="AA14" s="645"/>
      <c r="AB14" s="645"/>
      <c r="AC14" s="645"/>
      <c r="AD14" s="646" t="s">
        <v>137</v>
      </c>
      <c r="AE14" s="646"/>
      <c r="AF14" s="646"/>
      <c r="AG14" s="646"/>
      <c r="AH14" s="646"/>
      <c r="AI14" s="646"/>
      <c r="AJ14" s="646"/>
      <c r="AK14" s="646"/>
      <c r="AL14" s="647" t="s">
        <v>238</v>
      </c>
      <c r="AM14" s="648"/>
      <c r="AN14" s="648"/>
      <c r="AO14" s="649"/>
      <c r="AP14" s="639" t="s">
        <v>256</v>
      </c>
      <c r="AQ14" s="640"/>
      <c r="AR14" s="640"/>
      <c r="AS14" s="640"/>
      <c r="AT14" s="640"/>
      <c r="AU14" s="640"/>
      <c r="AV14" s="640"/>
      <c r="AW14" s="640"/>
      <c r="AX14" s="640"/>
      <c r="AY14" s="640"/>
      <c r="AZ14" s="640"/>
      <c r="BA14" s="640"/>
      <c r="BB14" s="640"/>
      <c r="BC14" s="640"/>
      <c r="BD14" s="640"/>
      <c r="BE14" s="640"/>
      <c r="BF14" s="641"/>
      <c r="BG14" s="642">
        <v>253276</v>
      </c>
      <c r="BH14" s="643"/>
      <c r="BI14" s="643"/>
      <c r="BJ14" s="643"/>
      <c r="BK14" s="643"/>
      <c r="BL14" s="643"/>
      <c r="BM14" s="643"/>
      <c r="BN14" s="644"/>
      <c r="BO14" s="645">
        <v>3.3</v>
      </c>
      <c r="BP14" s="645"/>
      <c r="BQ14" s="645"/>
      <c r="BR14" s="645"/>
      <c r="BS14" s="651" t="s">
        <v>137</v>
      </c>
      <c r="BT14" s="643"/>
      <c r="BU14" s="643"/>
      <c r="BV14" s="643"/>
      <c r="BW14" s="643"/>
      <c r="BX14" s="643"/>
      <c r="BY14" s="643"/>
      <c r="BZ14" s="643"/>
      <c r="CA14" s="643"/>
      <c r="CB14" s="652"/>
      <c r="CD14" s="657" t="s">
        <v>257</v>
      </c>
      <c r="CE14" s="658"/>
      <c r="CF14" s="658"/>
      <c r="CG14" s="658"/>
      <c r="CH14" s="658"/>
      <c r="CI14" s="658"/>
      <c r="CJ14" s="658"/>
      <c r="CK14" s="658"/>
      <c r="CL14" s="658"/>
      <c r="CM14" s="658"/>
      <c r="CN14" s="658"/>
      <c r="CO14" s="658"/>
      <c r="CP14" s="658"/>
      <c r="CQ14" s="659"/>
      <c r="CR14" s="642">
        <v>2182622</v>
      </c>
      <c r="CS14" s="643"/>
      <c r="CT14" s="643"/>
      <c r="CU14" s="643"/>
      <c r="CV14" s="643"/>
      <c r="CW14" s="643"/>
      <c r="CX14" s="643"/>
      <c r="CY14" s="644"/>
      <c r="CZ14" s="645">
        <v>4.5</v>
      </c>
      <c r="DA14" s="645"/>
      <c r="DB14" s="645"/>
      <c r="DC14" s="645"/>
      <c r="DD14" s="651">
        <v>77433</v>
      </c>
      <c r="DE14" s="643"/>
      <c r="DF14" s="643"/>
      <c r="DG14" s="643"/>
      <c r="DH14" s="643"/>
      <c r="DI14" s="643"/>
      <c r="DJ14" s="643"/>
      <c r="DK14" s="643"/>
      <c r="DL14" s="643"/>
      <c r="DM14" s="643"/>
      <c r="DN14" s="643"/>
      <c r="DO14" s="643"/>
      <c r="DP14" s="644"/>
      <c r="DQ14" s="651">
        <v>2053231</v>
      </c>
      <c r="DR14" s="643"/>
      <c r="DS14" s="643"/>
      <c r="DT14" s="643"/>
      <c r="DU14" s="643"/>
      <c r="DV14" s="643"/>
      <c r="DW14" s="643"/>
      <c r="DX14" s="643"/>
      <c r="DY14" s="643"/>
      <c r="DZ14" s="643"/>
      <c r="EA14" s="643"/>
      <c r="EB14" s="643"/>
      <c r="EC14" s="652"/>
    </row>
    <row r="15" spans="2:143" ht="11.25" customHeight="1">
      <c r="B15" s="639" t="s">
        <v>258</v>
      </c>
      <c r="C15" s="640"/>
      <c r="D15" s="640"/>
      <c r="E15" s="640"/>
      <c r="F15" s="640"/>
      <c r="G15" s="640"/>
      <c r="H15" s="640"/>
      <c r="I15" s="640"/>
      <c r="J15" s="640"/>
      <c r="K15" s="640"/>
      <c r="L15" s="640"/>
      <c r="M15" s="640"/>
      <c r="N15" s="640"/>
      <c r="O15" s="640"/>
      <c r="P15" s="640"/>
      <c r="Q15" s="641"/>
      <c r="R15" s="642">
        <v>79703</v>
      </c>
      <c r="S15" s="643"/>
      <c r="T15" s="643"/>
      <c r="U15" s="643"/>
      <c r="V15" s="643"/>
      <c r="W15" s="643"/>
      <c r="X15" s="643"/>
      <c r="Y15" s="644"/>
      <c r="Z15" s="645">
        <v>0.2</v>
      </c>
      <c r="AA15" s="645"/>
      <c r="AB15" s="645"/>
      <c r="AC15" s="645"/>
      <c r="AD15" s="646">
        <v>79703</v>
      </c>
      <c r="AE15" s="646"/>
      <c r="AF15" s="646"/>
      <c r="AG15" s="646"/>
      <c r="AH15" s="646"/>
      <c r="AI15" s="646"/>
      <c r="AJ15" s="646"/>
      <c r="AK15" s="646"/>
      <c r="AL15" s="647">
        <v>0.3</v>
      </c>
      <c r="AM15" s="648"/>
      <c r="AN15" s="648"/>
      <c r="AO15" s="649"/>
      <c r="AP15" s="639" t="s">
        <v>259</v>
      </c>
      <c r="AQ15" s="640"/>
      <c r="AR15" s="640"/>
      <c r="AS15" s="640"/>
      <c r="AT15" s="640"/>
      <c r="AU15" s="640"/>
      <c r="AV15" s="640"/>
      <c r="AW15" s="640"/>
      <c r="AX15" s="640"/>
      <c r="AY15" s="640"/>
      <c r="AZ15" s="640"/>
      <c r="BA15" s="640"/>
      <c r="BB15" s="640"/>
      <c r="BC15" s="640"/>
      <c r="BD15" s="640"/>
      <c r="BE15" s="640"/>
      <c r="BF15" s="641"/>
      <c r="BG15" s="642">
        <v>499144</v>
      </c>
      <c r="BH15" s="643"/>
      <c r="BI15" s="643"/>
      <c r="BJ15" s="643"/>
      <c r="BK15" s="643"/>
      <c r="BL15" s="643"/>
      <c r="BM15" s="643"/>
      <c r="BN15" s="644"/>
      <c r="BO15" s="645">
        <v>6.4</v>
      </c>
      <c r="BP15" s="645"/>
      <c r="BQ15" s="645"/>
      <c r="BR15" s="645"/>
      <c r="BS15" s="651" t="s">
        <v>238</v>
      </c>
      <c r="BT15" s="643"/>
      <c r="BU15" s="643"/>
      <c r="BV15" s="643"/>
      <c r="BW15" s="643"/>
      <c r="BX15" s="643"/>
      <c r="BY15" s="643"/>
      <c r="BZ15" s="643"/>
      <c r="CA15" s="643"/>
      <c r="CB15" s="652"/>
      <c r="CD15" s="657" t="s">
        <v>260</v>
      </c>
      <c r="CE15" s="658"/>
      <c r="CF15" s="658"/>
      <c r="CG15" s="658"/>
      <c r="CH15" s="658"/>
      <c r="CI15" s="658"/>
      <c r="CJ15" s="658"/>
      <c r="CK15" s="658"/>
      <c r="CL15" s="658"/>
      <c r="CM15" s="658"/>
      <c r="CN15" s="658"/>
      <c r="CO15" s="658"/>
      <c r="CP15" s="658"/>
      <c r="CQ15" s="659"/>
      <c r="CR15" s="642">
        <v>5550765</v>
      </c>
      <c r="CS15" s="643"/>
      <c r="CT15" s="643"/>
      <c r="CU15" s="643"/>
      <c r="CV15" s="643"/>
      <c r="CW15" s="643"/>
      <c r="CX15" s="643"/>
      <c r="CY15" s="644"/>
      <c r="CZ15" s="645">
        <v>11.4</v>
      </c>
      <c r="DA15" s="645"/>
      <c r="DB15" s="645"/>
      <c r="DC15" s="645"/>
      <c r="DD15" s="651">
        <v>2516092</v>
      </c>
      <c r="DE15" s="643"/>
      <c r="DF15" s="643"/>
      <c r="DG15" s="643"/>
      <c r="DH15" s="643"/>
      <c r="DI15" s="643"/>
      <c r="DJ15" s="643"/>
      <c r="DK15" s="643"/>
      <c r="DL15" s="643"/>
      <c r="DM15" s="643"/>
      <c r="DN15" s="643"/>
      <c r="DO15" s="643"/>
      <c r="DP15" s="644"/>
      <c r="DQ15" s="651">
        <v>2532461</v>
      </c>
      <c r="DR15" s="643"/>
      <c r="DS15" s="643"/>
      <c r="DT15" s="643"/>
      <c r="DU15" s="643"/>
      <c r="DV15" s="643"/>
      <c r="DW15" s="643"/>
      <c r="DX15" s="643"/>
      <c r="DY15" s="643"/>
      <c r="DZ15" s="643"/>
      <c r="EA15" s="643"/>
      <c r="EB15" s="643"/>
      <c r="EC15" s="652"/>
    </row>
    <row r="16" spans="2:143" ht="11.25" customHeight="1">
      <c r="B16" s="639" t="s">
        <v>261</v>
      </c>
      <c r="C16" s="640"/>
      <c r="D16" s="640"/>
      <c r="E16" s="640"/>
      <c r="F16" s="640"/>
      <c r="G16" s="640"/>
      <c r="H16" s="640"/>
      <c r="I16" s="640"/>
      <c r="J16" s="640"/>
      <c r="K16" s="640"/>
      <c r="L16" s="640"/>
      <c r="M16" s="640"/>
      <c r="N16" s="640"/>
      <c r="O16" s="640"/>
      <c r="P16" s="640"/>
      <c r="Q16" s="641"/>
      <c r="R16" s="642" t="s">
        <v>238</v>
      </c>
      <c r="S16" s="643"/>
      <c r="T16" s="643"/>
      <c r="U16" s="643"/>
      <c r="V16" s="643"/>
      <c r="W16" s="643"/>
      <c r="X16" s="643"/>
      <c r="Y16" s="644"/>
      <c r="Z16" s="645" t="s">
        <v>137</v>
      </c>
      <c r="AA16" s="645"/>
      <c r="AB16" s="645"/>
      <c r="AC16" s="645"/>
      <c r="AD16" s="646" t="s">
        <v>137</v>
      </c>
      <c r="AE16" s="646"/>
      <c r="AF16" s="646"/>
      <c r="AG16" s="646"/>
      <c r="AH16" s="646"/>
      <c r="AI16" s="646"/>
      <c r="AJ16" s="646"/>
      <c r="AK16" s="646"/>
      <c r="AL16" s="647" t="s">
        <v>137</v>
      </c>
      <c r="AM16" s="648"/>
      <c r="AN16" s="648"/>
      <c r="AO16" s="649"/>
      <c r="AP16" s="639" t="s">
        <v>262</v>
      </c>
      <c r="AQ16" s="640"/>
      <c r="AR16" s="640"/>
      <c r="AS16" s="640"/>
      <c r="AT16" s="640"/>
      <c r="AU16" s="640"/>
      <c r="AV16" s="640"/>
      <c r="AW16" s="640"/>
      <c r="AX16" s="640"/>
      <c r="AY16" s="640"/>
      <c r="AZ16" s="640"/>
      <c r="BA16" s="640"/>
      <c r="BB16" s="640"/>
      <c r="BC16" s="640"/>
      <c r="BD16" s="640"/>
      <c r="BE16" s="640"/>
      <c r="BF16" s="641"/>
      <c r="BG16" s="642" t="s">
        <v>238</v>
      </c>
      <c r="BH16" s="643"/>
      <c r="BI16" s="643"/>
      <c r="BJ16" s="643"/>
      <c r="BK16" s="643"/>
      <c r="BL16" s="643"/>
      <c r="BM16" s="643"/>
      <c r="BN16" s="644"/>
      <c r="BO16" s="645" t="s">
        <v>137</v>
      </c>
      <c r="BP16" s="645"/>
      <c r="BQ16" s="645"/>
      <c r="BR16" s="645"/>
      <c r="BS16" s="651" t="s">
        <v>137</v>
      </c>
      <c r="BT16" s="643"/>
      <c r="BU16" s="643"/>
      <c r="BV16" s="643"/>
      <c r="BW16" s="643"/>
      <c r="BX16" s="643"/>
      <c r="BY16" s="643"/>
      <c r="BZ16" s="643"/>
      <c r="CA16" s="643"/>
      <c r="CB16" s="652"/>
      <c r="CD16" s="657" t="s">
        <v>263</v>
      </c>
      <c r="CE16" s="658"/>
      <c r="CF16" s="658"/>
      <c r="CG16" s="658"/>
      <c r="CH16" s="658"/>
      <c r="CI16" s="658"/>
      <c r="CJ16" s="658"/>
      <c r="CK16" s="658"/>
      <c r="CL16" s="658"/>
      <c r="CM16" s="658"/>
      <c r="CN16" s="658"/>
      <c r="CO16" s="658"/>
      <c r="CP16" s="658"/>
      <c r="CQ16" s="659"/>
      <c r="CR16" s="642">
        <v>4043938</v>
      </c>
      <c r="CS16" s="643"/>
      <c r="CT16" s="643"/>
      <c r="CU16" s="643"/>
      <c r="CV16" s="643"/>
      <c r="CW16" s="643"/>
      <c r="CX16" s="643"/>
      <c r="CY16" s="644"/>
      <c r="CZ16" s="645">
        <v>8.3000000000000007</v>
      </c>
      <c r="DA16" s="645"/>
      <c r="DB16" s="645"/>
      <c r="DC16" s="645"/>
      <c r="DD16" s="651" t="s">
        <v>137</v>
      </c>
      <c r="DE16" s="643"/>
      <c r="DF16" s="643"/>
      <c r="DG16" s="643"/>
      <c r="DH16" s="643"/>
      <c r="DI16" s="643"/>
      <c r="DJ16" s="643"/>
      <c r="DK16" s="643"/>
      <c r="DL16" s="643"/>
      <c r="DM16" s="643"/>
      <c r="DN16" s="643"/>
      <c r="DO16" s="643"/>
      <c r="DP16" s="644"/>
      <c r="DQ16" s="651">
        <v>3361607</v>
      </c>
      <c r="DR16" s="643"/>
      <c r="DS16" s="643"/>
      <c r="DT16" s="643"/>
      <c r="DU16" s="643"/>
      <c r="DV16" s="643"/>
      <c r="DW16" s="643"/>
      <c r="DX16" s="643"/>
      <c r="DY16" s="643"/>
      <c r="DZ16" s="643"/>
      <c r="EA16" s="643"/>
      <c r="EB16" s="643"/>
      <c r="EC16" s="652"/>
    </row>
    <row r="17" spans="2:133" ht="11.25" customHeight="1">
      <c r="B17" s="639" t="s">
        <v>264</v>
      </c>
      <c r="C17" s="640"/>
      <c r="D17" s="640"/>
      <c r="E17" s="640"/>
      <c r="F17" s="640"/>
      <c r="G17" s="640"/>
      <c r="H17" s="640"/>
      <c r="I17" s="640"/>
      <c r="J17" s="640"/>
      <c r="K17" s="640"/>
      <c r="L17" s="640"/>
      <c r="M17" s="640"/>
      <c r="N17" s="640"/>
      <c r="O17" s="640"/>
      <c r="P17" s="640"/>
      <c r="Q17" s="641"/>
      <c r="R17" s="642">
        <v>23369</v>
      </c>
      <c r="S17" s="643"/>
      <c r="T17" s="643"/>
      <c r="U17" s="643"/>
      <c r="V17" s="643"/>
      <c r="W17" s="643"/>
      <c r="X17" s="643"/>
      <c r="Y17" s="644"/>
      <c r="Z17" s="645">
        <v>0</v>
      </c>
      <c r="AA17" s="645"/>
      <c r="AB17" s="645"/>
      <c r="AC17" s="645"/>
      <c r="AD17" s="646">
        <v>23369</v>
      </c>
      <c r="AE17" s="646"/>
      <c r="AF17" s="646"/>
      <c r="AG17" s="646"/>
      <c r="AH17" s="646"/>
      <c r="AI17" s="646"/>
      <c r="AJ17" s="646"/>
      <c r="AK17" s="646"/>
      <c r="AL17" s="647">
        <v>0.1</v>
      </c>
      <c r="AM17" s="648"/>
      <c r="AN17" s="648"/>
      <c r="AO17" s="649"/>
      <c r="AP17" s="639" t="s">
        <v>265</v>
      </c>
      <c r="AQ17" s="640"/>
      <c r="AR17" s="640"/>
      <c r="AS17" s="640"/>
      <c r="AT17" s="640"/>
      <c r="AU17" s="640"/>
      <c r="AV17" s="640"/>
      <c r="AW17" s="640"/>
      <c r="AX17" s="640"/>
      <c r="AY17" s="640"/>
      <c r="AZ17" s="640"/>
      <c r="BA17" s="640"/>
      <c r="BB17" s="640"/>
      <c r="BC17" s="640"/>
      <c r="BD17" s="640"/>
      <c r="BE17" s="640"/>
      <c r="BF17" s="641"/>
      <c r="BG17" s="642" t="s">
        <v>238</v>
      </c>
      <c r="BH17" s="643"/>
      <c r="BI17" s="643"/>
      <c r="BJ17" s="643"/>
      <c r="BK17" s="643"/>
      <c r="BL17" s="643"/>
      <c r="BM17" s="643"/>
      <c r="BN17" s="644"/>
      <c r="BO17" s="645" t="s">
        <v>137</v>
      </c>
      <c r="BP17" s="645"/>
      <c r="BQ17" s="645"/>
      <c r="BR17" s="645"/>
      <c r="BS17" s="651" t="s">
        <v>238</v>
      </c>
      <c r="BT17" s="643"/>
      <c r="BU17" s="643"/>
      <c r="BV17" s="643"/>
      <c r="BW17" s="643"/>
      <c r="BX17" s="643"/>
      <c r="BY17" s="643"/>
      <c r="BZ17" s="643"/>
      <c r="CA17" s="643"/>
      <c r="CB17" s="652"/>
      <c r="CD17" s="657" t="s">
        <v>266</v>
      </c>
      <c r="CE17" s="658"/>
      <c r="CF17" s="658"/>
      <c r="CG17" s="658"/>
      <c r="CH17" s="658"/>
      <c r="CI17" s="658"/>
      <c r="CJ17" s="658"/>
      <c r="CK17" s="658"/>
      <c r="CL17" s="658"/>
      <c r="CM17" s="658"/>
      <c r="CN17" s="658"/>
      <c r="CO17" s="658"/>
      <c r="CP17" s="658"/>
      <c r="CQ17" s="659"/>
      <c r="CR17" s="642">
        <v>5294380</v>
      </c>
      <c r="CS17" s="643"/>
      <c r="CT17" s="643"/>
      <c r="CU17" s="643"/>
      <c r="CV17" s="643"/>
      <c r="CW17" s="643"/>
      <c r="CX17" s="643"/>
      <c r="CY17" s="644"/>
      <c r="CZ17" s="645">
        <v>10.9</v>
      </c>
      <c r="DA17" s="645"/>
      <c r="DB17" s="645"/>
      <c r="DC17" s="645"/>
      <c r="DD17" s="651" t="s">
        <v>137</v>
      </c>
      <c r="DE17" s="643"/>
      <c r="DF17" s="643"/>
      <c r="DG17" s="643"/>
      <c r="DH17" s="643"/>
      <c r="DI17" s="643"/>
      <c r="DJ17" s="643"/>
      <c r="DK17" s="643"/>
      <c r="DL17" s="643"/>
      <c r="DM17" s="643"/>
      <c r="DN17" s="643"/>
      <c r="DO17" s="643"/>
      <c r="DP17" s="644"/>
      <c r="DQ17" s="651">
        <v>5174934</v>
      </c>
      <c r="DR17" s="643"/>
      <c r="DS17" s="643"/>
      <c r="DT17" s="643"/>
      <c r="DU17" s="643"/>
      <c r="DV17" s="643"/>
      <c r="DW17" s="643"/>
      <c r="DX17" s="643"/>
      <c r="DY17" s="643"/>
      <c r="DZ17" s="643"/>
      <c r="EA17" s="643"/>
      <c r="EB17" s="643"/>
      <c r="EC17" s="652"/>
    </row>
    <row r="18" spans="2:133" ht="11.25" customHeight="1">
      <c r="B18" s="639" t="s">
        <v>267</v>
      </c>
      <c r="C18" s="640"/>
      <c r="D18" s="640"/>
      <c r="E18" s="640"/>
      <c r="F18" s="640"/>
      <c r="G18" s="640"/>
      <c r="H18" s="640"/>
      <c r="I18" s="640"/>
      <c r="J18" s="640"/>
      <c r="K18" s="640"/>
      <c r="L18" s="640"/>
      <c r="M18" s="640"/>
      <c r="N18" s="640"/>
      <c r="O18" s="640"/>
      <c r="P18" s="640"/>
      <c r="Q18" s="641"/>
      <c r="R18" s="642">
        <v>18228217</v>
      </c>
      <c r="S18" s="643"/>
      <c r="T18" s="643"/>
      <c r="U18" s="643"/>
      <c r="V18" s="643"/>
      <c r="W18" s="643"/>
      <c r="X18" s="643"/>
      <c r="Y18" s="644"/>
      <c r="Z18" s="645">
        <v>36</v>
      </c>
      <c r="AA18" s="645"/>
      <c r="AB18" s="645"/>
      <c r="AC18" s="645"/>
      <c r="AD18" s="646">
        <v>15071728</v>
      </c>
      <c r="AE18" s="646"/>
      <c r="AF18" s="646"/>
      <c r="AG18" s="646"/>
      <c r="AH18" s="646"/>
      <c r="AI18" s="646"/>
      <c r="AJ18" s="646"/>
      <c r="AK18" s="646"/>
      <c r="AL18" s="647">
        <v>60.8</v>
      </c>
      <c r="AM18" s="648"/>
      <c r="AN18" s="648"/>
      <c r="AO18" s="649"/>
      <c r="AP18" s="639" t="s">
        <v>268</v>
      </c>
      <c r="AQ18" s="640"/>
      <c r="AR18" s="640"/>
      <c r="AS18" s="640"/>
      <c r="AT18" s="640"/>
      <c r="AU18" s="640"/>
      <c r="AV18" s="640"/>
      <c r="AW18" s="640"/>
      <c r="AX18" s="640"/>
      <c r="AY18" s="640"/>
      <c r="AZ18" s="640"/>
      <c r="BA18" s="640"/>
      <c r="BB18" s="640"/>
      <c r="BC18" s="640"/>
      <c r="BD18" s="640"/>
      <c r="BE18" s="640"/>
      <c r="BF18" s="641"/>
      <c r="BG18" s="642" t="s">
        <v>238</v>
      </c>
      <c r="BH18" s="643"/>
      <c r="BI18" s="643"/>
      <c r="BJ18" s="643"/>
      <c r="BK18" s="643"/>
      <c r="BL18" s="643"/>
      <c r="BM18" s="643"/>
      <c r="BN18" s="644"/>
      <c r="BO18" s="645" t="s">
        <v>238</v>
      </c>
      <c r="BP18" s="645"/>
      <c r="BQ18" s="645"/>
      <c r="BR18" s="645"/>
      <c r="BS18" s="651" t="s">
        <v>238</v>
      </c>
      <c r="BT18" s="643"/>
      <c r="BU18" s="643"/>
      <c r="BV18" s="643"/>
      <c r="BW18" s="643"/>
      <c r="BX18" s="643"/>
      <c r="BY18" s="643"/>
      <c r="BZ18" s="643"/>
      <c r="CA18" s="643"/>
      <c r="CB18" s="652"/>
      <c r="CD18" s="657" t="s">
        <v>269</v>
      </c>
      <c r="CE18" s="658"/>
      <c r="CF18" s="658"/>
      <c r="CG18" s="658"/>
      <c r="CH18" s="658"/>
      <c r="CI18" s="658"/>
      <c r="CJ18" s="658"/>
      <c r="CK18" s="658"/>
      <c r="CL18" s="658"/>
      <c r="CM18" s="658"/>
      <c r="CN18" s="658"/>
      <c r="CO18" s="658"/>
      <c r="CP18" s="658"/>
      <c r="CQ18" s="659"/>
      <c r="CR18" s="642" t="s">
        <v>137</v>
      </c>
      <c r="CS18" s="643"/>
      <c r="CT18" s="643"/>
      <c r="CU18" s="643"/>
      <c r="CV18" s="643"/>
      <c r="CW18" s="643"/>
      <c r="CX18" s="643"/>
      <c r="CY18" s="644"/>
      <c r="CZ18" s="645" t="s">
        <v>238</v>
      </c>
      <c r="DA18" s="645"/>
      <c r="DB18" s="645"/>
      <c r="DC18" s="645"/>
      <c r="DD18" s="651" t="s">
        <v>137</v>
      </c>
      <c r="DE18" s="643"/>
      <c r="DF18" s="643"/>
      <c r="DG18" s="643"/>
      <c r="DH18" s="643"/>
      <c r="DI18" s="643"/>
      <c r="DJ18" s="643"/>
      <c r="DK18" s="643"/>
      <c r="DL18" s="643"/>
      <c r="DM18" s="643"/>
      <c r="DN18" s="643"/>
      <c r="DO18" s="643"/>
      <c r="DP18" s="644"/>
      <c r="DQ18" s="651" t="s">
        <v>137</v>
      </c>
      <c r="DR18" s="643"/>
      <c r="DS18" s="643"/>
      <c r="DT18" s="643"/>
      <c r="DU18" s="643"/>
      <c r="DV18" s="643"/>
      <c r="DW18" s="643"/>
      <c r="DX18" s="643"/>
      <c r="DY18" s="643"/>
      <c r="DZ18" s="643"/>
      <c r="EA18" s="643"/>
      <c r="EB18" s="643"/>
      <c r="EC18" s="652"/>
    </row>
    <row r="19" spans="2:133" ht="11.25" customHeight="1">
      <c r="B19" s="639" t="s">
        <v>270</v>
      </c>
      <c r="C19" s="640"/>
      <c r="D19" s="640"/>
      <c r="E19" s="640"/>
      <c r="F19" s="640"/>
      <c r="G19" s="640"/>
      <c r="H19" s="640"/>
      <c r="I19" s="640"/>
      <c r="J19" s="640"/>
      <c r="K19" s="640"/>
      <c r="L19" s="640"/>
      <c r="M19" s="640"/>
      <c r="N19" s="640"/>
      <c r="O19" s="640"/>
      <c r="P19" s="640"/>
      <c r="Q19" s="641"/>
      <c r="R19" s="642">
        <v>15071728</v>
      </c>
      <c r="S19" s="643"/>
      <c r="T19" s="643"/>
      <c r="U19" s="643"/>
      <c r="V19" s="643"/>
      <c r="W19" s="643"/>
      <c r="X19" s="643"/>
      <c r="Y19" s="644"/>
      <c r="Z19" s="645">
        <v>29.7</v>
      </c>
      <c r="AA19" s="645"/>
      <c r="AB19" s="645"/>
      <c r="AC19" s="645"/>
      <c r="AD19" s="646">
        <v>15071728</v>
      </c>
      <c r="AE19" s="646"/>
      <c r="AF19" s="646"/>
      <c r="AG19" s="646"/>
      <c r="AH19" s="646"/>
      <c r="AI19" s="646"/>
      <c r="AJ19" s="646"/>
      <c r="AK19" s="646"/>
      <c r="AL19" s="647">
        <v>60.8</v>
      </c>
      <c r="AM19" s="648"/>
      <c r="AN19" s="648"/>
      <c r="AO19" s="649"/>
      <c r="AP19" s="639" t="s">
        <v>271</v>
      </c>
      <c r="AQ19" s="640"/>
      <c r="AR19" s="640"/>
      <c r="AS19" s="640"/>
      <c r="AT19" s="640"/>
      <c r="AU19" s="640"/>
      <c r="AV19" s="640"/>
      <c r="AW19" s="640"/>
      <c r="AX19" s="640"/>
      <c r="AY19" s="640"/>
      <c r="AZ19" s="640"/>
      <c r="BA19" s="640"/>
      <c r="BB19" s="640"/>
      <c r="BC19" s="640"/>
      <c r="BD19" s="640"/>
      <c r="BE19" s="640"/>
      <c r="BF19" s="641"/>
      <c r="BG19" s="642" t="s">
        <v>238</v>
      </c>
      <c r="BH19" s="643"/>
      <c r="BI19" s="643"/>
      <c r="BJ19" s="643"/>
      <c r="BK19" s="643"/>
      <c r="BL19" s="643"/>
      <c r="BM19" s="643"/>
      <c r="BN19" s="644"/>
      <c r="BO19" s="645" t="s">
        <v>238</v>
      </c>
      <c r="BP19" s="645"/>
      <c r="BQ19" s="645"/>
      <c r="BR19" s="645"/>
      <c r="BS19" s="651" t="s">
        <v>137</v>
      </c>
      <c r="BT19" s="643"/>
      <c r="BU19" s="643"/>
      <c r="BV19" s="643"/>
      <c r="BW19" s="643"/>
      <c r="BX19" s="643"/>
      <c r="BY19" s="643"/>
      <c r="BZ19" s="643"/>
      <c r="CA19" s="643"/>
      <c r="CB19" s="652"/>
      <c r="CD19" s="657" t="s">
        <v>272</v>
      </c>
      <c r="CE19" s="658"/>
      <c r="CF19" s="658"/>
      <c r="CG19" s="658"/>
      <c r="CH19" s="658"/>
      <c r="CI19" s="658"/>
      <c r="CJ19" s="658"/>
      <c r="CK19" s="658"/>
      <c r="CL19" s="658"/>
      <c r="CM19" s="658"/>
      <c r="CN19" s="658"/>
      <c r="CO19" s="658"/>
      <c r="CP19" s="658"/>
      <c r="CQ19" s="659"/>
      <c r="CR19" s="642" t="s">
        <v>137</v>
      </c>
      <c r="CS19" s="643"/>
      <c r="CT19" s="643"/>
      <c r="CU19" s="643"/>
      <c r="CV19" s="643"/>
      <c r="CW19" s="643"/>
      <c r="CX19" s="643"/>
      <c r="CY19" s="644"/>
      <c r="CZ19" s="645" t="s">
        <v>238</v>
      </c>
      <c r="DA19" s="645"/>
      <c r="DB19" s="645"/>
      <c r="DC19" s="645"/>
      <c r="DD19" s="651" t="s">
        <v>137</v>
      </c>
      <c r="DE19" s="643"/>
      <c r="DF19" s="643"/>
      <c r="DG19" s="643"/>
      <c r="DH19" s="643"/>
      <c r="DI19" s="643"/>
      <c r="DJ19" s="643"/>
      <c r="DK19" s="643"/>
      <c r="DL19" s="643"/>
      <c r="DM19" s="643"/>
      <c r="DN19" s="643"/>
      <c r="DO19" s="643"/>
      <c r="DP19" s="644"/>
      <c r="DQ19" s="651" t="s">
        <v>137</v>
      </c>
      <c r="DR19" s="643"/>
      <c r="DS19" s="643"/>
      <c r="DT19" s="643"/>
      <c r="DU19" s="643"/>
      <c r="DV19" s="643"/>
      <c r="DW19" s="643"/>
      <c r="DX19" s="643"/>
      <c r="DY19" s="643"/>
      <c r="DZ19" s="643"/>
      <c r="EA19" s="643"/>
      <c r="EB19" s="643"/>
      <c r="EC19" s="652"/>
    </row>
    <row r="20" spans="2:133" ht="11.25" customHeight="1">
      <c r="B20" s="639" t="s">
        <v>273</v>
      </c>
      <c r="C20" s="640"/>
      <c r="D20" s="640"/>
      <c r="E20" s="640"/>
      <c r="F20" s="640"/>
      <c r="G20" s="640"/>
      <c r="H20" s="640"/>
      <c r="I20" s="640"/>
      <c r="J20" s="640"/>
      <c r="K20" s="640"/>
      <c r="L20" s="640"/>
      <c r="M20" s="640"/>
      <c r="N20" s="640"/>
      <c r="O20" s="640"/>
      <c r="P20" s="640"/>
      <c r="Q20" s="641"/>
      <c r="R20" s="642">
        <v>3156489</v>
      </c>
      <c r="S20" s="643"/>
      <c r="T20" s="643"/>
      <c r="U20" s="643"/>
      <c r="V20" s="643"/>
      <c r="W20" s="643"/>
      <c r="X20" s="643"/>
      <c r="Y20" s="644"/>
      <c r="Z20" s="645">
        <v>6.2</v>
      </c>
      <c r="AA20" s="645"/>
      <c r="AB20" s="645"/>
      <c r="AC20" s="645"/>
      <c r="AD20" s="646" t="s">
        <v>238</v>
      </c>
      <c r="AE20" s="646"/>
      <c r="AF20" s="646"/>
      <c r="AG20" s="646"/>
      <c r="AH20" s="646"/>
      <c r="AI20" s="646"/>
      <c r="AJ20" s="646"/>
      <c r="AK20" s="646"/>
      <c r="AL20" s="647" t="s">
        <v>137</v>
      </c>
      <c r="AM20" s="648"/>
      <c r="AN20" s="648"/>
      <c r="AO20" s="649"/>
      <c r="AP20" s="639" t="s">
        <v>274</v>
      </c>
      <c r="AQ20" s="640"/>
      <c r="AR20" s="640"/>
      <c r="AS20" s="640"/>
      <c r="AT20" s="640"/>
      <c r="AU20" s="640"/>
      <c r="AV20" s="640"/>
      <c r="AW20" s="640"/>
      <c r="AX20" s="640"/>
      <c r="AY20" s="640"/>
      <c r="AZ20" s="640"/>
      <c r="BA20" s="640"/>
      <c r="BB20" s="640"/>
      <c r="BC20" s="640"/>
      <c r="BD20" s="640"/>
      <c r="BE20" s="640"/>
      <c r="BF20" s="641"/>
      <c r="BG20" s="642" t="s">
        <v>238</v>
      </c>
      <c r="BH20" s="643"/>
      <c r="BI20" s="643"/>
      <c r="BJ20" s="643"/>
      <c r="BK20" s="643"/>
      <c r="BL20" s="643"/>
      <c r="BM20" s="643"/>
      <c r="BN20" s="644"/>
      <c r="BO20" s="645" t="s">
        <v>137</v>
      </c>
      <c r="BP20" s="645"/>
      <c r="BQ20" s="645"/>
      <c r="BR20" s="645"/>
      <c r="BS20" s="651" t="s">
        <v>137</v>
      </c>
      <c r="BT20" s="643"/>
      <c r="BU20" s="643"/>
      <c r="BV20" s="643"/>
      <c r="BW20" s="643"/>
      <c r="BX20" s="643"/>
      <c r="BY20" s="643"/>
      <c r="BZ20" s="643"/>
      <c r="CA20" s="643"/>
      <c r="CB20" s="652"/>
      <c r="CD20" s="657" t="s">
        <v>275</v>
      </c>
      <c r="CE20" s="658"/>
      <c r="CF20" s="658"/>
      <c r="CG20" s="658"/>
      <c r="CH20" s="658"/>
      <c r="CI20" s="658"/>
      <c r="CJ20" s="658"/>
      <c r="CK20" s="658"/>
      <c r="CL20" s="658"/>
      <c r="CM20" s="658"/>
      <c r="CN20" s="658"/>
      <c r="CO20" s="658"/>
      <c r="CP20" s="658"/>
      <c r="CQ20" s="659"/>
      <c r="CR20" s="642">
        <v>48573701</v>
      </c>
      <c r="CS20" s="643"/>
      <c r="CT20" s="643"/>
      <c r="CU20" s="643"/>
      <c r="CV20" s="643"/>
      <c r="CW20" s="643"/>
      <c r="CX20" s="643"/>
      <c r="CY20" s="644"/>
      <c r="CZ20" s="645">
        <v>100</v>
      </c>
      <c r="DA20" s="645"/>
      <c r="DB20" s="645"/>
      <c r="DC20" s="645"/>
      <c r="DD20" s="651">
        <v>6289011</v>
      </c>
      <c r="DE20" s="643"/>
      <c r="DF20" s="643"/>
      <c r="DG20" s="643"/>
      <c r="DH20" s="643"/>
      <c r="DI20" s="643"/>
      <c r="DJ20" s="643"/>
      <c r="DK20" s="643"/>
      <c r="DL20" s="643"/>
      <c r="DM20" s="643"/>
      <c r="DN20" s="643"/>
      <c r="DO20" s="643"/>
      <c r="DP20" s="644"/>
      <c r="DQ20" s="651">
        <v>30174128</v>
      </c>
      <c r="DR20" s="643"/>
      <c r="DS20" s="643"/>
      <c r="DT20" s="643"/>
      <c r="DU20" s="643"/>
      <c r="DV20" s="643"/>
      <c r="DW20" s="643"/>
      <c r="DX20" s="643"/>
      <c r="DY20" s="643"/>
      <c r="DZ20" s="643"/>
      <c r="EA20" s="643"/>
      <c r="EB20" s="643"/>
      <c r="EC20" s="652"/>
    </row>
    <row r="21" spans="2:133" ht="11.25" customHeight="1">
      <c r="B21" s="639" t="s">
        <v>276</v>
      </c>
      <c r="C21" s="640"/>
      <c r="D21" s="640"/>
      <c r="E21" s="640"/>
      <c r="F21" s="640"/>
      <c r="G21" s="640"/>
      <c r="H21" s="640"/>
      <c r="I21" s="640"/>
      <c r="J21" s="640"/>
      <c r="K21" s="640"/>
      <c r="L21" s="640"/>
      <c r="M21" s="640"/>
      <c r="N21" s="640"/>
      <c r="O21" s="640"/>
      <c r="P21" s="640"/>
      <c r="Q21" s="641"/>
      <c r="R21" s="642" t="s">
        <v>137</v>
      </c>
      <c r="S21" s="643"/>
      <c r="T21" s="643"/>
      <c r="U21" s="643"/>
      <c r="V21" s="643"/>
      <c r="W21" s="643"/>
      <c r="X21" s="643"/>
      <c r="Y21" s="644"/>
      <c r="Z21" s="645" t="s">
        <v>137</v>
      </c>
      <c r="AA21" s="645"/>
      <c r="AB21" s="645"/>
      <c r="AC21" s="645"/>
      <c r="AD21" s="646" t="s">
        <v>137</v>
      </c>
      <c r="AE21" s="646"/>
      <c r="AF21" s="646"/>
      <c r="AG21" s="646"/>
      <c r="AH21" s="646"/>
      <c r="AI21" s="646"/>
      <c r="AJ21" s="646"/>
      <c r="AK21" s="646"/>
      <c r="AL21" s="647" t="s">
        <v>137</v>
      </c>
      <c r="AM21" s="648"/>
      <c r="AN21" s="648"/>
      <c r="AO21" s="649"/>
      <c r="AP21" s="660" t="s">
        <v>277</v>
      </c>
      <c r="AQ21" s="661"/>
      <c r="AR21" s="661"/>
      <c r="AS21" s="661"/>
      <c r="AT21" s="661"/>
      <c r="AU21" s="661"/>
      <c r="AV21" s="661"/>
      <c r="AW21" s="661"/>
      <c r="AX21" s="661"/>
      <c r="AY21" s="661"/>
      <c r="AZ21" s="661"/>
      <c r="BA21" s="661"/>
      <c r="BB21" s="661"/>
      <c r="BC21" s="661"/>
      <c r="BD21" s="661"/>
      <c r="BE21" s="661"/>
      <c r="BF21" s="662"/>
      <c r="BG21" s="642" t="s">
        <v>238</v>
      </c>
      <c r="BH21" s="643"/>
      <c r="BI21" s="643"/>
      <c r="BJ21" s="643"/>
      <c r="BK21" s="643"/>
      <c r="BL21" s="643"/>
      <c r="BM21" s="643"/>
      <c r="BN21" s="644"/>
      <c r="BO21" s="645" t="s">
        <v>137</v>
      </c>
      <c r="BP21" s="645"/>
      <c r="BQ21" s="645"/>
      <c r="BR21" s="645"/>
      <c r="BS21" s="651" t="s">
        <v>238</v>
      </c>
      <c r="BT21" s="643"/>
      <c r="BU21" s="643"/>
      <c r="BV21" s="643"/>
      <c r="BW21" s="643"/>
      <c r="BX21" s="643"/>
      <c r="BY21" s="643"/>
      <c r="BZ21" s="643"/>
      <c r="CA21" s="643"/>
      <c r="CB21" s="652"/>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c r="B22" s="639" t="s">
        <v>278</v>
      </c>
      <c r="C22" s="640"/>
      <c r="D22" s="640"/>
      <c r="E22" s="640"/>
      <c r="F22" s="640"/>
      <c r="G22" s="640"/>
      <c r="H22" s="640"/>
      <c r="I22" s="640"/>
      <c r="J22" s="640"/>
      <c r="K22" s="640"/>
      <c r="L22" s="640"/>
      <c r="M22" s="640"/>
      <c r="N22" s="640"/>
      <c r="O22" s="640"/>
      <c r="P22" s="640"/>
      <c r="Q22" s="641"/>
      <c r="R22" s="642">
        <v>27899961</v>
      </c>
      <c r="S22" s="643"/>
      <c r="T22" s="643"/>
      <c r="U22" s="643"/>
      <c r="V22" s="643"/>
      <c r="W22" s="643"/>
      <c r="X22" s="643"/>
      <c r="Y22" s="644"/>
      <c r="Z22" s="645">
        <v>55</v>
      </c>
      <c r="AA22" s="645"/>
      <c r="AB22" s="645"/>
      <c r="AC22" s="645"/>
      <c r="AD22" s="646">
        <v>24743472</v>
      </c>
      <c r="AE22" s="646"/>
      <c r="AF22" s="646"/>
      <c r="AG22" s="646"/>
      <c r="AH22" s="646"/>
      <c r="AI22" s="646"/>
      <c r="AJ22" s="646"/>
      <c r="AK22" s="646"/>
      <c r="AL22" s="647">
        <v>99.8</v>
      </c>
      <c r="AM22" s="648"/>
      <c r="AN22" s="648"/>
      <c r="AO22" s="649"/>
      <c r="AP22" s="660" t="s">
        <v>279</v>
      </c>
      <c r="AQ22" s="661"/>
      <c r="AR22" s="661"/>
      <c r="AS22" s="661"/>
      <c r="AT22" s="661"/>
      <c r="AU22" s="661"/>
      <c r="AV22" s="661"/>
      <c r="AW22" s="661"/>
      <c r="AX22" s="661"/>
      <c r="AY22" s="661"/>
      <c r="AZ22" s="661"/>
      <c r="BA22" s="661"/>
      <c r="BB22" s="661"/>
      <c r="BC22" s="661"/>
      <c r="BD22" s="661"/>
      <c r="BE22" s="661"/>
      <c r="BF22" s="662"/>
      <c r="BG22" s="642" t="s">
        <v>137</v>
      </c>
      <c r="BH22" s="643"/>
      <c r="BI22" s="643"/>
      <c r="BJ22" s="643"/>
      <c r="BK22" s="643"/>
      <c r="BL22" s="643"/>
      <c r="BM22" s="643"/>
      <c r="BN22" s="644"/>
      <c r="BO22" s="645" t="s">
        <v>238</v>
      </c>
      <c r="BP22" s="645"/>
      <c r="BQ22" s="645"/>
      <c r="BR22" s="645"/>
      <c r="BS22" s="651" t="s">
        <v>137</v>
      </c>
      <c r="BT22" s="643"/>
      <c r="BU22" s="643"/>
      <c r="BV22" s="643"/>
      <c r="BW22" s="643"/>
      <c r="BX22" s="643"/>
      <c r="BY22" s="643"/>
      <c r="BZ22" s="643"/>
      <c r="CA22" s="643"/>
      <c r="CB22" s="652"/>
      <c r="CD22" s="624" t="s">
        <v>280</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c r="B23" s="639" t="s">
        <v>281</v>
      </c>
      <c r="C23" s="640"/>
      <c r="D23" s="640"/>
      <c r="E23" s="640"/>
      <c r="F23" s="640"/>
      <c r="G23" s="640"/>
      <c r="H23" s="640"/>
      <c r="I23" s="640"/>
      <c r="J23" s="640"/>
      <c r="K23" s="640"/>
      <c r="L23" s="640"/>
      <c r="M23" s="640"/>
      <c r="N23" s="640"/>
      <c r="O23" s="640"/>
      <c r="P23" s="640"/>
      <c r="Q23" s="641"/>
      <c r="R23" s="642">
        <v>6958</v>
      </c>
      <c r="S23" s="643"/>
      <c r="T23" s="643"/>
      <c r="U23" s="643"/>
      <c r="V23" s="643"/>
      <c r="W23" s="643"/>
      <c r="X23" s="643"/>
      <c r="Y23" s="644"/>
      <c r="Z23" s="645">
        <v>0</v>
      </c>
      <c r="AA23" s="645"/>
      <c r="AB23" s="645"/>
      <c r="AC23" s="645"/>
      <c r="AD23" s="646">
        <v>6958</v>
      </c>
      <c r="AE23" s="646"/>
      <c r="AF23" s="646"/>
      <c r="AG23" s="646"/>
      <c r="AH23" s="646"/>
      <c r="AI23" s="646"/>
      <c r="AJ23" s="646"/>
      <c r="AK23" s="646"/>
      <c r="AL23" s="647">
        <v>0</v>
      </c>
      <c r="AM23" s="648"/>
      <c r="AN23" s="648"/>
      <c r="AO23" s="649"/>
      <c r="AP23" s="660" t="s">
        <v>282</v>
      </c>
      <c r="AQ23" s="661"/>
      <c r="AR23" s="661"/>
      <c r="AS23" s="661"/>
      <c r="AT23" s="661"/>
      <c r="AU23" s="661"/>
      <c r="AV23" s="661"/>
      <c r="AW23" s="661"/>
      <c r="AX23" s="661"/>
      <c r="AY23" s="661"/>
      <c r="AZ23" s="661"/>
      <c r="BA23" s="661"/>
      <c r="BB23" s="661"/>
      <c r="BC23" s="661"/>
      <c r="BD23" s="661"/>
      <c r="BE23" s="661"/>
      <c r="BF23" s="662"/>
      <c r="BG23" s="642" t="s">
        <v>238</v>
      </c>
      <c r="BH23" s="643"/>
      <c r="BI23" s="643"/>
      <c r="BJ23" s="643"/>
      <c r="BK23" s="643"/>
      <c r="BL23" s="643"/>
      <c r="BM23" s="643"/>
      <c r="BN23" s="644"/>
      <c r="BO23" s="645" t="s">
        <v>137</v>
      </c>
      <c r="BP23" s="645"/>
      <c r="BQ23" s="645"/>
      <c r="BR23" s="645"/>
      <c r="BS23" s="651" t="s">
        <v>238</v>
      </c>
      <c r="BT23" s="643"/>
      <c r="BU23" s="643"/>
      <c r="BV23" s="643"/>
      <c r="BW23" s="643"/>
      <c r="BX23" s="643"/>
      <c r="BY23" s="643"/>
      <c r="BZ23" s="643"/>
      <c r="CA23" s="643"/>
      <c r="CB23" s="652"/>
      <c r="CD23" s="624" t="s">
        <v>221</v>
      </c>
      <c r="CE23" s="625"/>
      <c r="CF23" s="625"/>
      <c r="CG23" s="625"/>
      <c r="CH23" s="625"/>
      <c r="CI23" s="625"/>
      <c r="CJ23" s="625"/>
      <c r="CK23" s="625"/>
      <c r="CL23" s="625"/>
      <c r="CM23" s="625"/>
      <c r="CN23" s="625"/>
      <c r="CO23" s="625"/>
      <c r="CP23" s="625"/>
      <c r="CQ23" s="626"/>
      <c r="CR23" s="624" t="s">
        <v>283</v>
      </c>
      <c r="CS23" s="625"/>
      <c r="CT23" s="625"/>
      <c r="CU23" s="625"/>
      <c r="CV23" s="625"/>
      <c r="CW23" s="625"/>
      <c r="CX23" s="625"/>
      <c r="CY23" s="626"/>
      <c r="CZ23" s="624" t="s">
        <v>284</v>
      </c>
      <c r="DA23" s="625"/>
      <c r="DB23" s="625"/>
      <c r="DC23" s="626"/>
      <c r="DD23" s="624" t="s">
        <v>285</v>
      </c>
      <c r="DE23" s="625"/>
      <c r="DF23" s="625"/>
      <c r="DG23" s="625"/>
      <c r="DH23" s="625"/>
      <c r="DI23" s="625"/>
      <c r="DJ23" s="625"/>
      <c r="DK23" s="626"/>
      <c r="DL23" s="672" t="s">
        <v>286</v>
      </c>
      <c r="DM23" s="673"/>
      <c r="DN23" s="673"/>
      <c r="DO23" s="673"/>
      <c r="DP23" s="673"/>
      <c r="DQ23" s="673"/>
      <c r="DR23" s="673"/>
      <c r="DS23" s="673"/>
      <c r="DT23" s="673"/>
      <c r="DU23" s="673"/>
      <c r="DV23" s="674"/>
      <c r="DW23" s="624" t="s">
        <v>287</v>
      </c>
      <c r="DX23" s="625"/>
      <c r="DY23" s="625"/>
      <c r="DZ23" s="625"/>
      <c r="EA23" s="625"/>
      <c r="EB23" s="625"/>
      <c r="EC23" s="626"/>
    </row>
    <row r="24" spans="2:133" ht="11.25" customHeight="1">
      <c r="B24" s="639" t="s">
        <v>288</v>
      </c>
      <c r="C24" s="640"/>
      <c r="D24" s="640"/>
      <c r="E24" s="640"/>
      <c r="F24" s="640"/>
      <c r="G24" s="640"/>
      <c r="H24" s="640"/>
      <c r="I24" s="640"/>
      <c r="J24" s="640"/>
      <c r="K24" s="640"/>
      <c r="L24" s="640"/>
      <c r="M24" s="640"/>
      <c r="N24" s="640"/>
      <c r="O24" s="640"/>
      <c r="P24" s="640"/>
      <c r="Q24" s="641"/>
      <c r="R24" s="642">
        <v>396432</v>
      </c>
      <c r="S24" s="643"/>
      <c r="T24" s="643"/>
      <c r="U24" s="643"/>
      <c r="V24" s="643"/>
      <c r="W24" s="643"/>
      <c r="X24" s="643"/>
      <c r="Y24" s="644"/>
      <c r="Z24" s="645">
        <v>0.8</v>
      </c>
      <c r="AA24" s="645"/>
      <c r="AB24" s="645"/>
      <c r="AC24" s="645"/>
      <c r="AD24" s="646" t="s">
        <v>137</v>
      </c>
      <c r="AE24" s="646"/>
      <c r="AF24" s="646"/>
      <c r="AG24" s="646"/>
      <c r="AH24" s="646"/>
      <c r="AI24" s="646"/>
      <c r="AJ24" s="646"/>
      <c r="AK24" s="646"/>
      <c r="AL24" s="647" t="s">
        <v>238</v>
      </c>
      <c r="AM24" s="648"/>
      <c r="AN24" s="648"/>
      <c r="AO24" s="649"/>
      <c r="AP24" s="660" t="s">
        <v>289</v>
      </c>
      <c r="AQ24" s="661"/>
      <c r="AR24" s="661"/>
      <c r="AS24" s="661"/>
      <c r="AT24" s="661"/>
      <c r="AU24" s="661"/>
      <c r="AV24" s="661"/>
      <c r="AW24" s="661"/>
      <c r="AX24" s="661"/>
      <c r="AY24" s="661"/>
      <c r="AZ24" s="661"/>
      <c r="BA24" s="661"/>
      <c r="BB24" s="661"/>
      <c r="BC24" s="661"/>
      <c r="BD24" s="661"/>
      <c r="BE24" s="661"/>
      <c r="BF24" s="662"/>
      <c r="BG24" s="642" t="s">
        <v>238</v>
      </c>
      <c r="BH24" s="643"/>
      <c r="BI24" s="643"/>
      <c r="BJ24" s="643"/>
      <c r="BK24" s="643"/>
      <c r="BL24" s="643"/>
      <c r="BM24" s="643"/>
      <c r="BN24" s="644"/>
      <c r="BO24" s="645" t="s">
        <v>137</v>
      </c>
      <c r="BP24" s="645"/>
      <c r="BQ24" s="645"/>
      <c r="BR24" s="645"/>
      <c r="BS24" s="651" t="s">
        <v>137</v>
      </c>
      <c r="BT24" s="643"/>
      <c r="BU24" s="643"/>
      <c r="BV24" s="643"/>
      <c r="BW24" s="643"/>
      <c r="BX24" s="643"/>
      <c r="BY24" s="643"/>
      <c r="BZ24" s="643"/>
      <c r="CA24" s="643"/>
      <c r="CB24" s="652"/>
      <c r="CD24" s="653" t="s">
        <v>290</v>
      </c>
      <c r="CE24" s="654"/>
      <c r="CF24" s="654"/>
      <c r="CG24" s="654"/>
      <c r="CH24" s="654"/>
      <c r="CI24" s="654"/>
      <c r="CJ24" s="654"/>
      <c r="CK24" s="654"/>
      <c r="CL24" s="654"/>
      <c r="CM24" s="654"/>
      <c r="CN24" s="654"/>
      <c r="CO24" s="654"/>
      <c r="CP24" s="654"/>
      <c r="CQ24" s="655"/>
      <c r="CR24" s="631">
        <v>19697120</v>
      </c>
      <c r="CS24" s="632"/>
      <c r="CT24" s="632"/>
      <c r="CU24" s="632"/>
      <c r="CV24" s="632"/>
      <c r="CW24" s="632"/>
      <c r="CX24" s="632"/>
      <c r="CY24" s="633"/>
      <c r="CZ24" s="636">
        <v>40.6</v>
      </c>
      <c r="DA24" s="637"/>
      <c r="DB24" s="637"/>
      <c r="DC24" s="656"/>
      <c r="DD24" s="675">
        <v>13128854</v>
      </c>
      <c r="DE24" s="632"/>
      <c r="DF24" s="632"/>
      <c r="DG24" s="632"/>
      <c r="DH24" s="632"/>
      <c r="DI24" s="632"/>
      <c r="DJ24" s="632"/>
      <c r="DK24" s="633"/>
      <c r="DL24" s="675">
        <v>12103501</v>
      </c>
      <c r="DM24" s="632"/>
      <c r="DN24" s="632"/>
      <c r="DO24" s="632"/>
      <c r="DP24" s="632"/>
      <c r="DQ24" s="632"/>
      <c r="DR24" s="632"/>
      <c r="DS24" s="632"/>
      <c r="DT24" s="632"/>
      <c r="DU24" s="632"/>
      <c r="DV24" s="633"/>
      <c r="DW24" s="636">
        <v>46.7</v>
      </c>
      <c r="DX24" s="637"/>
      <c r="DY24" s="637"/>
      <c r="DZ24" s="637"/>
      <c r="EA24" s="637"/>
      <c r="EB24" s="637"/>
      <c r="EC24" s="638"/>
    </row>
    <row r="25" spans="2:133" ht="11.25" customHeight="1">
      <c r="B25" s="639" t="s">
        <v>291</v>
      </c>
      <c r="C25" s="640"/>
      <c r="D25" s="640"/>
      <c r="E25" s="640"/>
      <c r="F25" s="640"/>
      <c r="G25" s="640"/>
      <c r="H25" s="640"/>
      <c r="I25" s="640"/>
      <c r="J25" s="640"/>
      <c r="K25" s="640"/>
      <c r="L25" s="640"/>
      <c r="M25" s="640"/>
      <c r="N25" s="640"/>
      <c r="O25" s="640"/>
      <c r="P25" s="640"/>
      <c r="Q25" s="641"/>
      <c r="R25" s="642">
        <v>487683</v>
      </c>
      <c r="S25" s="643"/>
      <c r="T25" s="643"/>
      <c r="U25" s="643"/>
      <c r="V25" s="643"/>
      <c r="W25" s="643"/>
      <c r="X25" s="643"/>
      <c r="Y25" s="644"/>
      <c r="Z25" s="645">
        <v>1</v>
      </c>
      <c r="AA25" s="645"/>
      <c r="AB25" s="645"/>
      <c r="AC25" s="645"/>
      <c r="AD25" s="646">
        <v>16049</v>
      </c>
      <c r="AE25" s="646"/>
      <c r="AF25" s="646"/>
      <c r="AG25" s="646"/>
      <c r="AH25" s="646"/>
      <c r="AI25" s="646"/>
      <c r="AJ25" s="646"/>
      <c r="AK25" s="646"/>
      <c r="AL25" s="647">
        <v>0.1</v>
      </c>
      <c r="AM25" s="648"/>
      <c r="AN25" s="648"/>
      <c r="AO25" s="649"/>
      <c r="AP25" s="660" t="s">
        <v>292</v>
      </c>
      <c r="AQ25" s="661"/>
      <c r="AR25" s="661"/>
      <c r="AS25" s="661"/>
      <c r="AT25" s="661"/>
      <c r="AU25" s="661"/>
      <c r="AV25" s="661"/>
      <c r="AW25" s="661"/>
      <c r="AX25" s="661"/>
      <c r="AY25" s="661"/>
      <c r="AZ25" s="661"/>
      <c r="BA25" s="661"/>
      <c r="BB25" s="661"/>
      <c r="BC25" s="661"/>
      <c r="BD25" s="661"/>
      <c r="BE25" s="661"/>
      <c r="BF25" s="662"/>
      <c r="BG25" s="642" t="s">
        <v>238</v>
      </c>
      <c r="BH25" s="643"/>
      <c r="BI25" s="643"/>
      <c r="BJ25" s="643"/>
      <c r="BK25" s="643"/>
      <c r="BL25" s="643"/>
      <c r="BM25" s="643"/>
      <c r="BN25" s="644"/>
      <c r="BO25" s="645" t="s">
        <v>137</v>
      </c>
      <c r="BP25" s="645"/>
      <c r="BQ25" s="645"/>
      <c r="BR25" s="645"/>
      <c r="BS25" s="651" t="s">
        <v>137</v>
      </c>
      <c r="BT25" s="643"/>
      <c r="BU25" s="643"/>
      <c r="BV25" s="643"/>
      <c r="BW25" s="643"/>
      <c r="BX25" s="643"/>
      <c r="BY25" s="643"/>
      <c r="BZ25" s="643"/>
      <c r="CA25" s="643"/>
      <c r="CB25" s="652"/>
      <c r="CD25" s="657" t="s">
        <v>293</v>
      </c>
      <c r="CE25" s="658"/>
      <c r="CF25" s="658"/>
      <c r="CG25" s="658"/>
      <c r="CH25" s="658"/>
      <c r="CI25" s="658"/>
      <c r="CJ25" s="658"/>
      <c r="CK25" s="658"/>
      <c r="CL25" s="658"/>
      <c r="CM25" s="658"/>
      <c r="CN25" s="658"/>
      <c r="CO25" s="658"/>
      <c r="CP25" s="658"/>
      <c r="CQ25" s="659"/>
      <c r="CR25" s="642">
        <v>5800230</v>
      </c>
      <c r="CS25" s="678"/>
      <c r="CT25" s="678"/>
      <c r="CU25" s="678"/>
      <c r="CV25" s="678"/>
      <c r="CW25" s="678"/>
      <c r="CX25" s="678"/>
      <c r="CY25" s="679"/>
      <c r="CZ25" s="647">
        <v>11.9</v>
      </c>
      <c r="DA25" s="676"/>
      <c r="DB25" s="676"/>
      <c r="DC25" s="680"/>
      <c r="DD25" s="651">
        <v>5312740</v>
      </c>
      <c r="DE25" s="678"/>
      <c r="DF25" s="678"/>
      <c r="DG25" s="678"/>
      <c r="DH25" s="678"/>
      <c r="DI25" s="678"/>
      <c r="DJ25" s="678"/>
      <c r="DK25" s="679"/>
      <c r="DL25" s="651">
        <v>5041135</v>
      </c>
      <c r="DM25" s="678"/>
      <c r="DN25" s="678"/>
      <c r="DO25" s="678"/>
      <c r="DP25" s="678"/>
      <c r="DQ25" s="678"/>
      <c r="DR25" s="678"/>
      <c r="DS25" s="678"/>
      <c r="DT25" s="678"/>
      <c r="DU25" s="678"/>
      <c r="DV25" s="679"/>
      <c r="DW25" s="647">
        <v>19.399999999999999</v>
      </c>
      <c r="DX25" s="676"/>
      <c r="DY25" s="676"/>
      <c r="DZ25" s="676"/>
      <c r="EA25" s="676"/>
      <c r="EB25" s="676"/>
      <c r="EC25" s="677"/>
    </row>
    <row r="26" spans="2:133" ht="11.25" customHeight="1">
      <c r="B26" s="639" t="s">
        <v>294</v>
      </c>
      <c r="C26" s="640"/>
      <c r="D26" s="640"/>
      <c r="E26" s="640"/>
      <c r="F26" s="640"/>
      <c r="G26" s="640"/>
      <c r="H26" s="640"/>
      <c r="I26" s="640"/>
      <c r="J26" s="640"/>
      <c r="K26" s="640"/>
      <c r="L26" s="640"/>
      <c r="M26" s="640"/>
      <c r="N26" s="640"/>
      <c r="O26" s="640"/>
      <c r="P26" s="640"/>
      <c r="Q26" s="641"/>
      <c r="R26" s="642">
        <v>163818</v>
      </c>
      <c r="S26" s="643"/>
      <c r="T26" s="643"/>
      <c r="U26" s="643"/>
      <c r="V26" s="643"/>
      <c r="W26" s="643"/>
      <c r="X26" s="643"/>
      <c r="Y26" s="644"/>
      <c r="Z26" s="645">
        <v>0.3</v>
      </c>
      <c r="AA26" s="645"/>
      <c r="AB26" s="645"/>
      <c r="AC26" s="645"/>
      <c r="AD26" s="646" t="s">
        <v>137</v>
      </c>
      <c r="AE26" s="646"/>
      <c r="AF26" s="646"/>
      <c r="AG26" s="646"/>
      <c r="AH26" s="646"/>
      <c r="AI26" s="646"/>
      <c r="AJ26" s="646"/>
      <c r="AK26" s="646"/>
      <c r="AL26" s="647" t="s">
        <v>238</v>
      </c>
      <c r="AM26" s="648"/>
      <c r="AN26" s="648"/>
      <c r="AO26" s="649"/>
      <c r="AP26" s="660" t="s">
        <v>295</v>
      </c>
      <c r="AQ26" s="681"/>
      <c r="AR26" s="681"/>
      <c r="AS26" s="681"/>
      <c r="AT26" s="681"/>
      <c r="AU26" s="681"/>
      <c r="AV26" s="681"/>
      <c r="AW26" s="681"/>
      <c r="AX26" s="681"/>
      <c r="AY26" s="681"/>
      <c r="AZ26" s="681"/>
      <c r="BA26" s="681"/>
      <c r="BB26" s="681"/>
      <c r="BC26" s="681"/>
      <c r="BD26" s="681"/>
      <c r="BE26" s="681"/>
      <c r="BF26" s="662"/>
      <c r="BG26" s="642" t="s">
        <v>137</v>
      </c>
      <c r="BH26" s="643"/>
      <c r="BI26" s="643"/>
      <c r="BJ26" s="643"/>
      <c r="BK26" s="643"/>
      <c r="BL26" s="643"/>
      <c r="BM26" s="643"/>
      <c r="BN26" s="644"/>
      <c r="BO26" s="645" t="s">
        <v>137</v>
      </c>
      <c r="BP26" s="645"/>
      <c r="BQ26" s="645"/>
      <c r="BR26" s="645"/>
      <c r="BS26" s="651" t="s">
        <v>137</v>
      </c>
      <c r="BT26" s="643"/>
      <c r="BU26" s="643"/>
      <c r="BV26" s="643"/>
      <c r="BW26" s="643"/>
      <c r="BX26" s="643"/>
      <c r="BY26" s="643"/>
      <c r="BZ26" s="643"/>
      <c r="CA26" s="643"/>
      <c r="CB26" s="652"/>
      <c r="CD26" s="657" t="s">
        <v>296</v>
      </c>
      <c r="CE26" s="658"/>
      <c r="CF26" s="658"/>
      <c r="CG26" s="658"/>
      <c r="CH26" s="658"/>
      <c r="CI26" s="658"/>
      <c r="CJ26" s="658"/>
      <c r="CK26" s="658"/>
      <c r="CL26" s="658"/>
      <c r="CM26" s="658"/>
      <c r="CN26" s="658"/>
      <c r="CO26" s="658"/>
      <c r="CP26" s="658"/>
      <c r="CQ26" s="659"/>
      <c r="CR26" s="642">
        <v>3119676</v>
      </c>
      <c r="CS26" s="643"/>
      <c r="CT26" s="643"/>
      <c r="CU26" s="643"/>
      <c r="CV26" s="643"/>
      <c r="CW26" s="643"/>
      <c r="CX26" s="643"/>
      <c r="CY26" s="644"/>
      <c r="CZ26" s="647">
        <v>6.4</v>
      </c>
      <c r="DA26" s="676"/>
      <c r="DB26" s="676"/>
      <c r="DC26" s="680"/>
      <c r="DD26" s="651">
        <v>2741549</v>
      </c>
      <c r="DE26" s="643"/>
      <c r="DF26" s="643"/>
      <c r="DG26" s="643"/>
      <c r="DH26" s="643"/>
      <c r="DI26" s="643"/>
      <c r="DJ26" s="643"/>
      <c r="DK26" s="644"/>
      <c r="DL26" s="651" t="s">
        <v>238</v>
      </c>
      <c r="DM26" s="643"/>
      <c r="DN26" s="643"/>
      <c r="DO26" s="643"/>
      <c r="DP26" s="643"/>
      <c r="DQ26" s="643"/>
      <c r="DR26" s="643"/>
      <c r="DS26" s="643"/>
      <c r="DT26" s="643"/>
      <c r="DU26" s="643"/>
      <c r="DV26" s="644"/>
      <c r="DW26" s="647" t="s">
        <v>137</v>
      </c>
      <c r="DX26" s="676"/>
      <c r="DY26" s="676"/>
      <c r="DZ26" s="676"/>
      <c r="EA26" s="676"/>
      <c r="EB26" s="676"/>
      <c r="EC26" s="677"/>
    </row>
    <row r="27" spans="2:133" ht="11.25" customHeight="1">
      <c r="B27" s="639" t="s">
        <v>297</v>
      </c>
      <c r="C27" s="640"/>
      <c r="D27" s="640"/>
      <c r="E27" s="640"/>
      <c r="F27" s="640"/>
      <c r="G27" s="640"/>
      <c r="H27" s="640"/>
      <c r="I27" s="640"/>
      <c r="J27" s="640"/>
      <c r="K27" s="640"/>
      <c r="L27" s="640"/>
      <c r="M27" s="640"/>
      <c r="N27" s="640"/>
      <c r="O27" s="640"/>
      <c r="P27" s="640"/>
      <c r="Q27" s="641"/>
      <c r="R27" s="642">
        <v>6780633</v>
      </c>
      <c r="S27" s="643"/>
      <c r="T27" s="643"/>
      <c r="U27" s="643"/>
      <c r="V27" s="643"/>
      <c r="W27" s="643"/>
      <c r="X27" s="643"/>
      <c r="Y27" s="644"/>
      <c r="Z27" s="645">
        <v>13.4</v>
      </c>
      <c r="AA27" s="645"/>
      <c r="AB27" s="645"/>
      <c r="AC27" s="645"/>
      <c r="AD27" s="646" t="s">
        <v>238</v>
      </c>
      <c r="AE27" s="646"/>
      <c r="AF27" s="646"/>
      <c r="AG27" s="646"/>
      <c r="AH27" s="646"/>
      <c r="AI27" s="646"/>
      <c r="AJ27" s="646"/>
      <c r="AK27" s="646"/>
      <c r="AL27" s="647" t="s">
        <v>238</v>
      </c>
      <c r="AM27" s="648"/>
      <c r="AN27" s="648"/>
      <c r="AO27" s="649"/>
      <c r="AP27" s="639" t="s">
        <v>298</v>
      </c>
      <c r="AQ27" s="640"/>
      <c r="AR27" s="640"/>
      <c r="AS27" s="640"/>
      <c r="AT27" s="640"/>
      <c r="AU27" s="640"/>
      <c r="AV27" s="640"/>
      <c r="AW27" s="640"/>
      <c r="AX27" s="640"/>
      <c r="AY27" s="640"/>
      <c r="AZ27" s="640"/>
      <c r="BA27" s="640"/>
      <c r="BB27" s="640"/>
      <c r="BC27" s="640"/>
      <c r="BD27" s="640"/>
      <c r="BE27" s="640"/>
      <c r="BF27" s="641"/>
      <c r="BG27" s="642">
        <v>7765217</v>
      </c>
      <c r="BH27" s="643"/>
      <c r="BI27" s="643"/>
      <c r="BJ27" s="643"/>
      <c r="BK27" s="643"/>
      <c r="BL27" s="643"/>
      <c r="BM27" s="643"/>
      <c r="BN27" s="644"/>
      <c r="BO27" s="645">
        <v>100</v>
      </c>
      <c r="BP27" s="645"/>
      <c r="BQ27" s="645"/>
      <c r="BR27" s="645"/>
      <c r="BS27" s="651">
        <v>125915</v>
      </c>
      <c r="BT27" s="643"/>
      <c r="BU27" s="643"/>
      <c r="BV27" s="643"/>
      <c r="BW27" s="643"/>
      <c r="BX27" s="643"/>
      <c r="BY27" s="643"/>
      <c r="BZ27" s="643"/>
      <c r="CA27" s="643"/>
      <c r="CB27" s="652"/>
      <c r="CD27" s="657" t="s">
        <v>299</v>
      </c>
      <c r="CE27" s="658"/>
      <c r="CF27" s="658"/>
      <c r="CG27" s="658"/>
      <c r="CH27" s="658"/>
      <c r="CI27" s="658"/>
      <c r="CJ27" s="658"/>
      <c r="CK27" s="658"/>
      <c r="CL27" s="658"/>
      <c r="CM27" s="658"/>
      <c r="CN27" s="658"/>
      <c r="CO27" s="658"/>
      <c r="CP27" s="658"/>
      <c r="CQ27" s="659"/>
      <c r="CR27" s="642">
        <v>8602510</v>
      </c>
      <c r="CS27" s="678"/>
      <c r="CT27" s="678"/>
      <c r="CU27" s="678"/>
      <c r="CV27" s="678"/>
      <c r="CW27" s="678"/>
      <c r="CX27" s="678"/>
      <c r="CY27" s="679"/>
      <c r="CZ27" s="647">
        <v>17.7</v>
      </c>
      <c r="DA27" s="676"/>
      <c r="DB27" s="676"/>
      <c r="DC27" s="680"/>
      <c r="DD27" s="651">
        <v>2641180</v>
      </c>
      <c r="DE27" s="678"/>
      <c r="DF27" s="678"/>
      <c r="DG27" s="678"/>
      <c r="DH27" s="678"/>
      <c r="DI27" s="678"/>
      <c r="DJ27" s="678"/>
      <c r="DK27" s="679"/>
      <c r="DL27" s="651">
        <v>2444228</v>
      </c>
      <c r="DM27" s="678"/>
      <c r="DN27" s="678"/>
      <c r="DO27" s="678"/>
      <c r="DP27" s="678"/>
      <c r="DQ27" s="678"/>
      <c r="DR27" s="678"/>
      <c r="DS27" s="678"/>
      <c r="DT27" s="678"/>
      <c r="DU27" s="678"/>
      <c r="DV27" s="679"/>
      <c r="DW27" s="647">
        <v>9.4</v>
      </c>
      <c r="DX27" s="676"/>
      <c r="DY27" s="676"/>
      <c r="DZ27" s="676"/>
      <c r="EA27" s="676"/>
      <c r="EB27" s="676"/>
      <c r="EC27" s="677"/>
    </row>
    <row r="28" spans="2:133" ht="11.25" customHeight="1">
      <c r="B28" s="684" t="s">
        <v>300</v>
      </c>
      <c r="C28" s="685"/>
      <c r="D28" s="685"/>
      <c r="E28" s="685"/>
      <c r="F28" s="685"/>
      <c r="G28" s="685"/>
      <c r="H28" s="685"/>
      <c r="I28" s="685"/>
      <c r="J28" s="685"/>
      <c r="K28" s="685"/>
      <c r="L28" s="685"/>
      <c r="M28" s="685"/>
      <c r="N28" s="685"/>
      <c r="O28" s="685"/>
      <c r="P28" s="685"/>
      <c r="Q28" s="686"/>
      <c r="R28" s="642" t="s">
        <v>137</v>
      </c>
      <c r="S28" s="643"/>
      <c r="T28" s="643"/>
      <c r="U28" s="643"/>
      <c r="V28" s="643"/>
      <c r="W28" s="643"/>
      <c r="X28" s="643"/>
      <c r="Y28" s="644"/>
      <c r="Z28" s="645" t="s">
        <v>137</v>
      </c>
      <c r="AA28" s="645"/>
      <c r="AB28" s="645"/>
      <c r="AC28" s="645"/>
      <c r="AD28" s="646" t="s">
        <v>137</v>
      </c>
      <c r="AE28" s="646"/>
      <c r="AF28" s="646"/>
      <c r="AG28" s="646"/>
      <c r="AH28" s="646"/>
      <c r="AI28" s="646"/>
      <c r="AJ28" s="646"/>
      <c r="AK28" s="646"/>
      <c r="AL28" s="647" t="s">
        <v>238</v>
      </c>
      <c r="AM28" s="648"/>
      <c r="AN28" s="648"/>
      <c r="AO28" s="649"/>
      <c r="AP28" s="687"/>
      <c r="AQ28" s="688"/>
      <c r="AR28" s="688"/>
      <c r="AS28" s="688"/>
      <c r="AT28" s="688"/>
      <c r="AU28" s="688"/>
      <c r="AV28" s="688"/>
      <c r="AW28" s="688"/>
      <c r="AX28" s="688"/>
      <c r="AY28" s="688"/>
      <c r="AZ28" s="688"/>
      <c r="BA28" s="688"/>
      <c r="BB28" s="688"/>
      <c r="BC28" s="688"/>
      <c r="BD28" s="688"/>
      <c r="BE28" s="688"/>
      <c r="BF28" s="689"/>
      <c r="BG28" s="642"/>
      <c r="BH28" s="643"/>
      <c r="BI28" s="643"/>
      <c r="BJ28" s="643"/>
      <c r="BK28" s="643"/>
      <c r="BL28" s="643"/>
      <c r="BM28" s="643"/>
      <c r="BN28" s="644"/>
      <c r="BO28" s="645"/>
      <c r="BP28" s="645"/>
      <c r="BQ28" s="645"/>
      <c r="BR28" s="645"/>
      <c r="BS28" s="646"/>
      <c r="BT28" s="646"/>
      <c r="BU28" s="646"/>
      <c r="BV28" s="646"/>
      <c r="BW28" s="646"/>
      <c r="BX28" s="646"/>
      <c r="BY28" s="646"/>
      <c r="BZ28" s="646"/>
      <c r="CA28" s="646"/>
      <c r="CB28" s="650"/>
      <c r="CD28" s="657" t="s">
        <v>301</v>
      </c>
      <c r="CE28" s="658"/>
      <c r="CF28" s="658"/>
      <c r="CG28" s="658"/>
      <c r="CH28" s="658"/>
      <c r="CI28" s="658"/>
      <c r="CJ28" s="658"/>
      <c r="CK28" s="658"/>
      <c r="CL28" s="658"/>
      <c r="CM28" s="658"/>
      <c r="CN28" s="658"/>
      <c r="CO28" s="658"/>
      <c r="CP28" s="658"/>
      <c r="CQ28" s="659"/>
      <c r="CR28" s="642">
        <v>5294380</v>
      </c>
      <c r="CS28" s="643"/>
      <c r="CT28" s="643"/>
      <c r="CU28" s="643"/>
      <c r="CV28" s="643"/>
      <c r="CW28" s="643"/>
      <c r="CX28" s="643"/>
      <c r="CY28" s="644"/>
      <c r="CZ28" s="647">
        <v>10.9</v>
      </c>
      <c r="DA28" s="676"/>
      <c r="DB28" s="676"/>
      <c r="DC28" s="680"/>
      <c r="DD28" s="651">
        <v>5174934</v>
      </c>
      <c r="DE28" s="643"/>
      <c r="DF28" s="643"/>
      <c r="DG28" s="643"/>
      <c r="DH28" s="643"/>
      <c r="DI28" s="643"/>
      <c r="DJ28" s="643"/>
      <c r="DK28" s="644"/>
      <c r="DL28" s="651">
        <v>4618138</v>
      </c>
      <c r="DM28" s="643"/>
      <c r="DN28" s="643"/>
      <c r="DO28" s="643"/>
      <c r="DP28" s="643"/>
      <c r="DQ28" s="643"/>
      <c r="DR28" s="643"/>
      <c r="DS28" s="643"/>
      <c r="DT28" s="643"/>
      <c r="DU28" s="643"/>
      <c r="DV28" s="644"/>
      <c r="DW28" s="647">
        <v>17.8</v>
      </c>
      <c r="DX28" s="676"/>
      <c r="DY28" s="676"/>
      <c r="DZ28" s="676"/>
      <c r="EA28" s="676"/>
      <c r="EB28" s="676"/>
      <c r="EC28" s="677"/>
    </row>
    <row r="29" spans="2:133" ht="11.25" customHeight="1">
      <c r="B29" s="639" t="s">
        <v>302</v>
      </c>
      <c r="C29" s="640"/>
      <c r="D29" s="640"/>
      <c r="E29" s="640"/>
      <c r="F29" s="640"/>
      <c r="G29" s="640"/>
      <c r="H29" s="640"/>
      <c r="I29" s="640"/>
      <c r="J29" s="640"/>
      <c r="K29" s="640"/>
      <c r="L29" s="640"/>
      <c r="M29" s="640"/>
      <c r="N29" s="640"/>
      <c r="O29" s="640"/>
      <c r="P29" s="640"/>
      <c r="Q29" s="641"/>
      <c r="R29" s="642">
        <v>4282396</v>
      </c>
      <c r="S29" s="643"/>
      <c r="T29" s="643"/>
      <c r="U29" s="643"/>
      <c r="V29" s="643"/>
      <c r="W29" s="643"/>
      <c r="X29" s="643"/>
      <c r="Y29" s="644"/>
      <c r="Z29" s="645">
        <v>8.4</v>
      </c>
      <c r="AA29" s="645"/>
      <c r="AB29" s="645"/>
      <c r="AC29" s="645"/>
      <c r="AD29" s="646" t="s">
        <v>137</v>
      </c>
      <c r="AE29" s="646"/>
      <c r="AF29" s="646"/>
      <c r="AG29" s="646"/>
      <c r="AH29" s="646"/>
      <c r="AI29" s="646"/>
      <c r="AJ29" s="646"/>
      <c r="AK29" s="646"/>
      <c r="AL29" s="647" t="s">
        <v>137</v>
      </c>
      <c r="AM29" s="648"/>
      <c r="AN29" s="648"/>
      <c r="AO29" s="649"/>
      <c r="AP29" s="621" t="s">
        <v>221</v>
      </c>
      <c r="AQ29" s="622"/>
      <c r="AR29" s="622"/>
      <c r="AS29" s="622"/>
      <c r="AT29" s="622"/>
      <c r="AU29" s="622"/>
      <c r="AV29" s="622"/>
      <c r="AW29" s="622"/>
      <c r="AX29" s="622"/>
      <c r="AY29" s="622"/>
      <c r="AZ29" s="622"/>
      <c r="BA29" s="622"/>
      <c r="BB29" s="622"/>
      <c r="BC29" s="622"/>
      <c r="BD29" s="622"/>
      <c r="BE29" s="622"/>
      <c r="BF29" s="623"/>
      <c r="BG29" s="621" t="s">
        <v>303</v>
      </c>
      <c r="BH29" s="682"/>
      <c r="BI29" s="682"/>
      <c r="BJ29" s="682"/>
      <c r="BK29" s="682"/>
      <c r="BL29" s="682"/>
      <c r="BM29" s="682"/>
      <c r="BN29" s="682"/>
      <c r="BO29" s="682"/>
      <c r="BP29" s="682"/>
      <c r="BQ29" s="683"/>
      <c r="BR29" s="621" t="s">
        <v>304</v>
      </c>
      <c r="BS29" s="682"/>
      <c r="BT29" s="682"/>
      <c r="BU29" s="682"/>
      <c r="BV29" s="682"/>
      <c r="BW29" s="682"/>
      <c r="BX29" s="682"/>
      <c r="BY29" s="682"/>
      <c r="BZ29" s="682"/>
      <c r="CA29" s="682"/>
      <c r="CB29" s="683"/>
      <c r="CD29" s="705" t="s">
        <v>305</v>
      </c>
      <c r="CE29" s="706"/>
      <c r="CF29" s="657" t="s">
        <v>68</v>
      </c>
      <c r="CG29" s="658"/>
      <c r="CH29" s="658"/>
      <c r="CI29" s="658"/>
      <c r="CJ29" s="658"/>
      <c r="CK29" s="658"/>
      <c r="CL29" s="658"/>
      <c r="CM29" s="658"/>
      <c r="CN29" s="658"/>
      <c r="CO29" s="658"/>
      <c r="CP29" s="658"/>
      <c r="CQ29" s="659"/>
      <c r="CR29" s="642">
        <v>5294380</v>
      </c>
      <c r="CS29" s="678"/>
      <c r="CT29" s="678"/>
      <c r="CU29" s="678"/>
      <c r="CV29" s="678"/>
      <c r="CW29" s="678"/>
      <c r="CX29" s="678"/>
      <c r="CY29" s="679"/>
      <c r="CZ29" s="647">
        <v>10.9</v>
      </c>
      <c r="DA29" s="676"/>
      <c r="DB29" s="676"/>
      <c r="DC29" s="680"/>
      <c r="DD29" s="651">
        <v>5174934</v>
      </c>
      <c r="DE29" s="678"/>
      <c r="DF29" s="678"/>
      <c r="DG29" s="678"/>
      <c r="DH29" s="678"/>
      <c r="DI29" s="678"/>
      <c r="DJ29" s="678"/>
      <c r="DK29" s="679"/>
      <c r="DL29" s="651">
        <v>4618138</v>
      </c>
      <c r="DM29" s="678"/>
      <c r="DN29" s="678"/>
      <c r="DO29" s="678"/>
      <c r="DP29" s="678"/>
      <c r="DQ29" s="678"/>
      <c r="DR29" s="678"/>
      <c r="DS29" s="678"/>
      <c r="DT29" s="678"/>
      <c r="DU29" s="678"/>
      <c r="DV29" s="679"/>
      <c r="DW29" s="647">
        <v>17.8</v>
      </c>
      <c r="DX29" s="676"/>
      <c r="DY29" s="676"/>
      <c r="DZ29" s="676"/>
      <c r="EA29" s="676"/>
      <c r="EB29" s="676"/>
      <c r="EC29" s="677"/>
    </row>
    <row r="30" spans="2:133" ht="11.25" customHeight="1">
      <c r="B30" s="639" t="s">
        <v>306</v>
      </c>
      <c r="C30" s="640"/>
      <c r="D30" s="640"/>
      <c r="E30" s="640"/>
      <c r="F30" s="640"/>
      <c r="G30" s="640"/>
      <c r="H30" s="640"/>
      <c r="I30" s="640"/>
      <c r="J30" s="640"/>
      <c r="K30" s="640"/>
      <c r="L30" s="640"/>
      <c r="M30" s="640"/>
      <c r="N30" s="640"/>
      <c r="O30" s="640"/>
      <c r="P30" s="640"/>
      <c r="Q30" s="641"/>
      <c r="R30" s="642">
        <v>101185</v>
      </c>
      <c r="S30" s="643"/>
      <c r="T30" s="643"/>
      <c r="U30" s="643"/>
      <c r="V30" s="643"/>
      <c r="W30" s="643"/>
      <c r="X30" s="643"/>
      <c r="Y30" s="644"/>
      <c r="Z30" s="645">
        <v>0.2</v>
      </c>
      <c r="AA30" s="645"/>
      <c r="AB30" s="645"/>
      <c r="AC30" s="645"/>
      <c r="AD30" s="646">
        <v>15119</v>
      </c>
      <c r="AE30" s="646"/>
      <c r="AF30" s="646"/>
      <c r="AG30" s="646"/>
      <c r="AH30" s="646"/>
      <c r="AI30" s="646"/>
      <c r="AJ30" s="646"/>
      <c r="AK30" s="646"/>
      <c r="AL30" s="647">
        <v>0.1</v>
      </c>
      <c r="AM30" s="648"/>
      <c r="AN30" s="648"/>
      <c r="AO30" s="649"/>
      <c r="AP30" s="690" t="s">
        <v>307</v>
      </c>
      <c r="AQ30" s="691"/>
      <c r="AR30" s="691"/>
      <c r="AS30" s="691"/>
      <c r="AT30" s="696" t="s">
        <v>308</v>
      </c>
      <c r="AU30" s="230"/>
      <c r="AV30" s="230"/>
      <c r="AW30" s="230"/>
      <c r="AX30" s="628" t="s">
        <v>186</v>
      </c>
      <c r="AY30" s="629"/>
      <c r="AZ30" s="629"/>
      <c r="BA30" s="629"/>
      <c r="BB30" s="629"/>
      <c r="BC30" s="629"/>
      <c r="BD30" s="629"/>
      <c r="BE30" s="629"/>
      <c r="BF30" s="630"/>
      <c r="BG30" s="702">
        <v>99.1</v>
      </c>
      <c r="BH30" s="703"/>
      <c r="BI30" s="703"/>
      <c r="BJ30" s="703"/>
      <c r="BK30" s="703"/>
      <c r="BL30" s="703"/>
      <c r="BM30" s="637">
        <v>96.9</v>
      </c>
      <c r="BN30" s="703"/>
      <c r="BO30" s="703"/>
      <c r="BP30" s="703"/>
      <c r="BQ30" s="704"/>
      <c r="BR30" s="702">
        <v>98.9</v>
      </c>
      <c r="BS30" s="703"/>
      <c r="BT30" s="703"/>
      <c r="BU30" s="703"/>
      <c r="BV30" s="703"/>
      <c r="BW30" s="703"/>
      <c r="BX30" s="637">
        <v>96.6</v>
      </c>
      <c r="BY30" s="703"/>
      <c r="BZ30" s="703"/>
      <c r="CA30" s="703"/>
      <c r="CB30" s="704"/>
      <c r="CD30" s="707"/>
      <c r="CE30" s="708"/>
      <c r="CF30" s="657" t="s">
        <v>309</v>
      </c>
      <c r="CG30" s="658"/>
      <c r="CH30" s="658"/>
      <c r="CI30" s="658"/>
      <c r="CJ30" s="658"/>
      <c r="CK30" s="658"/>
      <c r="CL30" s="658"/>
      <c r="CM30" s="658"/>
      <c r="CN30" s="658"/>
      <c r="CO30" s="658"/>
      <c r="CP30" s="658"/>
      <c r="CQ30" s="659"/>
      <c r="CR30" s="642">
        <v>5109698</v>
      </c>
      <c r="CS30" s="643"/>
      <c r="CT30" s="643"/>
      <c r="CU30" s="643"/>
      <c r="CV30" s="643"/>
      <c r="CW30" s="643"/>
      <c r="CX30" s="643"/>
      <c r="CY30" s="644"/>
      <c r="CZ30" s="647">
        <v>10.5</v>
      </c>
      <c r="DA30" s="676"/>
      <c r="DB30" s="676"/>
      <c r="DC30" s="680"/>
      <c r="DD30" s="651">
        <v>5006022</v>
      </c>
      <c r="DE30" s="643"/>
      <c r="DF30" s="643"/>
      <c r="DG30" s="643"/>
      <c r="DH30" s="643"/>
      <c r="DI30" s="643"/>
      <c r="DJ30" s="643"/>
      <c r="DK30" s="644"/>
      <c r="DL30" s="651">
        <v>4449226</v>
      </c>
      <c r="DM30" s="643"/>
      <c r="DN30" s="643"/>
      <c r="DO30" s="643"/>
      <c r="DP30" s="643"/>
      <c r="DQ30" s="643"/>
      <c r="DR30" s="643"/>
      <c r="DS30" s="643"/>
      <c r="DT30" s="643"/>
      <c r="DU30" s="643"/>
      <c r="DV30" s="644"/>
      <c r="DW30" s="647">
        <v>17.2</v>
      </c>
      <c r="DX30" s="676"/>
      <c r="DY30" s="676"/>
      <c r="DZ30" s="676"/>
      <c r="EA30" s="676"/>
      <c r="EB30" s="676"/>
      <c r="EC30" s="677"/>
    </row>
    <row r="31" spans="2:133" ht="11.25" customHeight="1">
      <c r="B31" s="639" t="s">
        <v>310</v>
      </c>
      <c r="C31" s="640"/>
      <c r="D31" s="640"/>
      <c r="E31" s="640"/>
      <c r="F31" s="640"/>
      <c r="G31" s="640"/>
      <c r="H31" s="640"/>
      <c r="I31" s="640"/>
      <c r="J31" s="640"/>
      <c r="K31" s="640"/>
      <c r="L31" s="640"/>
      <c r="M31" s="640"/>
      <c r="N31" s="640"/>
      <c r="O31" s="640"/>
      <c r="P31" s="640"/>
      <c r="Q31" s="641"/>
      <c r="R31" s="642">
        <v>511375</v>
      </c>
      <c r="S31" s="643"/>
      <c r="T31" s="643"/>
      <c r="U31" s="643"/>
      <c r="V31" s="643"/>
      <c r="W31" s="643"/>
      <c r="X31" s="643"/>
      <c r="Y31" s="644"/>
      <c r="Z31" s="645">
        <v>1</v>
      </c>
      <c r="AA31" s="645"/>
      <c r="AB31" s="645"/>
      <c r="AC31" s="645"/>
      <c r="AD31" s="646" t="s">
        <v>137</v>
      </c>
      <c r="AE31" s="646"/>
      <c r="AF31" s="646"/>
      <c r="AG31" s="646"/>
      <c r="AH31" s="646"/>
      <c r="AI31" s="646"/>
      <c r="AJ31" s="646"/>
      <c r="AK31" s="646"/>
      <c r="AL31" s="647" t="s">
        <v>238</v>
      </c>
      <c r="AM31" s="648"/>
      <c r="AN31" s="648"/>
      <c r="AO31" s="649"/>
      <c r="AP31" s="692"/>
      <c r="AQ31" s="693"/>
      <c r="AR31" s="693"/>
      <c r="AS31" s="693"/>
      <c r="AT31" s="697"/>
      <c r="AU31" s="229" t="s">
        <v>311</v>
      </c>
      <c r="AV31" s="229"/>
      <c r="AW31" s="229"/>
      <c r="AX31" s="639" t="s">
        <v>312</v>
      </c>
      <c r="AY31" s="640"/>
      <c r="AZ31" s="640"/>
      <c r="BA31" s="640"/>
      <c r="BB31" s="640"/>
      <c r="BC31" s="640"/>
      <c r="BD31" s="640"/>
      <c r="BE31" s="640"/>
      <c r="BF31" s="641"/>
      <c r="BG31" s="699">
        <v>99.4</v>
      </c>
      <c r="BH31" s="678"/>
      <c r="BI31" s="678"/>
      <c r="BJ31" s="678"/>
      <c r="BK31" s="678"/>
      <c r="BL31" s="678"/>
      <c r="BM31" s="648">
        <v>98.4</v>
      </c>
      <c r="BN31" s="700"/>
      <c r="BO31" s="700"/>
      <c r="BP31" s="700"/>
      <c r="BQ31" s="701"/>
      <c r="BR31" s="699">
        <v>99.2</v>
      </c>
      <c r="BS31" s="678"/>
      <c r="BT31" s="678"/>
      <c r="BU31" s="678"/>
      <c r="BV31" s="678"/>
      <c r="BW31" s="678"/>
      <c r="BX31" s="648">
        <v>98.1</v>
      </c>
      <c r="BY31" s="700"/>
      <c r="BZ31" s="700"/>
      <c r="CA31" s="700"/>
      <c r="CB31" s="701"/>
      <c r="CD31" s="707"/>
      <c r="CE31" s="708"/>
      <c r="CF31" s="657" t="s">
        <v>313</v>
      </c>
      <c r="CG31" s="658"/>
      <c r="CH31" s="658"/>
      <c r="CI31" s="658"/>
      <c r="CJ31" s="658"/>
      <c r="CK31" s="658"/>
      <c r="CL31" s="658"/>
      <c r="CM31" s="658"/>
      <c r="CN31" s="658"/>
      <c r="CO31" s="658"/>
      <c r="CP31" s="658"/>
      <c r="CQ31" s="659"/>
      <c r="CR31" s="642">
        <v>184682</v>
      </c>
      <c r="CS31" s="678"/>
      <c r="CT31" s="678"/>
      <c r="CU31" s="678"/>
      <c r="CV31" s="678"/>
      <c r="CW31" s="678"/>
      <c r="CX31" s="678"/>
      <c r="CY31" s="679"/>
      <c r="CZ31" s="647">
        <v>0.4</v>
      </c>
      <c r="DA31" s="676"/>
      <c r="DB31" s="676"/>
      <c r="DC31" s="680"/>
      <c r="DD31" s="651">
        <v>168912</v>
      </c>
      <c r="DE31" s="678"/>
      <c r="DF31" s="678"/>
      <c r="DG31" s="678"/>
      <c r="DH31" s="678"/>
      <c r="DI31" s="678"/>
      <c r="DJ31" s="678"/>
      <c r="DK31" s="679"/>
      <c r="DL31" s="651">
        <v>168912</v>
      </c>
      <c r="DM31" s="678"/>
      <c r="DN31" s="678"/>
      <c r="DO31" s="678"/>
      <c r="DP31" s="678"/>
      <c r="DQ31" s="678"/>
      <c r="DR31" s="678"/>
      <c r="DS31" s="678"/>
      <c r="DT31" s="678"/>
      <c r="DU31" s="678"/>
      <c r="DV31" s="679"/>
      <c r="DW31" s="647">
        <v>0.7</v>
      </c>
      <c r="DX31" s="676"/>
      <c r="DY31" s="676"/>
      <c r="DZ31" s="676"/>
      <c r="EA31" s="676"/>
      <c r="EB31" s="676"/>
      <c r="EC31" s="677"/>
    </row>
    <row r="32" spans="2:133" ht="11.25" customHeight="1">
      <c r="B32" s="639" t="s">
        <v>314</v>
      </c>
      <c r="C32" s="640"/>
      <c r="D32" s="640"/>
      <c r="E32" s="640"/>
      <c r="F32" s="640"/>
      <c r="G32" s="640"/>
      <c r="H32" s="640"/>
      <c r="I32" s="640"/>
      <c r="J32" s="640"/>
      <c r="K32" s="640"/>
      <c r="L32" s="640"/>
      <c r="M32" s="640"/>
      <c r="N32" s="640"/>
      <c r="O32" s="640"/>
      <c r="P32" s="640"/>
      <c r="Q32" s="641"/>
      <c r="R32" s="642">
        <v>2465437</v>
      </c>
      <c r="S32" s="643"/>
      <c r="T32" s="643"/>
      <c r="U32" s="643"/>
      <c r="V32" s="643"/>
      <c r="W32" s="643"/>
      <c r="X32" s="643"/>
      <c r="Y32" s="644"/>
      <c r="Z32" s="645">
        <v>4.9000000000000004</v>
      </c>
      <c r="AA32" s="645"/>
      <c r="AB32" s="645"/>
      <c r="AC32" s="645"/>
      <c r="AD32" s="646" t="s">
        <v>238</v>
      </c>
      <c r="AE32" s="646"/>
      <c r="AF32" s="646"/>
      <c r="AG32" s="646"/>
      <c r="AH32" s="646"/>
      <c r="AI32" s="646"/>
      <c r="AJ32" s="646"/>
      <c r="AK32" s="646"/>
      <c r="AL32" s="647" t="s">
        <v>238</v>
      </c>
      <c r="AM32" s="648"/>
      <c r="AN32" s="648"/>
      <c r="AO32" s="649"/>
      <c r="AP32" s="694"/>
      <c r="AQ32" s="695"/>
      <c r="AR32" s="695"/>
      <c r="AS32" s="695"/>
      <c r="AT32" s="698"/>
      <c r="AU32" s="231"/>
      <c r="AV32" s="231"/>
      <c r="AW32" s="231"/>
      <c r="AX32" s="687" t="s">
        <v>315</v>
      </c>
      <c r="AY32" s="688"/>
      <c r="AZ32" s="688"/>
      <c r="BA32" s="688"/>
      <c r="BB32" s="688"/>
      <c r="BC32" s="688"/>
      <c r="BD32" s="688"/>
      <c r="BE32" s="688"/>
      <c r="BF32" s="689"/>
      <c r="BG32" s="711">
        <v>98.7</v>
      </c>
      <c r="BH32" s="712"/>
      <c r="BI32" s="712"/>
      <c r="BJ32" s="712"/>
      <c r="BK32" s="712"/>
      <c r="BL32" s="712"/>
      <c r="BM32" s="713">
        <v>95.2</v>
      </c>
      <c r="BN32" s="712"/>
      <c r="BO32" s="712"/>
      <c r="BP32" s="712"/>
      <c r="BQ32" s="714"/>
      <c r="BR32" s="711">
        <v>98.5</v>
      </c>
      <c r="BS32" s="712"/>
      <c r="BT32" s="712"/>
      <c r="BU32" s="712"/>
      <c r="BV32" s="712"/>
      <c r="BW32" s="712"/>
      <c r="BX32" s="713">
        <v>94.8</v>
      </c>
      <c r="BY32" s="712"/>
      <c r="BZ32" s="712"/>
      <c r="CA32" s="712"/>
      <c r="CB32" s="714"/>
      <c r="CD32" s="709"/>
      <c r="CE32" s="710"/>
      <c r="CF32" s="657" t="s">
        <v>316</v>
      </c>
      <c r="CG32" s="658"/>
      <c r="CH32" s="658"/>
      <c r="CI32" s="658"/>
      <c r="CJ32" s="658"/>
      <c r="CK32" s="658"/>
      <c r="CL32" s="658"/>
      <c r="CM32" s="658"/>
      <c r="CN32" s="658"/>
      <c r="CO32" s="658"/>
      <c r="CP32" s="658"/>
      <c r="CQ32" s="659"/>
      <c r="CR32" s="642" t="s">
        <v>238</v>
      </c>
      <c r="CS32" s="643"/>
      <c r="CT32" s="643"/>
      <c r="CU32" s="643"/>
      <c r="CV32" s="643"/>
      <c r="CW32" s="643"/>
      <c r="CX32" s="643"/>
      <c r="CY32" s="644"/>
      <c r="CZ32" s="647" t="s">
        <v>137</v>
      </c>
      <c r="DA32" s="676"/>
      <c r="DB32" s="676"/>
      <c r="DC32" s="680"/>
      <c r="DD32" s="651" t="s">
        <v>137</v>
      </c>
      <c r="DE32" s="643"/>
      <c r="DF32" s="643"/>
      <c r="DG32" s="643"/>
      <c r="DH32" s="643"/>
      <c r="DI32" s="643"/>
      <c r="DJ32" s="643"/>
      <c r="DK32" s="644"/>
      <c r="DL32" s="651" t="s">
        <v>137</v>
      </c>
      <c r="DM32" s="643"/>
      <c r="DN32" s="643"/>
      <c r="DO32" s="643"/>
      <c r="DP32" s="643"/>
      <c r="DQ32" s="643"/>
      <c r="DR32" s="643"/>
      <c r="DS32" s="643"/>
      <c r="DT32" s="643"/>
      <c r="DU32" s="643"/>
      <c r="DV32" s="644"/>
      <c r="DW32" s="647" t="s">
        <v>137</v>
      </c>
      <c r="DX32" s="676"/>
      <c r="DY32" s="676"/>
      <c r="DZ32" s="676"/>
      <c r="EA32" s="676"/>
      <c r="EB32" s="676"/>
      <c r="EC32" s="677"/>
    </row>
    <row r="33" spans="2:133" ht="11.25" customHeight="1">
      <c r="B33" s="639" t="s">
        <v>317</v>
      </c>
      <c r="C33" s="640"/>
      <c r="D33" s="640"/>
      <c r="E33" s="640"/>
      <c r="F33" s="640"/>
      <c r="G33" s="640"/>
      <c r="H33" s="640"/>
      <c r="I33" s="640"/>
      <c r="J33" s="640"/>
      <c r="K33" s="640"/>
      <c r="L33" s="640"/>
      <c r="M33" s="640"/>
      <c r="N33" s="640"/>
      <c r="O33" s="640"/>
      <c r="P33" s="640"/>
      <c r="Q33" s="641"/>
      <c r="R33" s="642">
        <v>1193606</v>
      </c>
      <c r="S33" s="643"/>
      <c r="T33" s="643"/>
      <c r="U33" s="643"/>
      <c r="V33" s="643"/>
      <c r="W33" s="643"/>
      <c r="X33" s="643"/>
      <c r="Y33" s="644"/>
      <c r="Z33" s="645">
        <v>2.4</v>
      </c>
      <c r="AA33" s="645"/>
      <c r="AB33" s="645"/>
      <c r="AC33" s="645"/>
      <c r="AD33" s="646" t="s">
        <v>238</v>
      </c>
      <c r="AE33" s="646"/>
      <c r="AF33" s="646"/>
      <c r="AG33" s="646"/>
      <c r="AH33" s="646"/>
      <c r="AI33" s="646"/>
      <c r="AJ33" s="646"/>
      <c r="AK33" s="646"/>
      <c r="AL33" s="647" t="s">
        <v>137</v>
      </c>
      <c r="AM33" s="648"/>
      <c r="AN33" s="648"/>
      <c r="AO33" s="649"/>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7" t="s">
        <v>318</v>
      </c>
      <c r="CE33" s="658"/>
      <c r="CF33" s="658"/>
      <c r="CG33" s="658"/>
      <c r="CH33" s="658"/>
      <c r="CI33" s="658"/>
      <c r="CJ33" s="658"/>
      <c r="CK33" s="658"/>
      <c r="CL33" s="658"/>
      <c r="CM33" s="658"/>
      <c r="CN33" s="658"/>
      <c r="CO33" s="658"/>
      <c r="CP33" s="658"/>
      <c r="CQ33" s="659"/>
      <c r="CR33" s="642">
        <v>18543632</v>
      </c>
      <c r="CS33" s="678"/>
      <c r="CT33" s="678"/>
      <c r="CU33" s="678"/>
      <c r="CV33" s="678"/>
      <c r="CW33" s="678"/>
      <c r="CX33" s="678"/>
      <c r="CY33" s="679"/>
      <c r="CZ33" s="647">
        <v>38.200000000000003</v>
      </c>
      <c r="DA33" s="676"/>
      <c r="DB33" s="676"/>
      <c r="DC33" s="680"/>
      <c r="DD33" s="651">
        <v>12726001</v>
      </c>
      <c r="DE33" s="678"/>
      <c r="DF33" s="678"/>
      <c r="DG33" s="678"/>
      <c r="DH33" s="678"/>
      <c r="DI33" s="678"/>
      <c r="DJ33" s="678"/>
      <c r="DK33" s="679"/>
      <c r="DL33" s="651">
        <v>9571889</v>
      </c>
      <c r="DM33" s="678"/>
      <c r="DN33" s="678"/>
      <c r="DO33" s="678"/>
      <c r="DP33" s="678"/>
      <c r="DQ33" s="678"/>
      <c r="DR33" s="678"/>
      <c r="DS33" s="678"/>
      <c r="DT33" s="678"/>
      <c r="DU33" s="678"/>
      <c r="DV33" s="679"/>
      <c r="DW33" s="647">
        <v>36.9</v>
      </c>
      <c r="DX33" s="676"/>
      <c r="DY33" s="676"/>
      <c r="DZ33" s="676"/>
      <c r="EA33" s="676"/>
      <c r="EB33" s="676"/>
      <c r="EC33" s="677"/>
    </row>
    <row r="34" spans="2:133" ht="11.25" customHeight="1">
      <c r="B34" s="639" t="s">
        <v>319</v>
      </c>
      <c r="C34" s="640"/>
      <c r="D34" s="640"/>
      <c r="E34" s="640"/>
      <c r="F34" s="640"/>
      <c r="G34" s="640"/>
      <c r="H34" s="640"/>
      <c r="I34" s="640"/>
      <c r="J34" s="640"/>
      <c r="K34" s="640"/>
      <c r="L34" s="640"/>
      <c r="M34" s="640"/>
      <c r="N34" s="640"/>
      <c r="O34" s="640"/>
      <c r="P34" s="640"/>
      <c r="Q34" s="641"/>
      <c r="R34" s="642">
        <v>869712</v>
      </c>
      <c r="S34" s="643"/>
      <c r="T34" s="643"/>
      <c r="U34" s="643"/>
      <c r="V34" s="643"/>
      <c r="W34" s="643"/>
      <c r="X34" s="643"/>
      <c r="Y34" s="644"/>
      <c r="Z34" s="645">
        <v>1.7</v>
      </c>
      <c r="AA34" s="645"/>
      <c r="AB34" s="645"/>
      <c r="AC34" s="645"/>
      <c r="AD34" s="646">
        <v>3024</v>
      </c>
      <c r="AE34" s="646"/>
      <c r="AF34" s="646"/>
      <c r="AG34" s="646"/>
      <c r="AH34" s="646"/>
      <c r="AI34" s="646"/>
      <c r="AJ34" s="646"/>
      <c r="AK34" s="646"/>
      <c r="AL34" s="647">
        <v>0</v>
      </c>
      <c r="AM34" s="648"/>
      <c r="AN34" s="648"/>
      <c r="AO34" s="649"/>
      <c r="AP34" s="234"/>
      <c r="AQ34" s="621" t="s">
        <v>320</v>
      </c>
      <c r="AR34" s="622"/>
      <c r="AS34" s="622"/>
      <c r="AT34" s="622"/>
      <c r="AU34" s="622"/>
      <c r="AV34" s="622"/>
      <c r="AW34" s="622"/>
      <c r="AX34" s="622"/>
      <c r="AY34" s="622"/>
      <c r="AZ34" s="622"/>
      <c r="BA34" s="622"/>
      <c r="BB34" s="622"/>
      <c r="BC34" s="622"/>
      <c r="BD34" s="622"/>
      <c r="BE34" s="622"/>
      <c r="BF34" s="623"/>
      <c r="BG34" s="621" t="s">
        <v>321</v>
      </c>
      <c r="BH34" s="622"/>
      <c r="BI34" s="622"/>
      <c r="BJ34" s="622"/>
      <c r="BK34" s="622"/>
      <c r="BL34" s="622"/>
      <c r="BM34" s="622"/>
      <c r="BN34" s="622"/>
      <c r="BO34" s="622"/>
      <c r="BP34" s="622"/>
      <c r="BQ34" s="622"/>
      <c r="BR34" s="622"/>
      <c r="BS34" s="622"/>
      <c r="BT34" s="622"/>
      <c r="BU34" s="622"/>
      <c r="BV34" s="622"/>
      <c r="BW34" s="622"/>
      <c r="BX34" s="622"/>
      <c r="BY34" s="622"/>
      <c r="BZ34" s="622"/>
      <c r="CA34" s="622"/>
      <c r="CB34" s="623"/>
      <c r="CD34" s="657" t="s">
        <v>322</v>
      </c>
      <c r="CE34" s="658"/>
      <c r="CF34" s="658"/>
      <c r="CG34" s="658"/>
      <c r="CH34" s="658"/>
      <c r="CI34" s="658"/>
      <c r="CJ34" s="658"/>
      <c r="CK34" s="658"/>
      <c r="CL34" s="658"/>
      <c r="CM34" s="658"/>
      <c r="CN34" s="658"/>
      <c r="CO34" s="658"/>
      <c r="CP34" s="658"/>
      <c r="CQ34" s="659"/>
      <c r="CR34" s="642">
        <v>4571980</v>
      </c>
      <c r="CS34" s="643"/>
      <c r="CT34" s="643"/>
      <c r="CU34" s="643"/>
      <c r="CV34" s="643"/>
      <c r="CW34" s="643"/>
      <c r="CX34" s="643"/>
      <c r="CY34" s="644"/>
      <c r="CZ34" s="647">
        <v>9.4</v>
      </c>
      <c r="DA34" s="676"/>
      <c r="DB34" s="676"/>
      <c r="DC34" s="680"/>
      <c r="DD34" s="651">
        <v>2710654</v>
      </c>
      <c r="DE34" s="643"/>
      <c r="DF34" s="643"/>
      <c r="DG34" s="643"/>
      <c r="DH34" s="643"/>
      <c r="DI34" s="643"/>
      <c r="DJ34" s="643"/>
      <c r="DK34" s="644"/>
      <c r="DL34" s="651">
        <v>2016362</v>
      </c>
      <c r="DM34" s="643"/>
      <c r="DN34" s="643"/>
      <c r="DO34" s="643"/>
      <c r="DP34" s="643"/>
      <c r="DQ34" s="643"/>
      <c r="DR34" s="643"/>
      <c r="DS34" s="643"/>
      <c r="DT34" s="643"/>
      <c r="DU34" s="643"/>
      <c r="DV34" s="644"/>
      <c r="DW34" s="647">
        <v>7.8</v>
      </c>
      <c r="DX34" s="676"/>
      <c r="DY34" s="676"/>
      <c r="DZ34" s="676"/>
      <c r="EA34" s="676"/>
      <c r="EB34" s="676"/>
      <c r="EC34" s="677"/>
    </row>
    <row r="35" spans="2:133" ht="11.25" customHeight="1">
      <c r="B35" s="639" t="s">
        <v>323</v>
      </c>
      <c r="C35" s="640"/>
      <c r="D35" s="640"/>
      <c r="E35" s="640"/>
      <c r="F35" s="640"/>
      <c r="G35" s="640"/>
      <c r="H35" s="640"/>
      <c r="I35" s="640"/>
      <c r="J35" s="640"/>
      <c r="K35" s="640"/>
      <c r="L35" s="640"/>
      <c r="M35" s="640"/>
      <c r="N35" s="640"/>
      <c r="O35" s="640"/>
      <c r="P35" s="640"/>
      <c r="Q35" s="641"/>
      <c r="R35" s="642">
        <v>5535800</v>
      </c>
      <c r="S35" s="643"/>
      <c r="T35" s="643"/>
      <c r="U35" s="643"/>
      <c r="V35" s="643"/>
      <c r="W35" s="643"/>
      <c r="X35" s="643"/>
      <c r="Y35" s="644"/>
      <c r="Z35" s="645">
        <v>10.9</v>
      </c>
      <c r="AA35" s="645"/>
      <c r="AB35" s="645"/>
      <c r="AC35" s="645"/>
      <c r="AD35" s="646" t="s">
        <v>238</v>
      </c>
      <c r="AE35" s="646"/>
      <c r="AF35" s="646"/>
      <c r="AG35" s="646"/>
      <c r="AH35" s="646"/>
      <c r="AI35" s="646"/>
      <c r="AJ35" s="646"/>
      <c r="AK35" s="646"/>
      <c r="AL35" s="647" t="s">
        <v>137</v>
      </c>
      <c r="AM35" s="648"/>
      <c r="AN35" s="648"/>
      <c r="AO35" s="649"/>
      <c r="AP35" s="234"/>
      <c r="AQ35" s="715" t="s">
        <v>324</v>
      </c>
      <c r="AR35" s="716"/>
      <c r="AS35" s="716"/>
      <c r="AT35" s="716"/>
      <c r="AU35" s="716"/>
      <c r="AV35" s="716"/>
      <c r="AW35" s="716"/>
      <c r="AX35" s="716"/>
      <c r="AY35" s="717"/>
      <c r="AZ35" s="631">
        <v>6399887</v>
      </c>
      <c r="BA35" s="632"/>
      <c r="BB35" s="632"/>
      <c r="BC35" s="632"/>
      <c r="BD35" s="632"/>
      <c r="BE35" s="632"/>
      <c r="BF35" s="718"/>
      <c r="BG35" s="653" t="s">
        <v>325</v>
      </c>
      <c r="BH35" s="654"/>
      <c r="BI35" s="654"/>
      <c r="BJ35" s="654"/>
      <c r="BK35" s="654"/>
      <c r="BL35" s="654"/>
      <c r="BM35" s="654"/>
      <c r="BN35" s="654"/>
      <c r="BO35" s="654"/>
      <c r="BP35" s="654"/>
      <c r="BQ35" s="654"/>
      <c r="BR35" s="654"/>
      <c r="BS35" s="654"/>
      <c r="BT35" s="654"/>
      <c r="BU35" s="655"/>
      <c r="BV35" s="631">
        <v>784386</v>
      </c>
      <c r="BW35" s="632"/>
      <c r="BX35" s="632"/>
      <c r="BY35" s="632"/>
      <c r="BZ35" s="632"/>
      <c r="CA35" s="632"/>
      <c r="CB35" s="718"/>
      <c r="CD35" s="657" t="s">
        <v>326</v>
      </c>
      <c r="CE35" s="658"/>
      <c r="CF35" s="658"/>
      <c r="CG35" s="658"/>
      <c r="CH35" s="658"/>
      <c r="CI35" s="658"/>
      <c r="CJ35" s="658"/>
      <c r="CK35" s="658"/>
      <c r="CL35" s="658"/>
      <c r="CM35" s="658"/>
      <c r="CN35" s="658"/>
      <c r="CO35" s="658"/>
      <c r="CP35" s="658"/>
      <c r="CQ35" s="659"/>
      <c r="CR35" s="642">
        <v>270003</v>
      </c>
      <c r="CS35" s="678"/>
      <c r="CT35" s="678"/>
      <c r="CU35" s="678"/>
      <c r="CV35" s="678"/>
      <c r="CW35" s="678"/>
      <c r="CX35" s="678"/>
      <c r="CY35" s="679"/>
      <c r="CZ35" s="647">
        <v>0.6</v>
      </c>
      <c r="DA35" s="676"/>
      <c r="DB35" s="676"/>
      <c r="DC35" s="680"/>
      <c r="DD35" s="651">
        <v>218702</v>
      </c>
      <c r="DE35" s="678"/>
      <c r="DF35" s="678"/>
      <c r="DG35" s="678"/>
      <c r="DH35" s="678"/>
      <c r="DI35" s="678"/>
      <c r="DJ35" s="678"/>
      <c r="DK35" s="679"/>
      <c r="DL35" s="651">
        <v>182035</v>
      </c>
      <c r="DM35" s="678"/>
      <c r="DN35" s="678"/>
      <c r="DO35" s="678"/>
      <c r="DP35" s="678"/>
      <c r="DQ35" s="678"/>
      <c r="DR35" s="678"/>
      <c r="DS35" s="678"/>
      <c r="DT35" s="678"/>
      <c r="DU35" s="678"/>
      <c r="DV35" s="679"/>
      <c r="DW35" s="647">
        <v>0.7</v>
      </c>
      <c r="DX35" s="676"/>
      <c r="DY35" s="676"/>
      <c r="DZ35" s="676"/>
      <c r="EA35" s="676"/>
      <c r="EB35" s="676"/>
      <c r="EC35" s="677"/>
    </row>
    <row r="36" spans="2:133" ht="11.25" customHeight="1">
      <c r="B36" s="639" t="s">
        <v>327</v>
      </c>
      <c r="C36" s="640"/>
      <c r="D36" s="640"/>
      <c r="E36" s="640"/>
      <c r="F36" s="640"/>
      <c r="G36" s="640"/>
      <c r="H36" s="640"/>
      <c r="I36" s="640"/>
      <c r="J36" s="640"/>
      <c r="K36" s="640"/>
      <c r="L36" s="640"/>
      <c r="M36" s="640"/>
      <c r="N36" s="640"/>
      <c r="O36" s="640"/>
      <c r="P36" s="640"/>
      <c r="Q36" s="641"/>
      <c r="R36" s="642" t="s">
        <v>137</v>
      </c>
      <c r="S36" s="643"/>
      <c r="T36" s="643"/>
      <c r="U36" s="643"/>
      <c r="V36" s="643"/>
      <c r="W36" s="643"/>
      <c r="X36" s="643"/>
      <c r="Y36" s="644"/>
      <c r="Z36" s="645" t="s">
        <v>238</v>
      </c>
      <c r="AA36" s="645"/>
      <c r="AB36" s="645"/>
      <c r="AC36" s="645"/>
      <c r="AD36" s="646" t="s">
        <v>238</v>
      </c>
      <c r="AE36" s="646"/>
      <c r="AF36" s="646"/>
      <c r="AG36" s="646"/>
      <c r="AH36" s="646"/>
      <c r="AI36" s="646"/>
      <c r="AJ36" s="646"/>
      <c r="AK36" s="646"/>
      <c r="AL36" s="647" t="s">
        <v>238</v>
      </c>
      <c r="AM36" s="648"/>
      <c r="AN36" s="648"/>
      <c r="AO36" s="649"/>
      <c r="AQ36" s="719" t="s">
        <v>328</v>
      </c>
      <c r="AR36" s="720"/>
      <c r="AS36" s="720"/>
      <c r="AT36" s="720"/>
      <c r="AU36" s="720"/>
      <c r="AV36" s="720"/>
      <c r="AW36" s="720"/>
      <c r="AX36" s="720"/>
      <c r="AY36" s="721"/>
      <c r="AZ36" s="642">
        <v>1230405</v>
      </c>
      <c r="BA36" s="643"/>
      <c r="BB36" s="643"/>
      <c r="BC36" s="643"/>
      <c r="BD36" s="678"/>
      <c r="BE36" s="678"/>
      <c r="BF36" s="701"/>
      <c r="BG36" s="657" t="s">
        <v>329</v>
      </c>
      <c r="BH36" s="658"/>
      <c r="BI36" s="658"/>
      <c r="BJ36" s="658"/>
      <c r="BK36" s="658"/>
      <c r="BL36" s="658"/>
      <c r="BM36" s="658"/>
      <c r="BN36" s="658"/>
      <c r="BO36" s="658"/>
      <c r="BP36" s="658"/>
      <c r="BQ36" s="658"/>
      <c r="BR36" s="658"/>
      <c r="BS36" s="658"/>
      <c r="BT36" s="658"/>
      <c r="BU36" s="659"/>
      <c r="BV36" s="642">
        <v>611881</v>
      </c>
      <c r="BW36" s="643"/>
      <c r="BX36" s="643"/>
      <c r="BY36" s="643"/>
      <c r="BZ36" s="643"/>
      <c r="CA36" s="643"/>
      <c r="CB36" s="652"/>
      <c r="CD36" s="657" t="s">
        <v>330</v>
      </c>
      <c r="CE36" s="658"/>
      <c r="CF36" s="658"/>
      <c r="CG36" s="658"/>
      <c r="CH36" s="658"/>
      <c r="CI36" s="658"/>
      <c r="CJ36" s="658"/>
      <c r="CK36" s="658"/>
      <c r="CL36" s="658"/>
      <c r="CM36" s="658"/>
      <c r="CN36" s="658"/>
      <c r="CO36" s="658"/>
      <c r="CP36" s="658"/>
      <c r="CQ36" s="659"/>
      <c r="CR36" s="642">
        <v>7167508</v>
      </c>
      <c r="CS36" s="643"/>
      <c r="CT36" s="643"/>
      <c r="CU36" s="643"/>
      <c r="CV36" s="643"/>
      <c r="CW36" s="643"/>
      <c r="CX36" s="643"/>
      <c r="CY36" s="644"/>
      <c r="CZ36" s="647">
        <v>14.8</v>
      </c>
      <c r="DA36" s="676"/>
      <c r="DB36" s="676"/>
      <c r="DC36" s="680"/>
      <c r="DD36" s="651">
        <v>4651282</v>
      </c>
      <c r="DE36" s="643"/>
      <c r="DF36" s="643"/>
      <c r="DG36" s="643"/>
      <c r="DH36" s="643"/>
      <c r="DI36" s="643"/>
      <c r="DJ36" s="643"/>
      <c r="DK36" s="644"/>
      <c r="DL36" s="651">
        <v>3582314</v>
      </c>
      <c r="DM36" s="643"/>
      <c r="DN36" s="643"/>
      <c r="DO36" s="643"/>
      <c r="DP36" s="643"/>
      <c r="DQ36" s="643"/>
      <c r="DR36" s="643"/>
      <c r="DS36" s="643"/>
      <c r="DT36" s="643"/>
      <c r="DU36" s="643"/>
      <c r="DV36" s="644"/>
      <c r="DW36" s="647">
        <v>13.8</v>
      </c>
      <c r="DX36" s="676"/>
      <c r="DY36" s="676"/>
      <c r="DZ36" s="676"/>
      <c r="EA36" s="676"/>
      <c r="EB36" s="676"/>
      <c r="EC36" s="677"/>
    </row>
    <row r="37" spans="2:133" ht="11.25" customHeight="1">
      <c r="B37" s="639" t="s">
        <v>331</v>
      </c>
      <c r="C37" s="640"/>
      <c r="D37" s="640"/>
      <c r="E37" s="640"/>
      <c r="F37" s="640"/>
      <c r="G37" s="640"/>
      <c r="H37" s="640"/>
      <c r="I37" s="640"/>
      <c r="J37" s="640"/>
      <c r="K37" s="640"/>
      <c r="L37" s="640"/>
      <c r="M37" s="640"/>
      <c r="N37" s="640"/>
      <c r="O37" s="640"/>
      <c r="P37" s="640"/>
      <c r="Q37" s="641"/>
      <c r="R37" s="642">
        <v>1153000</v>
      </c>
      <c r="S37" s="643"/>
      <c r="T37" s="643"/>
      <c r="U37" s="643"/>
      <c r="V37" s="643"/>
      <c r="W37" s="643"/>
      <c r="X37" s="643"/>
      <c r="Y37" s="644"/>
      <c r="Z37" s="645">
        <v>2.2999999999999998</v>
      </c>
      <c r="AA37" s="645"/>
      <c r="AB37" s="645"/>
      <c r="AC37" s="645"/>
      <c r="AD37" s="646" t="s">
        <v>137</v>
      </c>
      <c r="AE37" s="646"/>
      <c r="AF37" s="646"/>
      <c r="AG37" s="646"/>
      <c r="AH37" s="646"/>
      <c r="AI37" s="646"/>
      <c r="AJ37" s="646"/>
      <c r="AK37" s="646"/>
      <c r="AL37" s="647" t="s">
        <v>137</v>
      </c>
      <c r="AM37" s="648"/>
      <c r="AN37" s="648"/>
      <c r="AO37" s="649"/>
      <c r="AQ37" s="719" t="s">
        <v>332</v>
      </c>
      <c r="AR37" s="720"/>
      <c r="AS37" s="720"/>
      <c r="AT37" s="720"/>
      <c r="AU37" s="720"/>
      <c r="AV37" s="720"/>
      <c r="AW37" s="720"/>
      <c r="AX37" s="720"/>
      <c r="AY37" s="721"/>
      <c r="AZ37" s="642">
        <v>1220776</v>
      </c>
      <c r="BA37" s="643"/>
      <c r="BB37" s="643"/>
      <c r="BC37" s="643"/>
      <c r="BD37" s="678"/>
      <c r="BE37" s="678"/>
      <c r="BF37" s="701"/>
      <c r="BG37" s="657" t="s">
        <v>333</v>
      </c>
      <c r="BH37" s="658"/>
      <c r="BI37" s="658"/>
      <c r="BJ37" s="658"/>
      <c r="BK37" s="658"/>
      <c r="BL37" s="658"/>
      <c r="BM37" s="658"/>
      <c r="BN37" s="658"/>
      <c r="BO37" s="658"/>
      <c r="BP37" s="658"/>
      <c r="BQ37" s="658"/>
      <c r="BR37" s="658"/>
      <c r="BS37" s="658"/>
      <c r="BT37" s="658"/>
      <c r="BU37" s="659"/>
      <c r="BV37" s="642">
        <v>13594</v>
      </c>
      <c r="BW37" s="643"/>
      <c r="BX37" s="643"/>
      <c r="BY37" s="643"/>
      <c r="BZ37" s="643"/>
      <c r="CA37" s="643"/>
      <c r="CB37" s="652"/>
      <c r="CD37" s="657" t="s">
        <v>334</v>
      </c>
      <c r="CE37" s="658"/>
      <c r="CF37" s="658"/>
      <c r="CG37" s="658"/>
      <c r="CH37" s="658"/>
      <c r="CI37" s="658"/>
      <c r="CJ37" s="658"/>
      <c r="CK37" s="658"/>
      <c r="CL37" s="658"/>
      <c r="CM37" s="658"/>
      <c r="CN37" s="658"/>
      <c r="CO37" s="658"/>
      <c r="CP37" s="658"/>
      <c r="CQ37" s="659"/>
      <c r="CR37" s="642">
        <v>2392760</v>
      </c>
      <c r="CS37" s="678"/>
      <c r="CT37" s="678"/>
      <c r="CU37" s="678"/>
      <c r="CV37" s="678"/>
      <c r="CW37" s="678"/>
      <c r="CX37" s="678"/>
      <c r="CY37" s="679"/>
      <c r="CZ37" s="647">
        <v>4.9000000000000004</v>
      </c>
      <c r="DA37" s="676"/>
      <c r="DB37" s="676"/>
      <c r="DC37" s="680"/>
      <c r="DD37" s="651">
        <v>1754322</v>
      </c>
      <c r="DE37" s="678"/>
      <c r="DF37" s="678"/>
      <c r="DG37" s="678"/>
      <c r="DH37" s="678"/>
      <c r="DI37" s="678"/>
      <c r="DJ37" s="678"/>
      <c r="DK37" s="679"/>
      <c r="DL37" s="651">
        <v>1607050</v>
      </c>
      <c r="DM37" s="678"/>
      <c r="DN37" s="678"/>
      <c r="DO37" s="678"/>
      <c r="DP37" s="678"/>
      <c r="DQ37" s="678"/>
      <c r="DR37" s="678"/>
      <c r="DS37" s="678"/>
      <c r="DT37" s="678"/>
      <c r="DU37" s="678"/>
      <c r="DV37" s="679"/>
      <c r="DW37" s="647">
        <v>6.2</v>
      </c>
      <c r="DX37" s="676"/>
      <c r="DY37" s="676"/>
      <c r="DZ37" s="676"/>
      <c r="EA37" s="676"/>
      <c r="EB37" s="676"/>
      <c r="EC37" s="677"/>
    </row>
    <row r="38" spans="2:133" ht="11.25" customHeight="1">
      <c r="B38" s="687" t="s">
        <v>335</v>
      </c>
      <c r="C38" s="688"/>
      <c r="D38" s="688"/>
      <c r="E38" s="688"/>
      <c r="F38" s="688"/>
      <c r="G38" s="688"/>
      <c r="H38" s="688"/>
      <c r="I38" s="688"/>
      <c r="J38" s="688"/>
      <c r="K38" s="688"/>
      <c r="L38" s="688"/>
      <c r="M38" s="688"/>
      <c r="N38" s="688"/>
      <c r="O38" s="688"/>
      <c r="P38" s="688"/>
      <c r="Q38" s="689"/>
      <c r="R38" s="722">
        <v>50694996</v>
      </c>
      <c r="S38" s="723"/>
      <c r="T38" s="723"/>
      <c r="U38" s="723"/>
      <c r="V38" s="723"/>
      <c r="W38" s="723"/>
      <c r="X38" s="723"/>
      <c r="Y38" s="724"/>
      <c r="Z38" s="725">
        <v>100</v>
      </c>
      <c r="AA38" s="725"/>
      <c r="AB38" s="725"/>
      <c r="AC38" s="725"/>
      <c r="AD38" s="726">
        <v>24784622</v>
      </c>
      <c r="AE38" s="726"/>
      <c r="AF38" s="726"/>
      <c r="AG38" s="726"/>
      <c r="AH38" s="726"/>
      <c r="AI38" s="726"/>
      <c r="AJ38" s="726"/>
      <c r="AK38" s="726"/>
      <c r="AL38" s="727">
        <v>100</v>
      </c>
      <c r="AM38" s="713"/>
      <c r="AN38" s="713"/>
      <c r="AO38" s="728"/>
      <c r="AQ38" s="719" t="s">
        <v>336</v>
      </c>
      <c r="AR38" s="720"/>
      <c r="AS38" s="720"/>
      <c r="AT38" s="720"/>
      <c r="AU38" s="720"/>
      <c r="AV38" s="720"/>
      <c r="AW38" s="720"/>
      <c r="AX38" s="720"/>
      <c r="AY38" s="721"/>
      <c r="AZ38" s="642">
        <v>61875</v>
      </c>
      <c r="BA38" s="643"/>
      <c r="BB38" s="643"/>
      <c r="BC38" s="643"/>
      <c r="BD38" s="678"/>
      <c r="BE38" s="678"/>
      <c r="BF38" s="701"/>
      <c r="BG38" s="657" t="s">
        <v>337</v>
      </c>
      <c r="BH38" s="658"/>
      <c r="BI38" s="658"/>
      <c r="BJ38" s="658"/>
      <c r="BK38" s="658"/>
      <c r="BL38" s="658"/>
      <c r="BM38" s="658"/>
      <c r="BN38" s="658"/>
      <c r="BO38" s="658"/>
      <c r="BP38" s="658"/>
      <c r="BQ38" s="658"/>
      <c r="BR38" s="658"/>
      <c r="BS38" s="658"/>
      <c r="BT38" s="658"/>
      <c r="BU38" s="659"/>
      <c r="BV38" s="642">
        <v>22720</v>
      </c>
      <c r="BW38" s="643"/>
      <c r="BX38" s="643"/>
      <c r="BY38" s="643"/>
      <c r="BZ38" s="643"/>
      <c r="CA38" s="643"/>
      <c r="CB38" s="652"/>
      <c r="CD38" s="657" t="s">
        <v>338</v>
      </c>
      <c r="CE38" s="658"/>
      <c r="CF38" s="658"/>
      <c r="CG38" s="658"/>
      <c r="CH38" s="658"/>
      <c r="CI38" s="658"/>
      <c r="CJ38" s="658"/>
      <c r="CK38" s="658"/>
      <c r="CL38" s="658"/>
      <c r="CM38" s="658"/>
      <c r="CN38" s="658"/>
      <c r="CO38" s="658"/>
      <c r="CP38" s="658"/>
      <c r="CQ38" s="659"/>
      <c r="CR38" s="642">
        <v>5112454</v>
      </c>
      <c r="CS38" s="643"/>
      <c r="CT38" s="643"/>
      <c r="CU38" s="643"/>
      <c r="CV38" s="643"/>
      <c r="CW38" s="643"/>
      <c r="CX38" s="643"/>
      <c r="CY38" s="644"/>
      <c r="CZ38" s="647">
        <v>10.5</v>
      </c>
      <c r="DA38" s="676"/>
      <c r="DB38" s="676"/>
      <c r="DC38" s="680"/>
      <c r="DD38" s="651">
        <v>4382300</v>
      </c>
      <c r="DE38" s="643"/>
      <c r="DF38" s="643"/>
      <c r="DG38" s="643"/>
      <c r="DH38" s="643"/>
      <c r="DI38" s="643"/>
      <c r="DJ38" s="643"/>
      <c r="DK38" s="644"/>
      <c r="DL38" s="651">
        <v>3791178</v>
      </c>
      <c r="DM38" s="643"/>
      <c r="DN38" s="643"/>
      <c r="DO38" s="643"/>
      <c r="DP38" s="643"/>
      <c r="DQ38" s="643"/>
      <c r="DR38" s="643"/>
      <c r="DS38" s="643"/>
      <c r="DT38" s="643"/>
      <c r="DU38" s="643"/>
      <c r="DV38" s="644"/>
      <c r="DW38" s="647">
        <v>14.6</v>
      </c>
      <c r="DX38" s="676"/>
      <c r="DY38" s="676"/>
      <c r="DZ38" s="676"/>
      <c r="EA38" s="676"/>
      <c r="EB38" s="676"/>
      <c r="EC38" s="677"/>
    </row>
    <row r="39" spans="2:133" ht="11.25" customHeight="1">
      <c r="AQ39" s="719" t="s">
        <v>339</v>
      </c>
      <c r="AR39" s="720"/>
      <c r="AS39" s="720"/>
      <c r="AT39" s="720"/>
      <c r="AU39" s="720"/>
      <c r="AV39" s="720"/>
      <c r="AW39" s="720"/>
      <c r="AX39" s="720"/>
      <c r="AY39" s="721"/>
      <c r="AZ39" s="642">
        <v>26220</v>
      </c>
      <c r="BA39" s="643"/>
      <c r="BB39" s="643"/>
      <c r="BC39" s="643"/>
      <c r="BD39" s="678"/>
      <c r="BE39" s="678"/>
      <c r="BF39" s="701"/>
      <c r="BG39" s="733" t="s">
        <v>340</v>
      </c>
      <c r="BH39" s="734"/>
      <c r="BI39" s="734"/>
      <c r="BJ39" s="734"/>
      <c r="BK39" s="734"/>
      <c r="BL39" s="235"/>
      <c r="BM39" s="658" t="s">
        <v>341</v>
      </c>
      <c r="BN39" s="658"/>
      <c r="BO39" s="658"/>
      <c r="BP39" s="658"/>
      <c r="BQ39" s="658"/>
      <c r="BR39" s="658"/>
      <c r="BS39" s="658"/>
      <c r="BT39" s="658"/>
      <c r="BU39" s="659"/>
      <c r="BV39" s="642">
        <v>87</v>
      </c>
      <c r="BW39" s="643"/>
      <c r="BX39" s="643"/>
      <c r="BY39" s="643"/>
      <c r="BZ39" s="643"/>
      <c r="CA39" s="643"/>
      <c r="CB39" s="652"/>
      <c r="CD39" s="657" t="s">
        <v>342</v>
      </c>
      <c r="CE39" s="658"/>
      <c r="CF39" s="658"/>
      <c r="CG39" s="658"/>
      <c r="CH39" s="658"/>
      <c r="CI39" s="658"/>
      <c r="CJ39" s="658"/>
      <c r="CK39" s="658"/>
      <c r="CL39" s="658"/>
      <c r="CM39" s="658"/>
      <c r="CN39" s="658"/>
      <c r="CO39" s="658"/>
      <c r="CP39" s="658"/>
      <c r="CQ39" s="659"/>
      <c r="CR39" s="642">
        <v>1022113</v>
      </c>
      <c r="CS39" s="678"/>
      <c r="CT39" s="678"/>
      <c r="CU39" s="678"/>
      <c r="CV39" s="678"/>
      <c r="CW39" s="678"/>
      <c r="CX39" s="678"/>
      <c r="CY39" s="679"/>
      <c r="CZ39" s="647">
        <v>2.1</v>
      </c>
      <c r="DA39" s="676"/>
      <c r="DB39" s="676"/>
      <c r="DC39" s="680"/>
      <c r="DD39" s="651">
        <v>729542</v>
      </c>
      <c r="DE39" s="678"/>
      <c r="DF39" s="678"/>
      <c r="DG39" s="678"/>
      <c r="DH39" s="678"/>
      <c r="DI39" s="678"/>
      <c r="DJ39" s="678"/>
      <c r="DK39" s="679"/>
      <c r="DL39" s="651" t="s">
        <v>137</v>
      </c>
      <c r="DM39" s="678"/>
      <c r="DN39" s="678"/>
      <c r="DO39" s="678"/>
      <c r="DP39" s="678"/>
      <c r="DQ39" s="678"/>
      <c r="DR39" s="678"/>
      <c r="DS39" s="678"/>
      <c r="DT39" s="678"/>
      <c r="DU39" s="678"/>
      <c r="DV39" s="679"/>
      <c r="DW39" s="647" t="s">
        <v>137</v>
      </c>
      <c r="DX39" s="676"/>
      <c r="DY39" s="676"/>
      <c r="DZ39" s="676"/>
      <c r="EA39" s="676"/>
      <c r="EB39" s="676"/>
      <c r="EC39" s="677"/>
    </row>
    <row r="40" spans="2:133" ht="11.25" customHeight="1">
      <c r="AQ40" s="719" t="s">
        <v>343</v>
      </c>
      <c r="AR40" s="720"/>
      <c r="AS40" s="720"/>
      <c r="AT40" s="720"/>
      <c r="AU40" s="720"/>
      <c r="AV40" s="720"/>
      <c r="AW40" s="720"/>
      <c r="AX40" s="720"/>
      <c r="AY40" s="721"/>
      <c r="AZ40" s="642">
        <v>1043995</v>
      </c>
      <c r="BA40" s="643"/>
      <c r="BB40" s="643"/>
      <c r="BC40" s="643"/>
      <c r="BD40" s="678"/>
      <c r="BE40" s="678"/>
      <c r="BF40" s="701"/>
      <c r="BG40" s="733"/>
      <c r="BH40" s="734"/>
      <c r="BI40" s="734"/>
      <c r="BJ40" s="734"/>
      <c r="BK40" s="734"/>
      <c r="BL40" s="235"/>
      <c r="BM40" s="658" t="s">
        <v>344</v>
      </c>
      <c r="BN40" s="658"/>
      <c r="BO40" s="658"/>
      <c r="BP40" s="658"/>
      <c r="BQ40" s="658"/>
      <c r="BR40" s="658"/>
      <c r="BS40" s="658"/>
      <c r="BT40" s="658"/>
      <c r="BU40" s="659"/>
      <c r="BV40" s="642">
        <v>1</v>
      </c>
      <c r="BW40" s="643"/>
      <c r="BX40" s="643"/>
      <c r="BY40" s="643"/>
      <c r="BZ40" s="643"/>
      <c r="CA40" s="643"/>
      <c r="CB40" s="652"/>
      <c r="CD40" s="657" t="s">
        <v>345</v>
      </c>
      <c r="CE40" s="658"/>
      <c r="CF40" s="658"/>
      <c r="CG40" s="658"/>
      <c r="CH40" s="658"/>
      <c r="CI40" s="658"/>
      <c r="CJ40" s="658"/>
      <c r="CK40" s="658"/>
      <c r="CL40" s="658"/>
      <c r="CM40" s="658"/>
      <c r="CN40" s="658"/>
      <c r="CO40" s="658"/>
      <c r="CP40" s="658"/>
      <c r="CQ40" s="659"/>
      <c r="CR40" s="642">
        <v>399574</v>
      </c>
      <c r="CS40" s="643"/>
      <c r="CT40" s="643"/>
      <c r="CU40" s="643"/>
      <c r="CV40" s="643"/>
      <c r="CW40" s="643"/>
      <c r="CX40" s="643"/>
      <c r="CY40" s="644"/>
      <c r="CZ40" s="647">
        <v>0.8</v>
      </c>
      <c r="DA40" s="676"/>
      <c r="DB40" s="676"/>
      <c r="DC40" s="680"/>
      <c r="DD40" s="651">
        <v>33521</v>
      </c>
      <c r="DE40" s="643"/>
      <c r="DF40" s="643"/>
      <c r="DG40" s="643"/>
      <c r="DH40" s="643"/>
      <c r="DI40" s="643"/>
      <c r="DJ40" s="643"/>
      <c r="DK40" s="644"/>
      <c r="DL40" s="651" t="s">
        <v>238</v>
      </c>
      <c r="DM40" s="643"/>
      <c r="DN40" s="643"/>
      <c r="DO40" s="643"/>
      <c r="DP40" s="643"/>
      <c r="DQ40" s="643"/>
      <c r="DR40" s="643"/>
      <c r="DS40" s="643"/>
      <c r="DT40" s="643"/>
      <c r="DU40" s="643"/>
      <c r="DV40" s="644"/>
      <c r="DW40" s="647" t="s">
        <v>137</v>
      </c>
      <c r="DX40" s="676"/>
      <c r="DY40" s="676"/>
      <c r="DZ40" s="676"/>
      <c r="EA40" s="676"/>
      <c r="EB40" s="676"/>
      <c r="EC40" s="677"/>
    </row>
    <row r="41" spans="2:133" ht="11.25" customHeight="1">
      <c r="AQ41" s="729" t="s">
        <v>346</v>
      </c>
      <c r="AR41" s="730"/>
      <c r="AS41" s="730"/>
      <c r="AT41" s="730"/>
      <c r="AU41" s="730"/>
      <c r="AV41" s="730"/>
      <c r="AW41" s="730"/>
      <c r="AX41" s="730"/>
      <c r="AY41" s="731"/>
      <c r="AZ41" s="722">
        <v>2816616</v>
      </c>
      <c r="BA41" s="723"/>
      <c r="BB41" s="723"/>
      <c r="BC41" s="723"/>
      <c r="BD41" s="712"/>
      <c r="BE41" s="712"/>
      <c r="BF41" s="714"/>
      <c r="BG41" s="735"/>
      <c r="BH41" s="736"/>
      <c r="BI41" s="736"/>
      <c r="BJ41" s="736"/>
      <c r="BK41" s="736"/>
      <c r="BL41" s="236"/>
      <c r="BM41" s="667" t="s">
        <v>347</v>
      </c>
      <c r="BN41" s="667"/>
      <c r="BO41" s="667"/>
      <c r="BP41" s="667"/>
      <c r="BQ41" s="667"/>
      <c r="BR41" s="667"/>
      <c r="BS41" s="667"/>
      <c r="BT41" s="667"/>
      <c r="BU41" s="668"/>
      <c r="BV41" s="722">
        <v>302</v>
      </c>
      <c r="BW41" s="723"/>
      <c r="BX41" s="723"/>
      <c r="BY41" s="723"/>
      <c r="BZ41" s="723"/>
      <c r="CA41" s="723"/>
      <c r="CB41" s="732"/>
      <c r="CD41" s="657" t="s">
        <v>348</v>
      </c>
      <c r="CE41" s="658"/>
      <c r="CF41" s="658"/>
      <c r="CG41" s="658"/>
      <c r="CH41" s="658"/>
      <c r="CI41" s="658"/>
      <c r="CJ41" s="658"/>
      <c r="CK41" s="658"/>
      <c r="CL41" s="658"/>
      <c r="CM41" s="658"/>
      <c r="CN41" s="658"/>
      <c r="CO41" s="658"/>
      <c r="CP41" s="658"/>
      <c r="CQ41" s="659"/>
      <c r="CR41" s="642" t="s">
        <v>137</v>
      </c>
      <c r="CS41" s="678"/>
      <c r="CT41" s="678"/>
      <c r="CU41" s="678"/>
      <c r="CV41" s="678"/>
      <c r="CW41" s="678"/>
      <c r="CX41" s="678"/>
      <c r="CY41" s="679"/>
      <c r="CZ41" s="647" t="s">
        <v>238</v>
      </c>
      <c r="DA41" s="676"/>
      <c r="DB41" s="676"/>
      <c r="DC41" s="680"/>
      <c r="DD41" s="651" t="s">
        <v>137</v>
      </c>
      <c r="DE41" s="678"/>
      <c r="DF41" s="678"/>
      <c r="DG41" s="678"/>
      <c r="DH41" s="678"/>
      <c r="DI41" s="678"/>
      <c r="DJ41" s="678"/>
      <c r="DK41" s="679"/>
      <c r="DL41" s="737"/>
      <c r="DM41" s="738"/>
      <c r="DN41" s="738"/>
      <c r="DO41" s="738"/>
      <c r="DP41" s="738"/>
      <c r="DQ41" s="738"/>
      <c r="DR41" s="738"/>
      <c r="DS41" s="738"/>
      <c r="DT41" s="738"/>
      <c r="DU41" s="738"/>
      <c r="DV41" s="739"/>
      <c r="DW41" s="740"/>
      <c r="DX41" s="741"/>
      <c r="DY41" s="741"/>
      <c r="DZ41" s="741"/>
      <c r="EA41" s="741"/>
      <c r="EB41" s="741"/>
      <c r="EC41" s="742"/>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9" t="s">
        <v>350</v>
      </c>
      <c r="CE42" s="640"/>
      <c r="CF42" s="640"/>
      <c r="CG42" s="640"/>
      <c r="CH42" s="640"/>
      <c r="CI42" s="640"/>
      <c r="CJ42" s="640"/>
      <c r="CK42" s="640"/>
      <c r="CL42" s="640"/>
      <c r="CM42" s="640"/>
      <c r="CN42" s="640"/>
      <c r="CO42" s="640"/>
      <c r="CP42" s="640"/>
      <c r="CQ42" s="641"/>
      <c r="CR42" s="642">
        <v>10332949</v>
      </c>
      <c r="CS42" s="643"/>
      <c r="CT42" s="643"/>
      <c r="CU42" s="643"/>
      <c r="CV42" s="643"/>
      <c r="CW42" s="643"/>
      <c r="CX42" s="643"/>
      <c r="CY42" s="644"/>
      <c r="CZ42" s="647">
        <v>21.3</v>
      </c>
      <c r="DA42" s="648"/>
      <c r="DB42" s="648"/>
      <c r="DC42" s="743"/>
      <c r="DD42" s="651">
        <v>4319273</v>
      </c>
      <c r="DE42" s="643"/>
      <c r="DF42" s="643"/>
      <c r="DG42" s="643"/>
      <c r="DH42" s="643"/>
      <c r="DI42" s="643"/>
      <c r="DJ42" s="643"/>
      <c r="DK42" s="644"/>
      <c r="DL42" s="737"/>
      <c r="DM42" s="738"/>
      <c r="DN42" s="738"/>
      <c r="DO42" s="738"/>
      <c r="DP42" s="738"/>
      <c r="DQ42" s="738"/>
      <c r="DR42" s="738"/>
      <c r="DS42" s="738"/>
      <c r="DT42" s="738"/>
      <c r="DU42" s="738"/>
      <c r="DV42" s="739"/>
      <c r="DW42" s="740"/>
      <c r="DX42" s="741"/>
      <c r="DY42" s="741"/>
      <c r="DZ42" s="741"/>
      <c r="EA42" s="741"/>
      <c r="EB42" s="741"/>
      <c r="EC42" s="742"/>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9" t="s">
        <v>352</v>
      </c>
      <c r="CE43" s="640"/>
      <c r="CF43" s="640"/>
      <c r="CG43" s="640"/>
      <c r="CH43" s="640"/>
      <c r="CI43" s="640"/>
      <c r="CJ43" s="640"/>
      <c r="CK43" s="640"/>
      <c r="CL43" s="640"/>
      <c r="CM43" s="640"/>
      <c r="CN43" s="640"/>
      <c r="CO43" s="640"/>
      <c r="CP43" s="640"/>
      <c r="CQ43" s="641"/>
      <c r="CR43" s="642">
        <v>233679</v>
      </c>
      <c r="CS43" s="678"/>
      <c r="CT43" s="678"/>
      <c r="CU43" s="678"/>
      <c r="CV43" s="678"/>
      <c r="CW43" s="678"/>
      <c r="CX43" s="678"/>
      <c r="CY43" s="679"/>
      <c r="CZ43" s="647">
        <v>0.5</v>
      </c>
      <c r="DA43" s="676"/>
      <c r="DB43" s="676"/>
      <c r="DC43" s="680"/>
      <c r="DD43" s="651">
        <v>157913</v>
      </c>
      <c r="DE43" s="678"/>
      <c r="DF43" s="678"/>
      <c r="DG43" s="678"/>
      <c r="DH43" s="678"/>
      <c r="DI43" s="678"/>
      <c r="DJ43" s="678"/>
      <c r="DK43" s="679"/>
      <c r="DL43" s="737"/>
      <c r="DM43" s="738"/>
      <c r="DN43" s="738"/>
      <c r="DO43" s="738"/>
      <c r="DP43" s="738"/>
      <c r="DQ43" s="738"/>
      <c r="DR43" s="738"/>
      <c r="DS43" s="738"/>
      <c r="DT43" s="738"/>
      <c r="DU43" s="738"/>
      <c r="DV43" s="739"/>
      <c r="DW43" s="740"/>
      <c r="DX43" s="741"/>
      <c r="DY43" s="741"/>
      <c r="DZ43" s="741"/>
      <c r="EA43" s="741"/>
      <c r="EB43" s="741"/>
      <c r="EC43" s="742"/>
    </row>
    <row r="44" spans="2:133" ht="11.25" customHeight="1">
      <c r="B44" s="240" t="s">
        <v>353</v>
      </c>
      <c r="CD44" s="754" t="s">
        <v>305</v>
      </c>
      <c r="CE44" s="755"/>
      <c r="CF44" s="639" t="s">
        <v>354</v>
      </c>
      <c r="CG44" s="640"/>
      <c r="CH44" s="640"/>
      <c r="CI44" s="640"/>
      <c r="CJ44" s="640"/>
      <c r="CK44" s="640"/>
      <c r="CL44" s="640"/>
      <c r="CM44" s="640"/>
      <c r="CN44" s="640"/>
      <c r="CO44" s="640"/>
      <c r="CP44" s="640"/>
      <c r="CQ44" s="641"/>
      <c r="CR44" s="642">
        <v>6289011</v>
      </c>
      <c r="CS44" s="643"/>
      <c r="CT44" s="643"/>
      <c r="CU44" s="643"/>
      <c r="CV44" s="643"/>
      <c r="CW44" s="643"/>
      <c r="CX44" s="643"/>
      <c r="CY44" s="644"/>
      <c r="CZ44" s="647">
        <v>12.9</v>
      </c>
      <c r="DA44" s="648"/>
      <c r="DB44" s="648"/>
      <c r="DC44" s="743"/>
      <c r="DD44" s="651">
        <v>957666</v>
      </c>
      <c r="DE44" s="643"/>
      <c r="DF44" s="643"/>
      <c r="DG44" s="643"/>
      <c r="DH44" s="643"/>
      <c r="DI44" s="643"/>
      <c r="DJ44" s="643"/>
      <c r="DK44" s="644"/>
      <c r="DL44" s="737"/>
      <c r="DM44" s="738"/>
      <c r="DN44" s="738"/>
      <c r="DO44" s="738"/>
      <c r="DP44" s="738"/>
      <c r="DQ44" s="738"/>
      <c r="DR44" s="738"/>
      <c r="DS44" s="738"/>
      <c r="DT44" s="738"/>
      <c r="DU44" s="738"/>
      <c r="DV44" s="739"/>
      <c r="DW44" s="740"/>
      <c r="DX44" s="741"/>
      <c r="DY44" s="741"/>
      <c r="DZ44" s="741"/>
      <c r="EA44" s="741"/>
      <c r="EB44" s="741"/>
      <c r="EC44" s="742"/>
    </row>
    <row r="45" spans="2:133" ht="11.25" customHeight="1">
      <c r="CD45" s="756"/>
      <c r="CE45" s="757"/>
      <c r="CF45" s="639" t="s">
        <v>355</v>
      </c>
      <c r="CG45" s="640"/>
      <c r="CH45" s="640"/>
      <c r="CI45" s="640"/>
      <c r="CJ45" s="640"/>
      <c r="CK45" s="640"/>
      <c r="CL45" s="640"/>
      <c r="CM45" s="640"/>
      <c r="CN45" s="640"/>
      <c r="CO45" s="640"/>
      <c r="CP45" s="640"/>
      <c r="CQ45" s="641"/>
      <c r="CR45" s="642">
        <v>3414277</v>
      </c>
      <c r="CS45" s="678"/>
      <c r="CT45" s="678"/>
      <c r="CU45" s="678"/>
      <c r="CV45" s="678"/>
      <c r="CW45" s="678"/>
      <c r="CX45" s="678"/>
      <c r="CY45" s="679"/>
      <c r="CZ45" s="647">
        <v>7</v>
      </c>
      <c r="DA45" s="676"/>
      <c r="DB45" s="676"/>
      <c r="DC45" s="680"/>
      <c r="DD45" s="651">
        <v>76416</v>
      </c>
      <c r="DE45" s="678"/>
      <c r="DF45" s="678"/>
      <c r="DG45" s="678"/>
      <c r="DH45" s="678"/>
      <c r="DI45" s="678"/>
      <c r="DJ45" s="678"/>
      <c r="DK45" s="679"/>
      <c r="DL45" s="737"/>
      <c r="DM45" s="738"/>
      <c r="DN45" s="738"/>
      <c r="DO45" s="738"/>
      <c r="DP45" s="738"/>
      <c r="DQ45" s="738"/>
      <c r="DR45" s="738"/>
      <c r="DS45" s="738"/>
      <c r="DT45" s="738"/>
      <c r="DU45" s="738"/>
      <c r="DV45" s="739"/>
      <c r="DW45" s="740"/>
      <c r="DX45" s="741"/>
      <c r="DY45" s="741"/>
      <c r="DZ45" s="741"/>
      <c r="EA45" s="741"/>
      <c r="EB45" s="741"/>
      <c r="EC45" s="742"/>
    </row>
    <row r="46" spans="2:133" ht="11.25" customHeight="1">
      <c r="CD46" s="756"/>
      <c r="CE46" s="757"/>
      <c r="CF46" s="639" t="s">
        <v>356</v>
      </c>
      <c r="CG46" s="640"/>
      <c r="CH46" s="640"/>
      <c r="CI46" s="640"/>
      <c r="CJ46" s="640"/>
      <c r="CK46" s="640"/>
      <c r="CL46" s="640"/>
      <c r="CM46" s="640"/>
      <c r="CN46" s="640"/>
      <c r="CO46" s="640"/>
      <c r="CP46" s="640"/>
      <c r="CQ46" s="641"/>
      <c r="CR46" s="642">
        <v>2715754</v>
      </c>
      <c r="CS46" s="643"/>
      <c r="CT46" s="643"/>
      <c r="CU46" s="643"/>
      <c r="CV46" s="643"/>
      <c r="CW46" s="643"/>
      <c r="CX46" s="643"/>
      <c r="CY46" s="644"/>
      <c r="CZ46" s="647">
        <v>5.6</v>
      </c>
      <c r="DA46" s="648"/>
      <c r="DB46" s="648"/>
      <c r="DC46" s="743"/>
      <c r="DD46" s="651">
        <v>811820</v>
      </c>
      <c r="DE46" s="643"/>
      <c r="DF46" s="643"/>
      <c r="DG46" s="643"/>
      <c r="DH46" s="643"/>
      <c r="DI46" s="643"/>
      <c r="DJ46" s="643"/>
      <c r="DK46" s="644"/>
      <c r="DL46" s="737"/>
      <c r="DM46" s="738"/>
      <c r="DN46" s="738"/>
      <c r="DO46" s="738"/>
      <c r="DP46" s="738"/>
      <c r="DQ46" s="738"/>
      <c r="DR46" s="738"/>
      <c r="DS46" s="738"/>
      <c r="DT46" s="738"/>
      <c r="DU46" s="738"/>
      <c r="DV46" s="739"/>
      <c r="DW46" s="740"/>
      <c r="DX46" s="741"/>
      <c r="DY46" s="741"/>
      <c r="DZ46" s="741"/>
      <c r="EA46" s="741"/>
      <c r="EB46" s="741"/>
      <c r="EC46" s="742"/>
    </row>
    <row r="47" spans="2:133" ht="11.25" customHeight="1">
      <c r="CD47" s="756"/>
      <c r="CE47" s="757"/>
      <c r="CF47" s="639" t="s">
        <v>357</v>
      </c>
      <c r="CG47" s="640"/>
      <c r="CH47" s="640"/>
      <c r="CI47" s="640"/>
      <c r="CJ47" s="640"/>
      <c r="CK47" s="640"/>
      <c r="CL47" s="640"/>
      <c r="CM47" s="640"/>
      <c r="CN47" s="640"/>
      <c r="CO47" s="640"/>
      <c r="CP47" s="640"/>
      <c r="CQ47" s="641"/>
      <c r="CR47" s="642">
        <v>4043938</v>
      </c>
      <c r="CS47" s="678"/>
      <c r="CT47" s="678"/>
      <c r="CU47" s="678"/>
      <c r="CV47" s="678"/>
      <c r="CW47" s="678"/>
      <c r="CX47" s="678"/>
      <c r="CY47" s="679"/>
      <c r="CZ47" s="647">
        <v>8.3000000000000007</v>
      </c>
      <c r="DA47" s="676"/>
      <c r="DB47" s="676"/>
      <c r="DC47" s="680"/>
      <c r="DD47" s="651">
        <v>3361607</v>
      </c>
      <c r="DE47" s="678"/>
      <c r="DF47" s="678"/>
      <c r="DG47" s="678"/>
      <c r="DH47" s="678"/>
      <c r="DI47" s="678"/>
      <c r="DJ47" s="678"/>
      <c r="DK47" s="679"/>
      <c r="DL47" s="737"/>
      <c r="DM47" s="738"/>
      <c r="DN47" s="738"/>
      <c r="DO47" s="738"/>
      <c r="DP47" s="738"/>
      <c r="DQ47" s="738"/>
      <c r="DR47" s="738"/>
      <c r="DS47" s="738"/>
      <c r="DT47" s="738"/>
      <c r="DU47" s="738"/>
      <c r="DV47" s="739"/>
      <c r="DW47" s="740"/>
      <c r="DX47" s="741"/>
      <c r="DY47" s="741"/>
      <c r="DZ47" s="741"/>
      <c r="EA47" s="741"/>
      <c r="EB47" s="741"/>
      <c r="EC47" s="742"/>
    </row>
    <row r="48" spans="2:133">
      <c r="CD48" s="758"/>
      <c r="CE48" s="759"/>
      <c r="CF48" s="639" t="s">
        <v>358</v>
      </c>
      <c r="CG48" s="640"/>
      <c r="CH48" s="640"/>
      <c r="CI48" s="640"/>
      <c r="CJ48" s="640"/>
      <c r="CK48" s="640"/>
      <c r="CL48" s="640"/>
      <c r="CM48" s="640"/>
      <c r="CN48" s="640"/>
      <c r="CO48" s="640"/>
      <c r="CP48" s="640"/>
      <c r="CQ48" s="641"/>
      <c r="CR48" s="642" t="s">
        <v>137</v>
      </c>
      <c r="CS48" s="643"/>
      <c r="CT48" s="643"/>
      <c r="CU48" s="643"/>
      <c r="CV48" s="643"/>
      <c r="CW48" s="643"/>
      <c r="CX48" s="643"/>
      <c r="CY48" s="644"/>
      <c r="CZ48" s="647" t="s">
        <v>238</v>
      </c>
      <c r="DA48" s="648"/>
      <c r="DB48" s="648"/>
      <c r="DC48" s="743"/>
      <c r="DD48" s="651" t="s">
        <v>238</v>
      </c>
      <c r="DE48" s="643"/>
      <c r="DF48" s="643"/>
      <c r="DG48" s="643"/>
      <c r="DH48" s="643"/>
      <c r="DI48" s="643"/>
      <c r="DJ48" s="643"/>
      <c r="DK48" s="644"/>
      <c r="DL48" s="737"/>
      <c r="DM48" s="738"/>
      <c r="DN48" s="738"/>
      <c r="DO48" s="738"/>
      <c r="DP48" s="738"/>
      <c r="DQ48" s="738"/>
      <c r="DR48" s="738"/>
      <c r="DS48" s="738"/>
      <c r="DT48" s="738"/>
      <c r="DU48" s="738"/>
      <c r="DV48" s="739"/>
      <c r="DW48" s="740"/>
      <c r="DX48" s="741"/>
      <c r="DY48" s="741"/>
      <c r="DZ48" s="741"/>
      <c r="EA48" s="741"/>
      <c r="EB48" s="741"/>
      <c r="EC48" s="742"/>
    </row>
    <row r="49" spans="82:133" ht="11.25" customHeight="1">
      <c r="CD49" s="687" t="s">
        <v>359</v>
      </c>
      <c r="CE49" s="688"/>
      <c r="CF49" s="688"/>
      <c r="CG49" s="688"/>
      <c r="CH49" s="688"/>
      <c r="CI49" s="688"/>
      <c r="CJ49" s="688"/>
      <c r="CK49" s="688"/>
      <c r="CL49" s="688"/>
      <c r="CM49" s="688"/>
      <c r="CN49" s="688"/>
      <c r="CO49" s="688"/>
      <c r="CP49" s="688"/>
      <c r="CQ49" s="689"/>
      <c r="CR49" s="722">
        <v>48573701</v>
      </c>
      <c r="CS49" s="712"/>
      <c r="CT49" s="712"/>
      <c r="CU49" s="712"/>
      <c r="CV49" s="712"/>
      <c r="CW49" s="712"/>
      <c r="CX49" s="712"/>
      <c r="CY49" s="744"/>
      <c r="CZ49" s="727">
        <v>100</v>
      </c>
      <c r="DA49" s="745"/>
      <c r="DB49" s="745"/>
      <c r="DC49" s="746"/>
      <c r="DD49" s="747">
        <v>30174128</v>
      </c>
      <c r="DE49" s="712"/>
      <c r="DF49" s="712"/>
      <c r="DG49" s="712"/>
      <c r="DH49" s="712"/>
      <c r="DI49" s="712"/>
      <c r="DJ49" s="712"/>
      <c r="DK49" s="744"/>
      <c r="DL49" s="748"/>
      <c r="DM49" s="749"/>
      <c r="DN49" s="749"/>
      <c r="DO49" s="749"/>
      <c r="DP49" s="749"/>
      <c r="DQ49" s="749"/>
      <c r="DR49" s="749"/>
      <c r="DS49" s="749"/>
      <c r="DT49" s="749"/>
      <c r="DU49" s="749"/>
      <c r="DV49" s="750"/>
      <c r="DW49" s="751"/>
      <c r="DX49" s="752"/>
      <c r="DY49" s="752"/>
      <c r="DZ49" s="752"/>
      <c r="EA49" s="752"/>
      <c r="EB49" s="752"/>
      <c r="EC49" s="753"/>
    </row>
    <row r="50" spans="82:133" hidden="1"/>
    <row r="51" spans="82:133" hidden="1"/>
    <row r="52" spans="82:133" hidden="1"/>
    <row r="53" spans="82:133" hidden="1"/>
  </sheetData>
  <sheetProtection algorithmName="SHA-512" hashValue="2acd6PaYVCYRL5IDSsaXXMpxljPA3bvIcGx2krWd897e1hq0OHzLtKoKa4lF0tT7YlpwnwqwJ+qXnuFj1pNeXg==" saltValue="1TSPjYet0ypxDs1/xlDP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9" t="s">
        <v>361</v>
      </c>
      <c r="DK2" s="790"/>
      <c r="DL2" s="790"/>
      <c r="DM2" s="790"/>
      <c r="DN2" s="790"/>
      <c r="DO2" s="791"/>
      <c r="DP2" s="249"/>
      <c r="DQ2" s="789" t="s">
        <v>362</v>
      </c>
      <c r="DR2" s="790"/>
      <c r="DS2" s="790"/>
      <c r="DT2" s="790"/>
      <c r="DU2" s="790"/>
      <c r="DV2" s="790"/>
      <c r="DW2" s="790"/>
      <c r="DX2" s="790"/>
      <c r="DY2" s="790"/>
      <c r="DZ2" s="79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2" t="s">
        <v>363</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3" t="s">
        <v>365</v>
      </c>
      <c r="B5" s="784"/>
      <c r="C5" s="784"/>
      <c r="D5" s="784"/>
      <c r="E5" s="784"/>
      <c r="F5" s="784"/>
      <c r="G5" s="784"/>
      <c r="H5" s="784"/>
      <c r="I5" s="784"/>
      <c r="J5" s="784"/>
      <c r="K5" s="784"/>
      <c r="L5" s="784"/>
      <c r="M5" s="784"/>
      <c r="N5" s="784"/>
      <c r="O5" s="784"/>
      <c r="P5" s="785"/>
      <c r="Q5" s="760" t="s">
        <v>366</v>
      </c>
      <c r="R5" s="761"/>
      <c r="S5" s="761"/>
      <c r="T5" s="761"/>
      <c r="U5" s="762"/>
      <c r="V5" s="760" t="s">
        <v>367</v>
      </c>
      <c r="W5" s="761"/>
      <c r="X5" s="761"/>
      <c r="Y5" s="761"/>
      <c r="Z5" s="762"/>
      <c r="AA5" s="760" t="s">
        <v>368</v>
      </c>
      <c r="AB5" s="761"/>
      <c r="AC5" s="761"/>
      <c r="AD5" s="761"/>
      <c r="AE5" s="761"/>
      <c r="AF5" s="793" t="s">
        <v>369</v>
      </c>
      <c r="AG5" s="761"/>
      <c r="AH5" s="761"/>
      <c r="AI5" s="761"/>
      <c r="AJ5" s="772"/>
      <c r="AK5" s="761" t="s">
        <v>370</v>
      </c>
      <c r="AL5" s="761"/>
      <c r="AM5" s="761"/>
      <c r="AN5" s="761"/>
      <c r="AO5" s="762"/>
      <c r="AP5" s="760" t="s">
        <v>371</v>
      </c>
      <c r="AQ5" s="761"/>
      <c r="AR5" s="761"/>
      <c r="AS5" s="761"/>
      <c r="AT5" s="762"/>
      <c r="AU5" s="760" t="s">
        <v>372</v>
      </c>
      <c r="AV5" s="761"/>
      <c r="AW5" s="761"/>
      <c r="AX5" s="761"/>
      <c r="AY5" s="772"/>
      <c r="AZ5" s="256"/>
      <c r="BA5" s="256"/>
      <c r="BB5" s="256"/>
      <c r="BC5" s="256"/>
      <c r="BD5" s="256"/>
      <c r="BE5" s="257"/>
      <c r="BF5" s="257"/>
      <c r="BG5" s="257"/>
      <c r="BH5" s="257"/>
      <c r="BI5" s="257"/>
      <c r="BJ5" s="257"/>
      <c r="BK5" s="257"/>
      <c r="BL5" s="257"/>
      <c r="BM5" s="257"/>
      <c r="BN5" s="257"/>
      <c r="BO5" s="257"/>
      <c r="BP5" s="257"/>
      <c r="BQ5" s="783" t="s">
        <v>373</v>
      </c>
      <c r="BR5" s="784"/>
      <c r="BS5" s="784"/>
      <c r="BT5" s="784"/>
      <c r="BU5" s="784"/>
      <c r="BV5" s="784"/>
      <c r="BW5" s="784"/>
      <c r="BX5" s="784"/>
      <c r="BY5" s="784"/>
      <c r="BZ5" s="784"/>
      <c r="CA5" s="784"/>
      <c r="CB5" s="784"/>
      <c r="CC5" s="784"/>
      <c r="CD5" s="784"/>
      <c r="CE5" s="784"/>
      <c r="CF5" s="784"/>
      <c r="CG5" s="785"/>
      <c r="CH5" s="760" t="s">
        <v>374</v>
      </c>
      <c r="CI5" s="761"/>
      <c r="CJ5" s="761"/>
      <c r="CK5" s="761"/>
      <c r="CL5" s="762"/>
      <c r="CM5" s="760" t="s">
        <v>375</v>
      </c>
      <c r="CN5" s="761"/>
      <c r="CO5" s="761"/>
      <c r="CP5" s="761"/>
      <c r="CQ5" s="762"/>
      <c r="CR5" s="760" t="s">
        <v>376</v>
      </c>
      <c r="CS5" s="761"/>
      <c r="CT5" s="761"/>
      <c r="CU5" s="761"/>
      <c r="CV5" s="762"/>
      <c r="CW5" s="760" t="s">
        <v>377</v>
      </c>
      <c r="CX5" s="761"/>
      <c r="CY5" s="761"/>
      <c r="CZ5" s="761"/>
      <c r="DA5" s="762"/>
      <c r="DB5" s="760" t="s">
        <v>378</v>
      </c>
      <c r="DC5" s="761"/>
      <c r="DD5" s="761"/>
      <c r="DE5" s="761"/>
      <c r="DF5" s="762"/>
      <c r="DG5" s="766" t="s">
        <v>379</v>
      </c>
      <c r="DH5" s="767"/>
      <c r="DI5" s="767"/>
      <c r="DJ5" s="767"/>
      <c r="DK5" s="768"/>
      <c r="DL5" s="766" t="s">
        <v>380</v>
      </c>
      <c r="DM5" s="767"/>
      <c r="DN5" s="767"/>
      <c r="DO5" s="767"/>
      <c r="DP5" s="768"/>
      <c r="DQ5" s="760" t="s">
        <v>381</v>
      </c>
      <c r="DR5" s="761"/>
      <c r="DS5" s="761"/>
      <c r="DT5" s="761"/>
      <c r="DU5" s="762"/>
      <c r="DV5" s="760" t="s">
        <v>372</v>
      </c>
      <c r="DW5" s="761"/>
      <c r="DX5" s="761"/>
      <c r="DY5" s="761"/>
      <c r="DZ5" s="772"/>
      <c r="EA5" s="254"/>
    </row>
    <row r="6" spans="1:131" s="255" customFormat="1" ht="26.25" customHeight="1" thickBot="1">
      <c r="A6" s="786"/>
      <c r="B6" s="787"/>
      <c r="C6" s="787"/>
      <c r="D6" s="787"/>
      <c r="E6" s="787"/>
      <c r="F6" s="787"/>
      <c r="G6" s="787"/>
      <c r="H6" s="787"/>
      <c r="I6" s="787"/>
      <c r="J6" s="787"/>
      <c r="K6" s="787"/>
      <c r="L6" s="787"/>
      <c r="M6" s="787"/>
      <c r="N6" s="787"/>
      <c r="O6" s="787"/>
      <c r="P6" s="788"/>
      <c r="Q6" s="763"/>
      <c r="R6" s="764"/>
      <c r="S6" s="764"/>
      <c r="T6" s="764"/>
      <c r="U6" s="765"/>
      <c r="V6" s="763"/>
      <c r="W6" s="764"/>
      <c r="X6" s="764"/>
      <c r="Y6" s="764"/>
      <c r="Z6" s="765"/>
      <c r="AA6" s="763"/>
      <c r="AB6" s="764"/>
      <c r="AC6" s="764"/>
      <c r="AD6" s="764"/>
      <c r="AE6" s="764"/>
      <c r="AF6" s="794"/>
      <c r="AG6" s="764"/>
      <c r="AH6" s="764"/>
      <c r="AI6" s="764"/>
      <c r="AJ6" s="773"/>
      <c r="AK6" s="764"/>
      <c r="AL6" s="764"/>
      <c r="AM6" s="764"/>
      <c r="AN6" s="764"/>
      <c r="AO6" s="765"/>
      <c r="AP6" s="763"/>
      <c r="AQ6" s="764"/>
      <c r="AR6" s="764"/>
      <c r="AS6" s="764"/>
      <c r="AT6" s="765"/>
      <c r="AU6" s="763"/>
      <c r="AV6" s="764"/>
      <c r="AW6" s="764"/>
      <c r="AX6" s="764"/>
      <c r="AY6" s="773"/>
      <c r="AZ6" s="252"/>
      <c r="BA6" s="252"/>
      <c r="BB6" s="252"/>
      <c r="BC6" s="252"/>
      <c r="BD6" s="252"/>
      <c r="BE6" s="253"/>
      <c r="BF6" s="253"/>
      <c r="BG6" s="253"/>
      <c r="BH6" s="253"/>
      <c r="BI6" s="253"/>
      <c r="BJ6" s="253"/>
      <c r="BK6" s="253"/>
      <c r="BL6" s="253"/>
      <c r="BM6" s="253"/>
      <c r="BN6" s="253"/>
      <c r="BO6" s="253"/>
      <c r="BP6" s="253"/>
      <c r="BQ6" s="786"/>
      <c r="BR6" s="787"/>
      <c r="BS6" s="787"/>
      <c r="BT6" s="787"/>
      <c r="BU6" s="787"/>
      <c r="BV6" s="787"/>
      <c r="BW6" s="787"/>
      <c r="BX6" s="787"/>
      <c r="BY6" s="787"/>
      <c r="BZ6" s="787"/>
      <c r="CA6" s="787"/>
      <c r="CB6" s="787"/>
      <c r="CC6" s="787"/>
      <c r="CD6" s="787"/>
      <c r="CE6" s="787"/>
      <c r="CF6" s="787"/>
      <c r="CG6" s="788"/>
      <c r="CH6" s="763"/>
      <c r="CI6" s="764"/>
      <c r="CJ6" s="764"/>
      <c r="CK6" s="764"/>
      <c r="CL6" s="765"/>
      <c r="CM6" s="763"/>
      <c r="CN6" s="764"/>
      <c r="CO6" s="764"/>
      <c r="CP6" s="764"/>
      <c r="CQ6" s="765"/>
      <c r="CR6" s="763"/>
      <c r="CS6" s="764"/>
      <c r="CT6" s="764"/>
      <c r="CU6" s="764"/>
      <c r="CV6" s="765"/>
      <c r="CW6" s="763"/>
      <c r="CX6" s="764"/>
      <c r="CY6" s="764"/>
      <c r="CZ6" s="764"/>
      <c r="DA6" s="765"/>
      <c r="DB6" s="763"/>
      <c r="DC6" s="764"/>
      <c r="DD6" s="764"/>
      <c r="DE6" s="764"/>
      <c r="DF6" s="765"/>
      <c r="DG6" s="769"/>
      <c r="DH6" s="770"/>
      <c r="DI6" s="770"/>
      <c r="DJ6" s="770"/>
      <c r="DK6" s="771"/>
      <c r="DL6" s="769"/>
      <c r="DM6" s="770"/>
      <c r="DN6" s="770"/>
      <c r="DO6" s="770"/>
      <c r="DP6" s="771"/>
      <c r="DQ6" s="763"/>
      <c r="DR6" s="764"/>
      <c r="DS6" s="764"/>
      <c r="DT6" s="764"/>
      <c r="DU6" s="765"/>
      <c r="DV6" s="763"/>
      <c r="DW6" s="764"/>
      <c r="DX6" s="764"/>
      <c r="DY6" s="764"/>
      <c r="DZ6" s="773"/>
      <c r="EA6" s="254"/>
    </row>
    <row r="7" spans="1:131" s="255" customFormat="1" ht="26.25" customHeight="1" thickTop="1">
      <c r="A7" s="258">
        <v>1</v>
      </c>
      <c r="B7" s="774" t="s">
        <v>382</v>
      </c>
      <c r="C7" s="775"/>
      <c r="D7" s="775"/>
      <c r="E7" s="775"/>
      <c r="F7" s="775"/>
      <c r="G7" s="775"/>
      <c r="H7" s="775"/>
      <c r="I7" s="775"/>
      <c r="J7" s="775"/>
      <c r="K7" s="775"/>
      <c r="L7" s="775"/>
      <c r="M7" s="775"/>
      <c r="N7" s="775"/>
      <c r="O7" s="775"/>
      <c r="P7" s="776"/>
      <c r="Q7" s="777">
        <v>51502</v>
      </c>
      <c r="R7" s="778"/>
      <c r="S7" s="778"/>
      <c r="T7" s="778"/>
      <c r="U7" s="778"/>
      <c r="V7" s="778">
        <v>49170</v>
      </c>
      <c r="W7" s="778"/>
      <c r="X7" s="778"/>
      <c r="Y7" s="778"/>
      <c r="Z7" s="778"/>
      <c r="AA7" s="778">
        <v>2331</v>
      </c>
      <c r="AB7" s="778"/>
      <c r="AC7" s="778"/>
      <c r="AD7" s="778"/>
      <c r="AE7" s="779"/>
      <c r="AF7" s="780">
        <v>1020</v>
      </c>
      <c r="AG7" s="781"/>
      <c r="AH7" s="781"/>
      <c r="AI7" s="781"/>
      <c r="AJ7" s="782"/>
      <c r="AK7" s="817">
        <v>2465</v>
      </c>
      <c r="AL7" s="818"/>
      <c r="AM7" s="818"/>
      <c r="AN7" s="818"/>
      <c r="AO7" s="818"/>
      <c r="AP7" s="818">
        <v>32963</v>
      </c>
      <c r="AQ7" s="818"/>
      <c r="AR7" s="818"/>
      <c r="AS7" s="818"/>
      <c r="AT7" s="818"/>
      <c r="AU7" s="819"/>
      <c r="AV7" s="819"/>
      <c r="AW7" s="819"/>
      <c r="AX7" s="819"/>
      <c r="AY7" s="820"/>
      <c r="AZ7" s="252"/>
      <c r="BA7" s="252"/>
      <c r="BB7" s="252"/>
      <c r="BC7" s="252"/>
      <c r="BD7" s="252"/>
      <c r="BE7" s="253"/>
      <c r="BF7" s="253"/>
      <c r="BG7" s="253"/>
      <c r="BH7" s="253"/>
      <c r="BI7" s="253"/>
      <c r="BJ7" s="253"/>
      <c r="BK7" s="253"/>
      <c r="BL7" s="253"/>
      <c r="BM7" s="253"/>
      <c r="BN7" s="253"/>
      <c r="BO7" s="253"/>
      <c r="BP7" s="253"/>
      <c r="BQ7" s="259">
        <v>1</v>
      </c>
      <c r="BR7" s="260"/>
      <c r="BS7" s="821" t="s">
        <v>604</v>
      </c>
      <c r="BT7" s="822"/>
      <c r="BU7" s="822"/>
      <c r="BV7" s="822"/>
      <c r="BW7" s="822"/>
      <c r="BX7" s="822"/>
      <c r="BY7" s="822"/>
      <c r="BZ7" s="822"/>
      <c r="CA7" s="822"/>
      <c r="CB7" s="822"/>
      <c r="CC7" s="822"/>
      <c r="CD7" s="822"/>
      <c r="CE7" s="822"/>
      <c r="CF7" s="822"/>
      <c r="CG7" s="823"/>
      <c r="CH7" s="814">
        <v>40781</v>
      </c>
      <c r="CI7" s="815"/>
      <c r="CJ7" s="815"/>
      <c r="CK7" s="815"/>
      <c r="CL7" s="816"/>
      <c r="CM7" s="814">
        <v>234794</v>
      </c>
      <c r="CN7" s="815"/>
      <c r="CO7" s="815"/>
      <c r="CP7" s="815"/>
      <c r="CQ7" s="816"/>
      <c r="CR7" s="814">
        <v>60</v>
      </c>
      <c r="CS7" s="815"/>
      <c r="CT7" s="815"/>
      <c r="CU7" s="815"/>
      <c r="CV7" s="816"/>
      <c r="CW7" s="814" t="s">
        <v>596</v>
      </c>
      <c r="CX7" s="815"/>
      <c r="CY7" s="815"/>
      <c r="CZ7" s="815"/>
      <c r="DA7" s="816"/>
      <c r="DB7" s="814" t="s">
        <v>596</v>
      </c>
      <c r="DC7" s="815"/>
      <c r="DD7" s="815"/>
      <c r="DE7" s="815"/>
      <c r="DF7" s="816"/>
      <c r="DG7" s="814" t="s">
        <v>596</v>
      </c>
      <c r="DH7" s="815"/>
      <c r="DI7" s="815"/>
      <c r="DJ7" s="815"/>
      <c r="DK7" s="816"/>
      <c r="DL7" s="814" t="s">
        <v>596</v>
      </c>
      <c r="DM7" s="815"/>
      <c r="DN7" s="815"/>
      <c r="DO7" s="815"/>
      <c r="DP7" s="816"/>
      <c r="DQ7" s="814" t="s">
        <v>596</v>
      </c>
      <c r="DR7" s="815"/>
      <c r="DS7" s="815"/>
      <c r="DT7" s="815"/>
      <c r="DU7" s="816"/>
      <c r="DV7" s="795"/>
      <c r="DW7" s="796"/>
      <c r="DX7" s="796"/>
      <c r="DY7" s="796"/>
      <c r="DZ7" s="797"/>
      <c r="EA7" s="254"/>
    </row>
    <row r="8" spans="1:131" s="255" customFormat="1" ht="26.25" customHeight="1">
      <c r="A8" s="261">
        <v>2</v>
      </c>
      <c r="B8" s="798" t="s">
        <v>383</v>
      </c>
      <c r="C8" s="799"/>
      <c r="D8" s="799"/>
      <c r="E8" s="799"/>
      <c r="F8" s="799"/>
      <c r="G8" s="799"/>
      <c r="H8" s="799"/>
      <c r="I8" s="799"/>
      <c r="J8" s="799"/>
      <c r="K8" s="799"/>
      <c r="L8" s="799"/>
      <c r="M8" s="799"/>
      <c r="N8" s="799"/>
      <c r="O8" s="799"/>
      <c r="P8" s="800"/>
      <c r="Q8" s="801">
        <v>120</v>
      </c>
      <c r="R8" s="802"/>
      <c r="S8" s="802"/>
      <c r="T8" s="802"/>
      <c r="U8" s="802"/>
      <c r="V8" s="802">
        <v>115</v>
      </c>
      <c r="W8" s="802"/>
      <c r="X8" s="802"/>
      <c r="Y8" s="802"/>
      <c r="Z8" s="802"/>
      <c r="AA8" s="802">
        <v>5</v>
      </c>
      <c r="AB8" s="802"/>
      <c r="AC8" s="802"/>
      <c r="AD8" s="802"/>
      <c r="AE8" s="803"/>
      <c r="AF8" s="804">
        <v>1</v>
      </c>
      <c r="AG8" s="805"/>
      <c r="AH8" s="805"/>
      <c r="AI8" s="805"/>
      <c r="AJ8" s="806"/>
      <c r="AK8" s="807" t="s">
        <v>596</v>
      </c>
      <c r="AL8" s="808"/>
      <c r="AM8" s="808"/>
      <c r="AN8" s="808"/>
      <c r="AO8" s="808"/>
      <c r="AP8" s="808" t="s">
        <v>596</v>
      </c>
      <c r="AQ8" s="808"/>
      <c r="AR8" s="808"/>
      <c r="AS8" s="808"/>
      <c r="AT8" s="808"/>
      <c r="AU8" s="809"/>
      <c r="AV8" s="809"/>
      <c r="AW8" s="809"/>
      <c r="AX8" s="809"/>
      <c r="AY8" s="810"/>
      <c r="AZ8" s="252"/>
      <c r="BA8" s="252"/>
      <c r="BB8" s="252"/>
      <c r="BC8" s="252"/>
      <c r="BD8" s="252"/>
      <c r="BE8" s="253"/>
      <c r="BF8" s="253"/>
      <c r="BG8" s="253"/>
      <c r="BH8" s="253"/>
      <c r="BI8" s="253"/>
      <c r="BJ8" s="253"/>
      <c r="BK8" s="253"/>
      <c r="BL8" s="253"/>
      <c r="BM8" s="253"/>
      <c r="BN8" s="253"/>
      <c r="BO8" s="253"/>
      <c r="BP8" s="253"/>
      <c r="BQ8" s="262">
        <v>2</v>
      </c>
      <c r="BR8" s="263" t="s">
        <v>606</v>
      </c>
      <c r="BS8" s="811" t="s">
        <v>605</v>
      </c>
      <c r="BT8" s="812"/>
      <c r="BU8" s="812"/>
      <c r="BV8" s="812"/>
      <c r="BW8" s="812"/>
      <c r="BX8" s="812"/>
      <c r="BY8" s="812"/>
      <c r="BZ8" s="812"/>
      <c r="CA8" s="812"/>
      <c r="CB8" s="812"/>
      <c r="CC8" s="812"/>
      <c r="CD8" s="812"/>
      <c r="CE8" s="812"/>
      <c r="CF8" s="812"/>
      <c r="CG8" s="813"/>
      <c r="CH8" s="824" t="s">
        <v>596</v>
      </c>
      <c r="CI8" s="825"/>
      <c r="CJ8" s="825"/>
      <c r="CK8" s="825"/>
      <c r="CL8" s="826"/>
      <c r="CM8" s="824">
        <v>17495</v>
      </c>
      <c r="CN8" s="825"/>
      <c r="CO8" s="825"/>
      <c r="CP8" s="825"/>
      <c r="CQ8" s="826"/>
      <c r="CR8" s="824">
        <v>10</v>
      </c>
      <c r="CS8" s="825"/>
      <c r="CT8" s="825"/>
      <c r="CU8" s="825"/>
      <c r="CV8" s="826"/>
      <c r="CW8" s="824" t="s">
        <v>596</v>
      </c>
      <c r="CX8" s="825"/>
      <c r="CY8" s="825"/>
      <c r="CZ8" s="825"/>
      <c r="DA8" s="826"/>
      <c r="DB8" s="824" t="s">
        <v>596</v>
      </c>
      <c r="DC8" s="825"/>
      <c r="DD8" s="825"/>
      <c r="DE8" s="825"/>
      <c r="DF8" s="826"/>
      <c r="DG8" s="824" t="s">
        <v>596</v>
      </c>
      <c r="DH8" s="825"/>
      <c r="DI8" s="825"/>
      <c r="DJ8" s="825"/>
      <c r="DK8" s="826"/>
      <c r="DL8" s="824">
        <v>1</v>
      </c>
      <c r="DM8" s="825"/>
      <c r="DN8" s="825"/>
      <c r="DO8" s="825"/>
      <c r="DP8" s="826"/>
      <c r="DQ8" s="824" t="s">
        <v>596</v>
      </c>
      <c r="DR8" s="825"/>
      <c r="DS8" s="825"/>
      <c r="DT8" s="825"/>
      <c r="DU8" s="826"/>
      <c r="DV8" s="827"/>
      <c r="DW8" s="828"/>
      <c r="DX8" s="828"/>
      <c r="DY8" s="828"/>
      <c r="DZ8" s="829"/>
      <c r="EA8" s="254"/>
    </row>
    <row r="9" spans="1:131" s="255" customFormat="1" ht="26.25" customHeight="1">
      <c r="A9" s="261">
        <v>3</v>
      </c>
      <c r="B9" s="798" t="s">
        <v>384</v>
      </c>
      <c r="C9" s="799"/>
      <c r="D9" s="799"/>
      <c r="E9" s="799"/>
      <c r="F9" s="799"/>
      <c r="G9" s="799"/>
      <c r="H9" s="799"/>
      <c r="I9" s="799"/>
      <c r="J9" s="799"/>
      <c r="K9" s="799"/>
      <c r="L9" s="799"/>
      <c r="M9" s="799"/>
      <c r="N9" s="799"/>
      <c r="O9" s="799"/>
      <c r="P9" s="800"/>
      <c r="Q9" s="801">
        <v>32</v>
      </c>
      <c r="R9" s="802"/>
      <c r="S9" s="802"/>
      <c r="T9" s="802"/>
      <c r="U9" s="802"/>
      <c r="V9" s="802">
        <v>246</v>
      </c>
      <c r="W9" s="802"/>
      <c r="X9" s="802"/>
      <c r="Y9" s="802"/>
      <c r="Z9" s="802"/>
      <c r="AA9" s="802">
        <v>-215</v>
      </c>
      <c r="AB9" s="802"/>
      <c r="AC9" s="802"/>
      <c r="AD9" s="802"/>
      <c r="AE9" s="803"/>
      <c r="AF9" s="804">
        <v>-215</v>
      </c>
      <c r="AG9" s="805"/>
      <c r="AH9" s="805"/>
      <c r="AI9" s="805"/>
      <c r="AJ9" s="806"/>
      <c r="AK9" s="807" t="s">
        <v>596</v>
      </c>
      <c r="AL9" s="808"/>
      <c r="AM9" s="808"/>
      <c r="AN9" s="808"/>
      <c r="AO9" s="808"/>
      <c r="AP9" s="808">
        <v>6</v>
      </c>
      <c r="AQ9" s="808"/>
      <c r="AR9" s="808"/>
      <c r="AS9" s="808"/>
      <c r="AT9" s="808"/>
      <c r="AU9" s="809"/>
      <c r="AV9" s="809"/>
      <c r="AW9" s="809"/>
      <c r="AX9" s="809"/>
      <c r="AY9" s="810"/>
      <c r="AZ9" s="252"/>
      <c r="BA9" s="252"/>
      <c r="BB9" s="252"/>
      <c r="BC9" s="252"/>
      <c r="BD9" s="252"/>
      <c r="BE9" s="253"/>
      <c r="BF9" s="253"/>
      <c r="BG9" s="253"/>
      <c r="BH9" s="253"/>
      <c r="BI9" s="253"/>
      <c r="BJ9" s="253"/>
      <c r="BK9" s="253"/>
      <c r="BL9" s="253"/>
      <c r="BM9" s="253"/>
      <c r="BN9" s="253"/>
      <c r="BO9" s="253"/>
      <c r="BP9" s="253"/>
      <c r="BQ9" s="262">
        <v>3</v>
      </c>
      <c r="BR9" s="263"/>
      <c r="BS9" s="811"/>
      <c r="BT9" s="812"/>
      <c r="BU9" s="812"/>
      <c r="BV9" s="812"/>
      <c r="BW9" s="812"/>
      <c r="BX9" s="812"/>
      <c r="BY9" s="812"/>
      <c r="BZ9" s="812"/>
      <c r="CA9" s="812"/>
      <c r="CB9" s="812"/>
      <c r="CC9" s="812"/>
      <c r="CD9" s="812"/>
      <c r="CE9" s="812"/>
      <c r="CF9" s="812"/>
      <c r="CG9" s="813"/>
      <c r="CH9" s="824"/>
      <c r="CI9" s="825"/>
      <c r="CJ9" s="825"/>
      <c r="CK9" s="825"/>
      <c r="CL9" s="826"/>
      <c r="CM9" s="824"/>
      <c r="CN9" s="825"/>
      <c r="CO9" s="825"/>
      <c r="CP9" s="825"/>
      <c r="CQ9" s="826"/>
      <c r="CR9" s="824"/>
      <c r="CS9" s="825"/>
      <c r="CT9" s="825"/>
      <c r="CU9" s="825"/>
      <c r="CV9" s="826"/>
      <c r="CW9" s="824"/>
      <c r="CX9" s="825"/>
      <c r="CY9" s="825"/>
      <c r="CZ9" s="825"/>
      <c r="DA9" s="826"/>
      <c r="DB9" s="824"/>
      <c r="DC9" s="825"/>
      <c r="DD9" s="825"/>
      <c r="DE9" s="825"/>
      <c r="DF9" s="826"/>
      <c r="DG9" s="824"/>
      <c r="DH9" s="825"/>
      <c r="DI9" s="825"/>
      <c r="DJ9" s="825"/>
      <c r="DK9" s="826"/>
      <c r="DL9" s="824"/>
      <c r="DM9" s="825"/>
      <c r="DN9" s="825"/>
      <c r="DO9" s="825"/>
      <c r="DP9" s="826"/>
      <c r="DQ9" s="824"/>
      <c r="DR9" s="825"/>
      <c r="DS9" s="825"/>
      <c r="DT9" s="825"/>
      <c r="DU9" s="826"/>
      <c r="DV9" s="827"/>
      <c r="DW9" s="828"/>
      <c r="DX9" s="828"/>
      <c r="DY9" s="828"/>
      <c r="DZ9" s="829"/>
      <c r="EA9" s="254"/>
    </row>
    <row r="10" spans="1:131" s="255" customFormat="1" ht="26.25" customHeight="1">
      <c r="A10" s="261">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807"/>
      <c r="AL10" s="808"/>
      <c r="AM10" s="808"/>
      <c r="AN10" s="808"/>
      <c r="AO10" s="808"/>
      <c r="AP10" s="808"/>
      <c r="AQ10" s="808"/>
      <c r="AR10" s="808"/>
      <c r="AS10" s="808"/>
      <c r="AT10" s="808"/>
      <c r="AU10" s="809"/>
      <c r="AV10" s="809"/>
      <c r="AW10" s="809"/>
      <c r="AX10" s="809"/>
      <c r="AY10" s="810"/>
      <c r="AZ10" s="252"/>
      <c r="BA10" s="252"/>
      <c r="BB10" s="252"/>
      <c r="BC10" s="252"/>
      <c r="BD10" s="252"/>
      <c r="BE10" s="253"/>
      <c r="BF10" s="253"/>
      <c r="BG10" s="253"/>
      <c r="BH10" s="253"/>
      <c r="BI10" s="253"/>
      <c r="BJ10" s="253"/>
      <c r="BK10" s="253"/>
      <c r="BL10" s="253"/>
      <c r="BM10" s="253"/>
      <c r="BN10" s="253"/>
      <c r="BO10" s="253"/>
      <c r="BP10" s="253"/>
      <c r="BQ10" s="262">
        <v>4</v>
      </c>
      <c r="BR10" s="263"/>
      <c r="BS10" s="811"/>
      <c r="BT10" s="812"/>
      <c r="BU10" s="812"/>
      <c r="BV10" s="812"/>
      <c r="BW10" s="812"/>
      <c r="BX10" s="812"/>
      <c r="BY10" s="812"/>
      <c r="BZ10" s="812"/>
      <c r="CA10" s="812"/>
      <c r="CB10" s="812"/>
      <c r="CC10" s="812"/>
      <c r="CD10" s="812"/>
      <c r="CE10" s="812"/>
      <c r="CF10" s="812"/>
      <c r="CG10" s="813"/>
      <c r="CH10" s="824"/>
      <c r="CI10" s="825"/>
      <c r="CJ10" s="825"/>
      <c r="CK10" s="825"/>
      <c r="CL10" s="826"/>
      <c r="CM10" s="824"/>
      <c r="CN10" s="825"/>
      <c r="CO10" s="825"/>
      <c r="CP10" s="825"/>
      <c r="CQ10" s="826"/>
      <c r="CR10" s="824"/>
      <c r="CS10" s="825"/>
      <c r="CT10" s="825"/>
      <c r="CU10" s="825"/>
      <c r="CV10" s="826"/>
      <c r="CW10" s="824"/>
      <c r="CX10" s="825"/>
      <c r="CY10" s="825"/>
      <c r="CZ10" s="825"/>
      <c r="DA10" s="826"/>
      <c r="DB10" s="824"/>
      <c r="DC10" s="825"/>
      <c r="DD10" s="825"/>
      <c r="DE10" s="825"/>
      <c r="DF10" s="826"/>
      <c r="DG10" s="824"/>
      <c r="DH10" s="825"/>
      <c r="DI10" s="825"/>
      <c r="DJ10" s="825"/>
      <c r="DK10" s="826"/>
      <c r="DL10" s="824"/>
      <c r="DM10" s="825"/>
      <c r="DN10" s="825"/>
      <c r="DO10" s="825"/>
      <c r="DP10" s="826"/>
      <c r="DQ10" s="824"/>
      <c r="DR10" s="825"/>
      <c r="DS10" s="825"/>
      <c r="DT10" s="825"/>
      <c r="DU10" s="826"/>
      <c r="DV10" s="827"/>
      <c r="DW10" s="828"/>
      <c r="DX10" s="828"/>
      <c r="DY10" s="828"/>
      <c r="DZ10" s="829"/>
      <c r="EA10" s="254"/>
    </row>
    <row r="11" spans="1:131" s="255" customFormat="1" ht="26.25" customHeight="1">
      <c r="A11" s="261">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807"/>
      <c r="AL11" s="808"/>
      <c r="AM11" s="808"/>
      <c r="AN11" s="808"/>
      <c r="AO11" s="808"/>
      <c r="AP11" s="808"/>
      <c r="AQ11" s="808"/>
      <c r="AR11" s="808"/>
      <c r="AS11" s="808"/>
      <c r="AT11" s="808"/>
      <c r="AU11" s="809"/>
      <c r="AV11" s="809"/>
      <c r="AW11" s="809"/>
      <c r="AX11" s="809"/>
      <c r="AY11" s="810"/>
      <c r="AZ11" s="252"/>
      <c r="BA11" s="252"/>
      <c r="BB11" s="252"/>
      <c r="BC11" s="252"/>
      <c r="BD11" s="252"/>
      <c r="BE11" s="253"/>
      <c r="BF11" s="253"/>
      <c r="BG11" s="253"/>
      <c r="BH11" s="253"/>
      <c r="BI11" s="253"/>
      <c r="BJ11" s="253"/>
      <c r="BK11" s="253"/>
      <c r="BL11" s="253"/>
      <c r="BM11" s="253"/>
      <c r="BN11" s="253"/>
      <c r="BO11" s="253"/>
      <c r="BP11" s="253"/>
      <c r="BQ11" s="262">
        <v>5</v>
      </c>
      <c r="BR11" s="263"/>
      <c r="BS11" s="811"/>
      <c r="BT11" s="812"/>
      <c r="BU11" s="812"/>
      <c r="BV11" s="812"/>
      <c r="BW11" s="812"/>
      <c r="BX11" s="812"/>
      <c r="BY11" s="812"/>
      <c r="BZ11" s="812"/>
      <c r="CA11" s="812"/>
      <c r="CB11" s="812"/>
      <c r="CC11" s="812"/>
      <c r="CD11" s="812"/>
      <c r="CE11" s="812"/>
      <c r="CF11" s="812"/>
      <c r="CG11" s="813"/>
      <c r="CH11" s="824"/>
      <c r="CI11" s="825"/>
      <c r="CJ11" s="825"/>
      <c r="CK11" s="825"/>
      <c r="CL11" s="826"/>
      <c r="CM11" s="824"/>
      <c r="CN11" s="825"/>
      <c r="CO11" s="825"/>
      <c r="CP11" s="825"/>
      <c r="CQ11" s="826"/>
      <c r="CR11" s="824"/>
      <c r="CS11" s="825"/>
      <c r="CT11" s="825"/>
      <c r="CU11" s="825"/>
      <c r="CV11" s="826"/>
      <c r="CW11" s="824"/>
      <c r="CX11" s="825"/>
      <c r="CY11" s="825"/>
      <c r="CZ11" s="825"/>
      <c r="DA11" s="826"/>
      <c r="DB11" s="824"/>
      <c r="DC11" s="825"/>
      <c r="DD11" s="825"/>
      <c r="DE11" s="825"/>
      <c r="DF11" s="826"/>
      <c r="DG11" s="824"/>
      <c r="DH11" s="825"/>
      <c r="DI11" s="825"/>
      <c r="DJ11" s="825"/>
      <c r="DK11" s="826"/>
      <c r="DL11" s="824"/>
      <c r="DM11" s="825"/>
      <c r="DN11" s="825"/>
      <c r="DO11" s="825"/>
      <c r="DP11" s="826"/>
      <c r="DQ11" s="824"/>
      <c r="DR11" s="825"/>
      <c r="DS11" s="825"/>
      <c r="DT11" s="825"/>
      <c r="DU11" s="826"/>
      <c r="DV11" s="827"/>
      <c r="DW11" s="828"/>
      <c r="DX11" s="828"/>
      <c r="DY11" s="828"/>
      <c r="DZ11" s="829"/>
      <c r="EA11" s="254"/>
    </row>
    <row r="12" spans="1:131" s="255" customFormat="1" ht="26.25" customHeight="1">
      <c r="A12" s="261">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807"/>
      <c r="AL12" s="808"/>
      <c r="AM12" s="808"/>
      <c r="AN12" s="808"/>
      <c r="AO12" s="808"/>
      <c r="AP12" s="808"/>
      <c r="AQ12" s="808"/>
      <c r="AR12" s="808"/>
      <c r="AS12" s="808"/>
      <c r="AT12" s="808"/>
      <c r="AU12" s="809"/>
      <c r="AV12" s="809"/>
      <c r="AW12" s="809"/>
      <c r="AX12" s="809"/>
      <c r="AY12" s="810"/>
      <c r="AZ12" s="252"/>
      <c r="BA12" s="252"/>
      <c r="BB12" s="252"/>
      <c r="BC12" s="252"/>
      <c r="BD12" s="252"/>
      <c r="BE12" s="253"/>
      <c r="BF12" s="253"/>
      <c r="BG12" s="253"/>
      <c r="BH12" s="253"/>
      <c r="BI12" s="253"/>
      <c r="BJ12" s="253"/>
      <c r="BK12" s="253"/>
      <c r="BL12" s="253"/>
      <c r="BM12" s="253"/>
      <c r="BN12" s="253"/>
      <c r="BO12" s="253"/>
      <c r="BP12" s="253"/>
      <c r="BQ12" s="262">
        <v>6</v>
      </c>
      <c r="BR12" s="263"/>
      <c r="BS12" s="811"/>
      <c r="BT12" s="812"/>
      <c r="BU12" s="812"/>
      <c r="BV12" s="812"/>
      <c r="BW12" s="812"/>
      <c r="BX12" s="812"/>
      <c r="BY12" s="812"/>
      <c r="BZ12" s="812"/>
      <c r="CA12" s="812"/>
      <c r="CB12" s="812"/>
      <c r="CC12" s="812"/>
      <c r="CD12" s="812"/>
      <c r="CE12" s="812"/>
      <c r="CF12" s="812"/>
      <c r="CG12" s="813"/>
      <c r="CH12" s="824"/>
      <c r="CI12" s="825"/>
      <c r="CJ12" s="825"/>
      <c r="CK12" s="825"/>
      <c r="CL12" s="826"/>
      <c r="CM12" s="824"/>
      <c r="CN12" s="825"/>
      <c r="CO12" s="825"/>
      <c r="CP12" s="825"/>
      <c r="CQ12" s="826"/>
      <c r="CR12" s="824"/>
      <c r="CS12" s="825"/>
      <c r="CT12" s="825"/>
      <c r="CU12" s="825"/>
      <c r="CV12" s="826"/>
      <c r="CW12" s="824"/>
      <c r="CX12" s="825"/>
      <c r="CY12" s="825"/>
      <c r="CZ12" s="825"/>
      <c r="DA12" s="826"/>
      <c r="DB12" s="824"/>
      <c r="DC12" s="825"/>
      <c r="DD12" s="825"/>
      <c r="DE12" s="825"/>
      <c r="DF12" s="826"/>
      <c r="DG12" s="824"/>
      <c r="DH12" s="825"/>
      <c r="DI12" s="825"/>
      <c r="DJ12" s="825"/>
      <c r="DK12" s="826"/>
      <c r="DL12" s="824"/>
      <c r="DM12" s="825"/>
      <c r="DN12" s="825"/>
      <c r="DO12" s="825"/>
      <c r="DP12" s="826"/>
      <c r="DQ12" s="824"/>
      <c r="DR12" s="825"/>
      <c r="DS12" s="825"/>
      <c r="DT12" s="825"/>
      <c r="DU12" s="826"/>
      <c r="DV12" s="827"/>
      <c r="DW12" s="828"/>
      <c r="DX12" s="828"/>
      <c r="DY12" s="828"/>
      <c r="DZ12" s="829"/>
      <c r="EA12" s="254"/>
    </row>
    <row r="13" spans="1:131" s="255" customFormat="1" ht="26.25" customHeight="1">
      <c r="A13" s="261">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807"/>
      <c r="AL13" s="808"/>
      <c r="AM13" s="808"/>
      <c r="AN13" s="808"/>
      <c r="AO13" s="808"/>
      <c r="AP13" s="808"/>
      <c r="AQ13" s="808"/>
      <c r="AR13" s="808"/>
      <c r="AS13" s="808"/>
      <c r="AT13" s="808"/>
      <c r="AU13" s="809"/>
      <c r="AV13" s="809"/>
      <c r="AW13" s="809"/>
      <c r="AX13" s="809"/>
      <c r="AY13" s="810"/>
      <c r="AZ13" s="252"/>
      <c r="BA13" s="252"/>
      <c r="BB13" s="252"/>
      <c r="BC13" s="252"/>
      <c r="BD13" s="252"/>
      <c r="BE13" s="253"/>
      <c r="BF13" s="253"/>
      <c r="BG13" s="253"/>
      <c r="BH13" s="253"/>
      <c r="BI13" s="253"/>
      <c r="BJ13" s="253"/>
      <c r="BK13" s="253"/>
      <c r="BL13" s="253"/>
      <c r="BM13" s="253"/>
      <c r="BN13" s="253"/>
      <c r="BO13" s="253"/>
      <c r="BP13" s="253"/>
      <c r="BQ13" s="262">
        <v>7</v>
      </c>
      <c r="BR13" s="263"/>
      <c r="BS13" s="811"/>
      <c r="BT13" s="812"/>
      <c r="BU13" s="812"/>
      <c r="BV13" s="812"/>
      <c r="BW13" s="812"/>
      <c r="BX13" s="812"/>
      <c r="BY13" s="812"/>
      <c r="BZ13" s="812"/>
      <c r="CA13" s="812"/>
      <c r="CB13" s="812"/>
      <c r="CC13" s="812"/>
      <c r="CD13" s="812"/>
      <c r="CE13" s="812"/>
      <c r="CF13" s="812"/>
      <c r="CG13" s="813"/>
      <c r="CH13" s="824"/>
      <c r="CI13" s="825"/>
      <c r="CJ13" s="825"/>
      <c r="CK13" s="825"/>
      <c r="CL13" s="826"/>
      <c r="CM13" s="824"/>
      <c r="CN13" s="825"/>
      <c r="CO13" s="825"/>
      <c r="CP13" s="825"/>
      <c r="CQ13" s="826"/>
      <c r="CR13" s="824"/>
      <c r="CS13" s="825"/>
      <c r="CT13" s="825"/>
      <c r="CU13" s="825"/>
      <c r="CV13" s="826"/>
      <c r="CW13" s="824"/>
      <c r="CX13" s="825"/>
      <c r="CY13" s="825"/>
      <c r="CZ13" s="825"/>
      <c r="DA13" s="826"/>
      <c r="DB13" s="824"/>
      <c r="DC13" s="825"/>
      <c r="DD13" s="825"/>
      <c r="DE13" s="825"/>
      <c r="DF13" s="826"/>
      <c r="DG13" s="824"/>
      <c r="DH13" s="825"/>
      <c r="DI13" s="825"/>
      <c r="DJ13" s="825"/>
      <c r="DK13" s="826"/>
      <c r="DL13" s="824"/>
      <c r="DM13" s="825"/>
      <c r="DN13" s="825"/>
      <c r="DO13" s="825"/>
      <c r="DP13" s="826"/>
      <c r="DQ13" s="824"/>
      <c r="DR13" s="825"/>
      <c r="DS13" s="825"/>
      <c r="DT13" s="825"/>
      <c r="DU13" s="826"/>
      <c r="DV13" s="827"/>
      <c r="DW13" s="828"/>
      <c r="DX13" s="828"/>
      <c r="DY13" s="828"/>
      <c r="DZ13" s="829"/>
      <c r="EA13" s="254"/>
    </row>
    <row r="14" spans="1:131" s="255" customFormat="1" ht="26.25" customHeight="1">
      <c r="A14" s="261">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807"/>
      <c r="AL14" s="808"/>
      <c r="AM14" s="808"/>
      <c r="AN14" s="808"/>
      <c r="AO14" s="808"/>
      <c r="AP14" s="808"/>
      <c r="AQ14" s="808"/>
      <c r="AR14" s="808"/>
      <c r="AS14" s="808"/>
      <c r="AT14" s="808"/>
      <c r="AU14" s="809"/>
      <c r="AV14" s="809"/>
      <c r="AW14" s="809"/>
      <c r="AX14" s="809"/>
      <c r="AY14" s="810"/>
      <c r="AZ14" s="252"/>
      <c r="BA14" s="252"/>
      <c r="BB14" s="252"/>
      <c r="BC14" s="252"/>
      <c r="BD14" s="252"/>
      <c r="BE14" s="253"/>
      <c r="BF14" s="253"/>
      <c r="BG14" s="253"/>
      <c r="BH14" s="253"/>
      <c r="BI14" s="253"/>
      <c r="BJ14" s="253"/>
      <c r="BK14" s="253"/>
      <c r="BL14" s="253"/>
      <c r="BM14" s="253"/>
      <c r="BN14" s="253"/>
      <c r="BO14" s="253"/>
      <c r="BP14" s="253"/>
      <c r="BQ14" s="262">
        <v>8</v>
      </c>
      <c r="BR14" s="263"/>
      <c r="BS14" s="811"/>
      <c r="BT14" s="812"/>
      <c r="BU14" s="812"/>
      <c r="BV14" s="812"/>
      <c r="BW14" s="812"/>
      <c r="BX14" s="812"/>
      <c r="BY14" s="812"/>
      <c r="BZ14" s="812"/>
      <c r="CA14" s="812"/>
      <c r="CB14" s="812"/>
      <c r="CC14" s="812"/>
      <c r="CD14" s="812"/>
      <c r="CE14" s="812"/>
      <c r="CF14" s="812"/>
      <c r="CG14" s="813"/>
      <c r="CH14" s="824"/>
      <c r="CI14" s="825"/>
      <c r="CJ14" s="825"/>
      <c r="CK14" s="825"/>
      <c r="CL14" s="826"/>
      <c r="CM14" s="824"/>
      <c r="CN14" s="825"/>
      <c r="CO14" s="825"/>
      <c r="CP14" s="825"/>
      <c r="CQ14" s="826"/>
      <c r="CR14" s="824"/>
      <c r="CS14" s="825"/>
      <c r="CT14" s="825"/>
      <c r="CU14" s="825"/>
      <c r="CV14" s="826"/>
      <c r="CW14" s="824"/>
      <c r="CX14" s="825"/>
      <c r="CY14" s="825"/>
      <c r="CZ14" s="825"/>
      <c r="DA14" s="826"/>
      <c r="DB14" s="824"/>
      <c r="DC14" s="825"/>
      <c r="DD14" s="825"/>
      <c r="DE14" s="825"/>
      <c r="DF14" s="826"/>
      <c r="DG14" s="824"/>
      <c r="DH14" s="825"/>
      <c r="DI14" s="825"/>
      <c r="DJ14" s="825"/>
      <c r="DK14" s="826"/>
      <c r="DL14" s="824"/>
      <c r="DM14" s="825"/>
      <c r="DN14" s="825"/>
      <c r="DO14" s="825"/>
      <c r="DP14" s="826"/>
      <c r="DQ14" s="824"/>
      <c r="DR14" s="825"/>
      <c r="DS14" s="825"/>
      <c r="DT14" s="825"/>
      <c r="DU14" s="826"/>
      <c r="DV14" s="827"/>
      <c r="DW14" s="828"/>
      <c r="DX14" s="828"/>
      <c r="DY14" s="828"/>
      <c r="DZ14" s="829"/>
      <c r="EA14" s="254"/>
    </row>
    <row r="15" spans="1:131" s="255" customFormat="1" ht="26.25" customHeight="1">
      <c r="A15" s="261">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807"/>
      <c r="AL15" s="808"/>
      <c r="AM15" s="808"/>
      <c r="AN15" s="808"/>
      <c r="AO15" s="808"/>
      <c r="AP15" s="808"/>
      <c r="AQ15" s="808"/>
      <c r="AR15" s="808"/>
      <c r="AS15" s="808"/>
      <c r="AT15" s="808"/>
      <c r="AU15" s="809"/>
      <c r="AV15" s="809"/>
      <c r="AW15" s="809"/>
      <c r="AX15" s="809"/>
      <c r="AY15" s="810"/>
      <c r="AZ15" s="252"/>
      <c r="BA15" s="252"/>
      <c r="BB15" s="252"/>
      <c r="BC15" s="252"/>
      <c r="BD15" s="252"/>
      <c r="BE15" s="253"/>
      <c r="BF15" s="253"/>
      <c r="BG15" s="253"/>
      <c r="BH15" s="253"/>
      <c r="BI15" s="253"/>
      <c r="BJ15" s="253"/>
      <c r="BK15" s="253"/>
      <c r="BL15" s="253"/>
      <c r="BM15" s="253"/>
      <c r="BN15" s="253"/>
      <c r="BO15" s="253"/>
      <c r="BP15" s="253"/>
      <c r="BQ15" s="262">
        <v>9</v>
      </c>
      <c r="BR15" s="263"/>
      <c r="BS15" s="811"/>
      <c r="BT15" s="812"/>
      <c r="BU15" s="812"/>
      <c r="BV15" s="812"/>
      <c r="BW15" s="812"/>
      <c r="BX15" s="812"/>
      <c r="BY15" s="812"/>
      <c r="BZ15" s="812"/>
      <c r="CA15" s="812"/>
      <c r="CB15" s="812"/>
      <c r="CC15" s="812"/>
      <c r="CD15" s="812"/>
      <c r="CE15" s="812"/>
      <c r="CF15" s="812"/>
      <c r="CG15" s="813"/>
      <c r="CH15" s="824"/>
      <c r="CI15" s="825"/>
      <c r="CJ15" s="825"/>
      <c r="CK15" s="825"/>
      <c r="CL15" s="826"/>
      <c r="CM15" s="824"/>
      <c r="CN15" s="825"/>
      <c r="CO15" s="825"/>
      <c r="CP15" s="825"/>
      <c r="CQ15" s="826"/>
      <c r="CR15" s="824"/>
      <c r="CS15" s="825"/>
      <c r="CT15" s="825"/>
      <c r="CU15" s="825"/>
      <c r="CV15" s="826"/>
      <c r="CW15" s="824"/>
      <c r="CX15" s="825"/>
      <c r="CY15" s="825"/>
      <c r="CZ15" s="825"/>
      <c r="DA15" s="826"/>
      <c r="DB15" s="824"/>
      <c r="DC15" s="825"/>
      <c r="DD15" s="825"/>
      <c r="DE15" s="825"/>
      <c r="DF15" s="826"/>
      <c r="DG15" s="824"/>
      <c r="DH15" s="825"/>
      <c r="DI15" s="825"/>
      <c r="DJ15" s="825"/>
      <c r="DK15" s="826"/>
      <c r="DL15" s="824"/>
      <c r="DM15" s="825"/>
      <c r="DN15" s="825"/>
      <c r="DO15" s="825"/>
      <c r="DP15" s="826"/>
      <c r="DQ15" s="824"/>
      <c r="DR15" s="825"/>
      <c r="DS15" s="825"/>
      <c r="DT15" s="825"/>
      <c r="DU15" s="826"/>
      <c r="DV15" s="827"/>
      <c r="DW15" s="828"/>
      <c r="DX15" s="828"/>
      <c r="DY15" s="828"/>
      <c r="DZ15" s="829"/>
      <c r="EA15" s="254"/>
    </row>
    <row r="16" spans="1:131" s="255" customFormat="1" ht="26.25" customHeight="1">
      <c r="A16" s="261">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807"/>
      <c r="AL16" s="808"/>
      <c r="AM16" s="808"/>
      <c r="AN16" s="808"/>
      <c r="AO16" s="808"/>
      <c r="AP16" s="808"/>
      <c r="AQ16" s="808"/>
      <c r="AR16" s="808"/>
      <c r="AS16" s="808"/>
      <c r="AT16" s="808"/>
      <c r="AU16" s="809"/>
      <c r="AV16" s="809"/>
      <c r="AW16" s="809"/>
      <c r="AX16" s="809"/>
      <c r="AY16" s="810"/>
      <c r="AZ16" s="252"/>
      <c r="BA16" s="252"/>
      <c r="BB16" s="252"/>
      <c r="BC16" s="252"/>
      <c r="BD16" s="252"/>
      <c r="BE16" s="253"/>
      <c r="BF16" s="253"/>
      <c r="BG16" s="253"/>
      <c r="BH16" s="253"/>
      <c r="BI16" s="253"/>
      <c r="BJ16" s="253"/>
      <c r="BK16" s="253"/>
      <c r="BL16" s="253"/>
      <c r="BM16" s="253"/>
      <c r="BN16" s="253"/>
      <c r="BO16" s="253"/>
      <c r="BP16" s="253"/>
      <c r="BQ16" s="262">
        <v>10</v>
      </c>
      <c r="BR16" s="263"/>
      <c r="BS16" s="811"/>
      <c r="BT16" s="812"/>
      <c r="BU16" s="812"/>
      <c r="BV16" s="812"/>
      <c r="BW16" s="812"/>
      <c r="BX16" s="812"/>
      <c r="BY16" s="812"/>
      <c r="BZ16" s="812"/>
      <c r="CA16" s="812"/>
      <c r="CB16" s="812"/>
      <c r="CC16" s="812"/>
      <c r="CD16" s="812"/>
      <c r="CE16" s="812"/>
      <c r="CF16" s="812"/>
      <c r="CG16" s="813"/>
      <c r="CH16" s="824"/>
      <c r="CI16" s="825"/>
      <c r="CJ16" s="825"/>
      <c r="CK16" s="825"/>
      <c r="CL16" s="826"/>
      <c r="CM16" s="824"/>
      <c r="CN16" s="825"/>
      <c r="CO16" s="825"/>
      <c r="CP16" s="825"/>
      <c r="CQ16" s="826"/>
      <c r="CR16" s="824"/>
      <c r="CS16" s="825"/>
      <c r="CT16" s="825"/>
      <c r="CU16" s="825"/>
      <c r="CV16" s="826"/>
      <c r="CW16" s="824"/>
      <c r="CX16" s="825"/>
      <c r="CY16" s="825"/>
      <c r="CZ16" s="825"/>
      <c r="DA16" s="826"/>
      <c r="DB16" s="824"/>
      <c r="DC16" s="825"/>
      <c r="DD16" s="825"/>
      <c r="DE16" s="825"/>
      <c r="DF16" s="826"/>
      <c r="DG16" s="824"/>
      <c r="DH16" s="825"/>
      <c r="DI16" s="825"/>
      <c r="DJ16" s="825"/>
      <c r="DK16" s="826"/>
      <c r="DL16" s="824"/>
      <c r="DM16" s="825"/>
      <c r="DN16" s="825"/>
      <c r="DO16" s="825"/>
      <c r="DP16" s="826"/>
      <c r="DQ16" s="824"/>
      <c r="DR16" s="825"/>
      <c r="DS16" s="825"/>
      <c r="DT16" s="825"/>
      <c r="DU16" s="826"/>
      <c r="DV16" s="827"/>
      <c r="DW16" s="828"/>
      <c r="DX16" s="828"/>
      <c r="DY16" s="828"/>
      <c r="DZ16" s="829"/>
      <c r="EA16" s="254"/>
    </row>
    <row r="17" spans="1:131" s="255" customFormat="1" ht="26.25" customHeight="1">
      <c r="A17" s="261">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807"/>
      <c r="AL17" s="808"/>
      <c r="AM17" s="808"/>
      <c r="AN17" s="808"/>
      <c r="AO17" s="808"/>
      <c r="AP17" s="808"/>
      <c r="AQ17" s="808"/>
      <c r="AR17" s="808"/>
      <c r="AS17" s="808"/>
      <c r="AT17" s="808"/>
      <c r="AU17" s="809"/>
      <c r="AV17" s="809"/>
      <c r="AW17" s="809"/>
      <c r="AX17" s="809"/>
      <c r="AY17" s="810"/>
      <c r="AZ17" s="252"/>
      <c r="BA17" s="252"/>
      <c r="BB17" s="252"/>
      <c r="BC17" s="252"/>
      <c r="BD17" s="252"/>
      <c r="BE17" s="253"/>
      <c r="BF17" s="253"/>
      <c r="BG17" s="253"/>
      <c r="BH17" s="253"/>
      <c r="BI17" s="253"/>
      <c r="BJ17" s="253"/>
      <c r="BK17" s="253"/>
      <c r="BL17" s="253"/>
      <c r="BM17" s="253"/>
      <c r="BN17" s="253"/>
      <c r="BO17" s="253"/>
      <c r="BP17" s="253"/>
      <c r="BQ17" s="262">
        <v>11</v>
      </c>
      <c r="BR17" s="263"/>
      <c r="BS17" s="811"/>
      <c r="BT17" s="812"/>
      <c r="BU17" s="812"/>
      <c r="BV17" s="812"/>
      <c r="BW17" s="812"/>
      <c r="BX17" s="812"/>
      <c r="BY17" s="812"/>
      <c r="BZ17" s="812"/>
      <c r="CA17" s="812"/>
      <c r="CB17" s="812"/>
      <c r="CC17" s="812"/>
      <c r="CD17" s="812"/>
      <c r="CE17" s="812"/>
      <c r="CF17" s="812"/>
      <c r="CG17" s="813"/>
      <c r="CH17" s="824"/>
      <c r="CI17" s="825"/>
      <c r="CJ17" s="825"/>
      <c r="CK17" s="825"/>
      <c r="CL17" s="826"/>
      <c r="CM17" s="824"/>
      <c r="CN17" s="825"/>
      <c r="CO17" s="825"/>
      <c r="CP17" s="825"/>
      <c r="CQ17" s="826"/>
      <c r="CR17" s="824"/>
      <c r="CS17" s="825"/>
      <c r="CT17" s="825"/>
      <c r="CU17" s="825"/>
      <c r="CV17" s="826"/>
      <c r="CW17" s="824"/>
      <c r="CX17" s="825"/>
      <c r="CY17" s="825"/>
      <c r="CZ17" s="825"/>
      <c r="DA17" s="826"/>
      <c r="DB17" s="824"/>
      <c r="DC17" s="825"/>
      <c r="DD17" s="825"/>
      <c r="DE17" s="825"/>
      <c r="DF17" s="826"/>
      <c r="DG17" s="824"/>
      <c r="DH17" s="825"/>
      <c r="DI17" s="825"/>
      <c r="DJ17" s="825"/>
      <c r="DK17" s="826"/>
      <c r="DL17" s="824"/>
      <c r="DM17" s="825"/>
      <c r="DN17" s="825"/>
      <c r="DO17" s="825"/>
      <c r="DP17" s="826"/>
      <c r="DQ17" s="824"/>
      <c r="DR17" s="825"/>
      <c r="DS17" s="825"/>
      <c r="DT17" s="825"/>
      <c r="DU17" s="826"/>
      <c r="DV17" s="827"/>
      <c r="DW17" s="828"/>
      <c r="DX17" s="828"/>
      <c r="DY17" s="828"/>
      <c r="DZ17" s="829"/>
      <c r="EA17" s="254"/>
    </row>
    <row r="18" spans="1:131" s="255" customFormat="1" ht="26.25" customHeight="1">
      <c r="A18" s="261">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807"/>
      <c r="AL18" s="808"/>
      <c r="AM18" s="808"/>
      <c r="AN18" s="808"/>
      <c r="AO18" s="808"/>
      <c r="AP18" s="808"/>
      <c r="AQ18" s="808"/>
      <c r="AR18" s="808"/>
      <c r="AS18" s="808"/>
      <c r="AT18" s="808"/>
      <c r="AU18" s="809"/>
      <c r="AV18" s="809"/>
      <c r="AW18" s="809"/>
      <c r="AX18" s="809"/>
      <c r="AY18" s="810"/>
      <c r="AZ18" s="252"/>
      <c r="BA18" s="252"/>
      <c r="BB18" s="252"/>
      <c r="BC18" s="252"/>
      <c r="BD18" s="252"/>
      <c r="BE18" s="253"/>
      <c r="BF18" s="253"/>
      <c r="BG18" s="253"/>
      <c r="BH18" s="253"/>
      <c r="BI18" s="253"/>
      <c r="BJ18" s="253"/>
      <c r="BK18" s="253"/>
      <c r="BL18" s="253"/>
      <c r="BM18" s="253"/>
      <c r="BN18" s="253"/>
      <c r="BO18" s="253"/>
      <c r="BP18" s="253"/>
      <c r="BQ18" s="262">
        <v>12</v>
      </c>
      <c r="BR18" s="263"/>
      <c r="BS18" s="811"/>
      <c r="BT18" s="812"/>
      <c r="BU18" s="812"/>
      <c r="BV18" s="812"/>
      <c r="BW18" s="812"/>
      <c r="BX18" s="812"/>
      <c r="BY18" s="812"/>
      <c r="BZ18" s="812"/>
      <c r="CA18" s="812"/>
      <c r="CB18" s="812"/>
      <c r="CC18" s="812"/>
      <c r="CD18" s="812"/>
      <c r="CE18" s="812"/>
      <c r="CF18" s="812"/>
      <c r="CG18" s="813"/>
      <c r="CH18" s="824"/>
      <c r="CI18" s="825"/>
      <c r="CJ18" s="825"/>
      <c r="CK18" s="825"/>
      <c r="CL18" s="826"/>
      <c r="CM18" s="824"/>
      <c r="CN18" s="825"/>
      <c r="CO18" s="825"/>
      <c r="CP18" s="825"/>
      <c r="CQ18" s="826"/>
      <c r="CR18" s="824"/>
      <c r="CS18" s="825"/>
      <c r="CT18" s="825"/>
      <c r="CU18" s="825"/>
      <c r="CV18" s="826"/>
      <c r="CW18" s="824"/>
      <c r="CX18" s="825"/>
      <c r="CY18" s="825"/>
      <c r="CZ18" s="825"/>
      <c r="DA18" s="826"/>
      <c r="DB18" s="824"/>
      <c r="DC18" s="825"/>
      <c r="DD18" s="825"/>
      <c r="DE18" s="825"/>
      <c r="DF18" s="826"/>
      <c r="DG18" s="824"/>
      <c r="DH18" s="825"/>
      <c r="DI18" s="825"/>
      <c r="DJ18" s="825"/>
      <c r="DK18" s="826"/>
      <c r="DL18" s="824"/>
      <c r="DM18" s="825"/>
      <c r="DN18" s="825"/>
      <c r="DO18" s="825"/>
      <c r="DP18" s="826"/>
      <c r="DQ18" s="824"/>
      <c r="DR18" s="825"/>
      <c r="DS18" s="825"/>
      <c r="DT18" s="825"/>
      <c r="DU18" s="826"/>
      <c r="DV18" s="827"/>
      <c r="DW18" s="828"/>
      <c r="DX18" s="828"/>
      <c r="DY18" s="828"/>
      <c r="DZ18" s="829"/>
      <c r="EA18" s="254"/>
    </row>
    <row r="19" spans="1:131" s="255" customFormat="1" ht="26.25" customHeight="1">
      <c r="A19" s="261">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807"/>
      <c r="AL19" s="808"/>
      <c r="AM19" s="808"/>
      <c r="AN19" s="808"/>
      <c r="AO19" s="808"/>
      <c r="AP19" s="808"/>
      <c r="AQ19" s="808"/>
      <c r="AR19" s="808"/>
      <c r="AS19" s="808"/>
      <c r="AT19" s="808"/>
      <c r="AU19" s="809"/>
      <c r="AV19" s="809"/>
      <c r="AW19" s="809"/>
      <c r="AX19" s="809"/>
      <c r="AY19" s="810"/>
      <c r="AZ19" s="252"/>
      <c r="BA19" s="252"/>
      <c r="BB19" s="252"/>
      <c r="BC19" s="252"/>
      <c r="BD19" s="252"/>
      <c r="BE19" s="253"/>
      <c r="BF19" s="253"/>
      <c r="BG19" s="253"/>
      <c r="BH19" s="253"/>
      <c r="BI19" s="253"/>
      <c r="BJ19" s="253"/>
      <c r="BK19" s="253"/>
      <c r="BL19" s="253"/>
      <c r="BM19" s="253"/>
      <c r="BN19" s="253"/>
      <c r="BO19" s="253"/>
      <c r="BP19" s="253"/>
      <c r="BQ19" s="262">
        <v>13</v>
      </c>
      <c r="BR19" s="263"/>
      <c r="BS19" s="811"/>
      <c r="BT19" s="812"/>
      <c r="BU19" s="812"/>
      <c r="BV19" s="812"/>
      <c r="BW19" s="812"/>
      <c r="BX19" s="812"/>
      <c r="BY19" s="812"/>
      <c r="BZ19" s="812"/>
      <c r="CA19" s="812"/>
      <c r="CB19" s="812"/>
      <c r="CC19" s="812"/>
      <c r="CD19" s="812"/>
      <c r="CE19" s="812"/>
      <c r="CF19" s="812"/>
      <c r="CG19" s="813"/>
      <c r="CH19" s="824"/>
      <c r="CI19" s="825"/>
      <c r="CJ19" s="825"/>
      <c r="CK19" s="825"/>
      <c r="CL19" s="826"/>
      <c r="CM19" s="824"/>
      <c r="CN19" s="825"/>
      <c r="CO19" s="825"/>
      <c r="CP19" s="825"/>
      <c r="CQ19" s="826"/>
      <c r="CR19" s="824"/>
      <c r="CS19" s="825"/>
      <c r="CT19" s="825"/>
      <c r="CU19" s="825"/>
      <c r="CV19" s="826"/>
      <c r="CW19" s="824"/>
      <c r="CX19" s="825"/>
      <c r="CY19" s="825"/>
      <c r="CZ19" s="825"/>
      <c r="DA19" s="826"/>
      <c r="DB19" s="824"/>
      <c r="DC19" s="825"/>
      <c r="DD19" s="825"/>
      <c r="DE19" s="825"/>
      <c r="DF19" s="826"/>
      <c r="DG19" s="824"/>
      <c r="DH19" s="825"/>
      <c r="DI19" s="825"/>
      <c r="DJ19" s="825"/>
      <c r="DK19" s="826"/>
      <c r="DL19" s="824"/>
      <c r="DM19" s="825"/>
      <c r="DN19" s="825"/>
      <c r="DO19" s="825"/>
      <c r="DP19" s="826"/>
      <c r="DQ19" s="824"/>
      <c r="DR19" s="825"/>
      <c r="DS19" s="825"/>
      <c r="DT19" s="825"/>
      <c r="DU19" s="826"/>
      <c r="DV19" s="827"/>
      <c r="DW19" s="828"/>
      <c r="DX19" s="828"/>
      <c r="DY19" s="828"/>
      <c r="DZ19" s="829"/>
      <c r="EA19" s="254"/>
    </row>
    <row r="20" spans="1:131" s="255" customFormat="1" ht="26.25" customHeight="1">
      <c r="A20" s="261">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807"/>
      <c r="AL20" s="808"/>
      <c r="AM20" s="808"/>
      <c r="AN20" s="808"/>
      <c r="AO20" s="808"/>
      <c r="AP20" s="808"/>
      <c r="AQ20" s="808"/>
      <c r="AR20" s="808"/>
      <c r="AS20" s="808"/>
      <c r="AT20" s="808"/>
      <c r="AU20" s="809"/>
      <c r="AV20" s="809"/>
      <c r="AW20" s="809"/>
      <c r="AX20" s="809"/>
      <c r="AY20" s="810"/>
      <c r="AZ20" s="252"/>
      <c r="BA20" s="252"/>
      <c r="BB20" s="252"/>
      <c r="BC20" s="252"/>
      <c r="BD20" s="252"/>
      <c r="BE20" s="253"/>
      <c r="BF20" s="253"/>
      <c r="BG20" s="253"/>
      <c r="BH20" s="253"/>
      <c r="BI20" s="253"/>
      <c r="BJ20" s="253"/>
      <c r="BK20" s="253"/>
      <c r="BL20" s="253"/>
      <c r="BM20" s="253"/>
      <c r="BN20" s="253"/>
      <c r="BO20" s="253"/>
      <c r="BP20" s="253"/>
      <c r="BQ20" s="262">
        <v>14</v>
      </c>
      <c r="BR20" s="263"/>
      <c r="BS20" s="811"/>
      <c r="BT20" s="812"/>
      <c r="BU20" s="812"/>
      <c r="BV20" s="812"/>
      <c r="BW20" s="812"/>
      <c r="BX20" s="812"/>
      <c r="BY20" s="812"/>
      <c r="BZ20" s="812"/>
      <c r="CA20" s="812"/>
      <c r="CB20" s="812"/>
      <c r="CC20" s="812"/>
      <c r="CD20" s="812"/>
      <c r="CE20" s="812"/>
      <c r="CF20" s="812"/>
      <c r="CG20" s="813"/>
      <c r="CH20" s="824"/>
      <c r="CI20" s="825"/>
      <c r="CJ20" s="825"/>
      <c r="CK20" s="825"/>
      <c r="CL20" s="826"/>
      <c r="CM20" s="824"/>
      <c r="CN20" s="825"/>
      <c r="CO20" s="825"/>
      <c r="CP20" s="825"/>
      <c r="CQ20" s="826"/>
      <c r="CR20" s="824"/>
      <c r="CS20" s="825"/>
      <c r="CT20" s="825"/>
      <c r="CU20" s="825"/>
      <c r="CV20" s="826"/>
      <c r="CW20" s="824"/>
      <c r="CX20" s="825"/>
      <c r="CY20" s="825"/>
      <c r="CZ20" s="825"/>
      <c r="DA20" s="826"/>
      <c r="DB20" s="824"/>
      <c r="DC20" s="825"/>
      <c r="DD20" s="825"/>
      <c r="DE20" s="825"/>
      <c r="DF20" s="826"/>
      <c r="DG20" s="824"/>
      <c r="DH20" s="825"/>
      <c r="DI20" s="825"/>
      <c r="DJ20" s="825"/>
      <c r="DK20" s="826"/>
      <c r="DL20" s="824"/>
      <c r="DM20" s="825"/>
      <c r="DN20" s="825"/>
      <c r="DO20" s="825"/>
      <c r="DP20" s="826"/>
      <c r="DQ20" s="824"/>
      <c r="DR20" s="825"/>
      <c r="DS20" s="825"/>
      <c r="DT20" s="825"/>
      <c r="DU20" s="826"/>
      <c r="DV20" s="827"/>
      <c r="DW20" s="828"/>
      <c r="DX20" s="828"/>
      <c r="DY20" s="828"/>
      <c r="DZ20" s="829"/>
      <c r="EA20" s="254"/>
    </row>
    <row r="21" spans="1:131" s="255" customFormat="1" ht="26.25" customHeight="1" thickBot="1">
      <c r="A21" s="261">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807"/>
      <c r="AL21" s="808"/>
      <c r="AM21" s="808"/>
      <c r="AN21" s="808"/>
      <c r="AO21" s="808"/>
      <c r="AP21" s="808"/>
      <c r="AQ21" s="808"/>
      <c r="AR21" s="808"/>
      <c r="AS21" s="808"/>
      <c r="AT21" s="808"/>
      <c r="AU21" s="809"/>
      <c r="AV21" s="809"/>
      <c r="AW21" s="809"/>
      <c r="AX21" s="809"/>
      <c r="AY21" s="810"/>
      <c r="AZ21" s="252"/>
      <c r="BA21" s="252"/>
      <c r="BB21" s="252"/>
      <c r="BC21" s="252"/>
      <c r="BD21" s="252"/>
      <c r="BE21" s="253"/>
      <c r="BF21" s="253"/>
      <c r="BG21" s="253"/>
      <c r="BH21" s="253"/>
      <c r="BI21" s="253"/>
      <c r="BJ21" s="253"/>
      <c r="BK21" s="253"/>
      <c r="BL21" s="253"/>
      <c r="BM21" s="253"/>
      <c r="BN21" s="253"/>
      <c r="BO21" s="253"/>
      <c r="BP21" s="253"/>
      <c r="BQ21" s="262">
        <v>15</v>
      </c>
      <c r="BR21" s="263"/>
      <c r="BS21" s="811"/>
      <c r="BT21" s="812"/>
      <c r="BU21" s="812"/>
      <c r="BV21" s="812"/>
      <c r="BW21" s="812"/>
      <c r="BX21" s="812"/>
      <c r="BY21" s="812"/>
      <c r="BZ21" s="812"/>
      <c r="CA21" s="812"/>
      <c r="CB21" s="812"/>
      <c r="CC21" s="812"/>
      <c r="CD21" s="812"/>
      <c r="CE21" s="812"/>
      <c r="CF21" s="812"/>
      <c r="CG21" s="813"/>
      <c r="CH21" s="824"/>
      <c r="CI21" s="825"/>
      <c r="CJ21" s="825"/>
      <c r="CK21" s="825"/>
      <c r="CL21" s="826"/>
      <c r="CM21" s="824"/>
      <c r="CN21" s="825"/>
      <c r="CO21" s="825"/>
      <c r="CP21" s="825"/>
      <c r="CQ21" s="826"/>
      <c r="CR21" s="824"/>
      <c r="CS21" s="825"/>
      <c r="CT21" s="825"/>
      <c r="CU21" s="825"/>
      <c r="CV21" s="826"/>
      <c r="CW21" s="824"/>
      <c r="CX21" s="825"/>
      <c r="CY21" s="825"/>
      <c r="CZ21" s="825"/>
      <c r="DA21" s="826"/>
      <c r="DB21" s="824"/>
      <c r="DC21" s="825"/>
      <c r="DD21" s="825"/>
      <c r="DE21" s="825"/>
      <c r="DF21" s="826"/>
      <c r="DG21" s="824"/>
      <c r="DH21" s="825"/>
      <c r="DI21" s="825"/>
      <c r="DJ21" s="825"/>
      <c r="DK21" s="826"/>
      <c r="DL21" s="824"/>
      <c r="DM21" s="825"/>
      <c r="DN21" s="825"/>
      <c r="DO21" s="825"/>
      <c r="DP21" s="826"/>
      <c r="DQ21" s="824"/>
      <c r="DR21" s="825"/>
      <c r="DS21" s="825"/>
      <c r="DT21" s="825"/>
      <c r="DU21" s="826"/>
      <c r="DV21" s="827"/>
      <c r="DW21" s="828"/>
      <c r="DX21" s="828"/>
      <c r="DY21" s="828"/>
      <c r="DZ21" s="829"/>
      <c r="EA21" s="254"/>
    </row>
    <row r="22" spans="1:131" s="255" customFormat="1" ht="26.25" customHeight="1">
      <c r="A22" s="261">
        <v>16</v>
      </c>
      <c r="B22" s="798"/>
      <c r="C22" s="799"/>
      <c r="D22" s="799"/>
      <c r="E22" s="799"/>
      <c r="F22" s="799"/>
      <c r="G22" s="799"/>
      <c r="H22" s="799"/>
      <c r="I22" s="799"/>
      <c r="J22" s="799"/>
      <c r="K22" s="799"/>
      <c r="L22" s="799"/>
      <c r="M22" s="799"/>
      <c r="N22" s="799"/>
      <c r="O22" s="799"/>
      <c r="P22" s="800"/>
      <c r="Q22" s="830"/>
      <c r="R22" s="831"/>
      <c r="S22" s="831"/>
      <c r="T22" s="831"/>
      <c r="U22" s="831"/>
      <c r="V22" s="831"/>
      <c r="W22" s="831"/>
      <c r="X22" s="831"/>
      <c r="Y22" s="831"/>
      <c r="Z22" s="831"/>
      <c r="AA22" s="831"/>
      <c r="AB22" s="831"/>
      <c r="AC22" s="831"/>
      <c r="AD22" s="831"/>
      <c r="AE22" s="832"/>
      <c r="AF22" s="804"/>
      <c r="AG22" s="805"/>
      <c r="AH22" s="805"/>
      <c r="AI22" s="805"/>
      <c r="AJ22" s="806"/>
      <c r="AK22" s="845"/>
      <c r="AL22" s="846"/>
      <c r="AM22" s="846"/>
      <c r="AN22" s="846"/>
      <c r="AO22" s="846"/>
      <c r="AP22" s="846"/>
      <c r="AQ22" s="846"/>
      <c r="AR22" s="846"/>
      <c r="AS22" s="846"/>
      <c r="AT22" s="846"/>
      <c r="AU22" s="847"/>
      <c r="AV22" s="847"/>
      <c r="AW22" s="847"/>
      <c r="AX22" s="847"/>
      <c r="AY22" s="848"/>
      <c r="AZ22" s="849" t="s">
        <v>385</v>
      </c>
      <c r="BA22" s="849"/>
      <c r="BB22" s="849"/>
      <c r="BC22" s="849"/>
      <c r="BD22" s="850"/>
      <c r="BE22" s="253"/>
      <c r="BF22" s="253"/>
      <c r="BG22" s="253"/>
      <c r="BH22" s="253"/>
      <c r="BI22" s="253"/>
      <c r="BJ22" s="253"/>
      <c r="BK22" s="253"/>
      <c r="BL22" s="253"/>
      <c r="BM22" s="253"/>
      <c r="BN22" s="253"/>
      <c r="BO22" s="253"/>
      <c r="BP22" s="253"/>
      <c r="BQ22" s="262">
        <v>16</v>
      </c>
      <c r="BR22" s="263"/>
      <c r="BS22" s="811"/>
      <c r="BT22" s="812"/>
      <c r="BU22" s="812"/>
      <c r="BV22" s="812"/>
      <c r="BW22" s="812"/>
      <c r="BX22" s="812"/>
      <c r="BY22" s="812"/>
      <c r="BZ22" s="812"/>
      <c r="CA22" s="812"/>
      <c r="CB22" s="812"/>
      <c r="CC22" s="812"/>
      <c r="CD22" s="812"/>
      <c r="CE22" s="812"/>
      <c r="CF22" s="812"/>
      <c r="CG22" s="813"/>
      <c r="CH22" s="824"/>
      <c r="CI22" s="825"/>
      <c r="CJ22" s="825"/>
      <c r="CK22" s="825"/>
      <c r="CL22" s="826"/>
      <c r="CM22" s="824"/>
      <c r="CN22" s="825"/>
      <c r="CO22" s="825"/>
      <c r="CP22" s="825"/>
      <c r="CQ22" s="826"/>
      <c r="CR22" s="824"/>
      <c r="CS22" s="825"/>
      <c r="CT22" s="825"/>
      <c r="CU22" s="825"/>
      <c r="CV22" s="826"/>
      <c r="CW22" s="824"/>
      <c r="CX22" s="825"/>
      <c r="CY22" s="825"/>
      <c r="CZ22" s="825"/>
      <c r="DA22" s="826"/>
      <c r="DB22" s="824"/>
      <c r="DC22" s="825"/>
      <c r="DD22" s="825"/>
      <c r="DE22" s="825"/>
      <c r="DF22" s="826"/>
      <c r="DG22" s="824"/>
      <c r="DH22" s="825"/>
      <c r="DI22" s="825"/>
      <c r="DJ22" s="825"/>
      <c r="DK22" s="826"/>
      <c r="DL22" s="824"/>
      <c r="DM22" s="825"/>
      <c r="DN22" s="825"/>
      <c r="DO22" s="825"/>
      <c r="DP22" s="826"/>
      <c r="DQ22" s="824"/>
      <c r="DR22" s="825"/>
      <c r="DS22" s="825"/>
      <c r="DT22" s="825"/>
      <c r="DU22" s="826"/>
      <c r="DV22" s="827"/>
      <c r="DW22" s="828"/>
      <c r="DX22" s="828"/>
      <c r="DY22" s="828"/>
      <c r="DZ22" s="829"/>
      <c r="EA22" s="254"/>
    </row>
    <row r="23" spans="1:131" s="255" customFormat="1" ht="26.25" customHeight="1" thickBot="1">
      <c r="A23" s="264" t="s">
        <v>386</v>
      </c>
      <c r="B23" s="833" t="s">
        <v>387</v>
      </c>
      <c r="C23" s="834"/>
      <c r="D23" s="834"/>
      <c r="E23" s="834"/>
      <c r="F23" s="834"/>
      <c r="G23" s="834"/>
      <c r="H23" s="834"/>
      <c r="I23" s="834"/>
      <c r="J23" s="834"/>
      <c r="K23" s="834"/>
      <c r="L23" s="834"/>
      <c r="M23" s="834"/>
      <c r="N23" s="834"/>
      <c r="O23" s="834"/>
      <c r="P23" s="835"/>
      <c r="Q23" s="836">
        <v>51344</v>
      </c>
      <c r="R23" s="837"/>
      <c r="S23" s="837"/>
      <c r="T23" s="837"/>
      <c r="U23" s="837"/>
      <c r="V23" s="837">
        <v>49222</v>
      </c>
      <c r="W23" s="837"/>
      <c r="X23" s="837"/>
      <c r="Y23" s="837"/>
      <c r="Z23" s="837"/>
      <c r="AA23" s="837">
        <v>2121</v>
      </c>
      <c r="AB23" s="837"/>
      <c r="AC23" s="837"/>
      <c r="AD23" s="837"/>
      <c r="AE23" s="838"/>
      <c r="AF23" s="839">
        <v>806</v>
      </c>
      <c r="AG23" s="837"/>
      <c r="AH23" s="837"/>
      <c r="AI23" s="837"/>
      <c r="AJ23" s="840"/>
      <c r="AK23" s="841"/>
      <c r="AL23" s="842"/>
      <c r="AM23" s="842"/>
      <c r="AN23" s="842"/>
      <c r="AO23" s="842"/>
      <c r="AP23" s="837">
        <v>32969</v>
      </c>
      <c r="AQ23" s="837"/>
      <c r="AR23" s="837"/>
      <c r="AS23" s="837"/>
      <c r="AT23" s="837"/>
      <c r="AU23" s="843"/>
      <c r="AV23" s="843"/>
      <c r="AW23" s="843"/>
      <c r="AX23" s="843"/>
      <c r="AY23" s="844"/>
      <c r="AZ23" s="852" t="s">
        <v>388</v>
      </c>
      <c r="BA23" s="853"/>
      <c r="BB23" s="853"/>
      <c r="BC23" s="853"/>
      <c r="BD23" s="854"/>
      <c r="BE23" s="253"/>
      <c r="BF23" s="253"/>
      <c r="BG23" s="253"/>
      <c r="BH23" s="253"/>
      <c r="BI23" s="253"/>
      <c r="BJ23" s="253"/>
      <c r="BK23" s="253"/>
      <c r="BL23" s="253"/>
      <c r="BM23" s="253"/>
      <c r="BN23" s="253"/>
      <c r="BO23" s="253"/>
      <c r="BP23" s="253"/>
      <c r="BQ23" s="262">
        <v>17</v>
      </c>
      <c r="BR23" s="263"/>
      <c r="BS23" s="811"/>
      <c r="BT23" s="812"/>
      <c r="BU23" s="812"/>
      <c r="BV23" s="812"/>
      <c r="BW23" s="812"/>
      <c r="BX23" s="812"/>
      <c r="BY23" s="812"/>
      <c r="BZ23" s="812"/>
      <c r="CA23" s="812"/>
      <c r="CB23" s="812"/>
      <c r="CC23" s="812"/>
      <c r="CD23" s="812"/>
      <c r="CE23" s="812"/>
      <c r="CF23" s="812"/>
      <c r="CG23" s="813"/>
      <c r="CH23" s="824"/>
      <c r="CI23" s="825"/>
      <c r="CJ23" s="825"/>
      <c r="CK23" s="825"/>
      <c r="CL23" s="826"/>
      <c r="CM23" s="824"/>
      <c r="CN23" s="825"/>
      <c r="CO23" s="825"/>
      <c r="CP23" s="825"/>
      <c r="CQ23" s="826"/>
      <c r="CR23" s="824"/>
      <c r="CS23" s="825"/>
      <c r="CT23" s="825"/>
      <c r="CU23" s="825"/>
      <c r="CV23" s="826"/>
      <c r="CW23" s="824"/>
      <c r="CX23" s="825"/>
      <c r="CY23" s="825"/>
      <c r="CZ23" s="825"/>
      <c r="DA23" s="826"/>
      <c r="DB23" s="824"/>
      <c r="DC23" s="825"/>
      <c r="DD23" s="825"/>
      <c r="DE23" s="825"/>
      <c r="DF23" s="826"/>
      <c r="DG23" s="824"/>
      <c r="DH23" s="825"/>
      <c r="DI23" s="825"/>
      <c r="DJ23" s="825"/>
      <c r="DK23" s="826"/>
      <c r="DL23" s="824"/>
      <c r="DM23" s="825"/>
      <c r="DN23" s="825"/>
      <c r="DO23" s="825"/>
      <c r="DP23" s="826"/>
      <c r="DQ23" s="824"/>
      <c r="DR23" s="825"/>
      <c r="DS23" s="825"/>
      <c r="DT23" s="825"/>
      <c r="DU23" s="826"/>
      <c r="DV23" s="827"/>
      <c r="DW23" s="828"/>
      <c r="DX23" s="828"/>
      <c r="DY23" s="828"/>
      <c r="DZ23" s="829"/>
      <c r="EA23" s="254"/>
    </row>
    <row r="24" spans="1:131" s="255" customFormat="1" ht="26.25" customHeight="1">
      <c r="A24" s="851" t="s">
        <v>389</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52"/>
      <c r="BA24" s="252"/>
      <c r="BB24" s="252"/>
      <c r="BC24" s="252"/>
      <c r="BD24" s="252"/>
      <c r="BE24" s="253"/>
      <c r="BF24" s="253"/>
      <c r="BG24" s="253"/>
      <c r="BH24" s="253"/>
      <c r="BI24" s="253"/>
      <c r="BJ24" s="253"/>
      <c r="BK24" s="253"/>
      <c r="BL24" s="253"/>
      <c r="BM24" s="253"/>
      <c r="BN24" s="253"/>
      <c r="BO24" s="253"/>
      <c r="BP24" s="253"/>
      <c r="BQ24" s="262">
        <v>18</v>
      </c>
      <c r="BR24" s="263"/>
      <c r="BS24" s="811"/>
      <c r="BT24" s="812"/>
      <c r="BU24" s="812"/>
      <c r="BV24" s="812"/>
      <c r="BW24" s="812"/>
      <c r="BX24" s="812"/>
      <c r="BY24" s="812"/>
      <c r="BZ24" s="812"/>
      <c r="CA24" s="812"/>
      <c r="CB24" s="812"/>
      <c r="CC24" s="812"/>
      <c r="CD24" s="812"/>
      <c r="CE24" s="812"/>
      <c r="CF24" s="812"/>
      <c r="CG24" s="813"/>
      <c r="CH24" s="824"/>
      <c r="CI24" s="825"/>
      <c r="CJ24" s="825"/>
      <c r="CK24" s="825"/>
      <c r="CL24" s="826"/>
      <c r="CM24" s="824"/>
      <c r="CN24" s="825"/>
      <c r="CO24" s="825"/>
      <c r="CP24" s="825"/>
      <c r="CQ24" s="826"/>
      <c r="CR24" s="824"/>
      <c r="CS24" s="825"/>
      <c r="CT24" s="825"/>
      <c r="CU24" s="825"/>
      <c r="CV24" s="826"/>
      <c r="CW24" s="824"/>
      <c r="CX24" s="825"/>
      <c r="CY24" s="825"/>
      <c r="CZ24" s="825"/>
      <c r="DA24" s="826"/>
      <c r="DB24" s="824"/>
      <c r="DC24" s="825"/>
      <c r="DD24" s="825"/>
      <c r="DE24" s="825"/>
      <c r="DF24" s="826"/>
      <c r="DG24" s="824"/>
      <c r="DH24" s="825"/>
      <c r="DI24" s="825"/>
      <c r="DJ24" s="825"/>
      <c r="DK24" s="826"/>
      <c r="DL24" s="824"/>
      <c r="DM24" s="825"/>
      <c r="DN24" s="825"/>
      <c r="DO24" s="825"/>
      <c r="DP24" s="826"/>
      <c r="DQ24" s="824"/>
      <c r="DR24" s="825"/>
      <c r="DS24" s="825"/>
      <c r="DT24" s="825"/>
      <c r="DU24" s="826"/>
      <c r="DV24" s="827"/>
      <c r="DW24" s="828"/>
      <c r="DX24" s="828"/>
      <c r="DY24" s="828"/>
      <c r="DZ24" s="829"/>
      <c r="EA24" s="254"/>
    </row>
    <row r="25" spans="1:131" s="247" customFormat="1" ht="26.25" customHeight="1" thickBot="1">
      <c r="A25" s="792" t="s">
        <v>390</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252"/>
      <c r="BK25" s="252"/>
      <c r="BL25" s="252"/>
      <c r="BM25" s="252"/>
      <c r="BN25" s="252"/>
      <c r="BO25" s="265"/>
      <c r="BP25" s="265"/>
      <c r="BQ25" s="262">
        <v>19</v>
      </c>
      <c r="BR25" s="263"/>
      <c r="BS25" s="811"/>
      <c r="BT25" s="812"/>
      <c r="BU25" s="812"/>
      <c r="BV25" s="812"/>
      <c r="BW25" s="812"/>
      <c r="BX25" s="812"/>
      <c r="BY25" s="812"/>
      <c r="BZ25" s="812"/>
      <c r="CA25" s="812"/>
      <c r="CB25" s="812"/>
      <c r="CC25" s="812"/>
      <c r="CD25" s="812"/>
      <c r="CE25" s="812"/>
      <c r="CF25" s="812"/>
      <c r="CG25" s="813"/>
      <c r="CH25" s="824"/>
      <c r="CI25" s="825"/>
      <c r="CJ25" s="825"/>
      <c r="CK25" s="825"/>
      <c r="CL25" s="826"/>
      <c r="CM25" s="824"/>
      <c r="CN25" s="825"/>
      <c r="CO25" s="825"/>
      <c r="CP25" s="825"/>
      <c r="CQ25" s="826"/>
      <c r="CR25" s="824"/>
      <c r="CS25" s="825"/>
      <c r="CT25" s="825"/>
      <c r="CU25" s="825"/>
      <c r="CV25" s="826"/>
      <c r="CW25" s="824"/>
      <c r="CX25" s="825"/>
      <c r="CY25" s="825"/>
      <c r="CZ25" s="825"/>
      <c r="DA25" s="826"/>
      <c r="DB25" s="824"/>
      <c r="DC25" s="825"/>
      <c r="DD25" s="825"/>
      <c r="DE25" s="825"/>
      <c r="DF25" s="826"/>
      <c r="DG25" s="824"/>
      <c r="DH25" s="825"/>
      <c r="DI25" s="825"/>
      <c r="DJ25" s="825"/>
      <c r="DK25" s="826"/>
      <c r="DL25" s="824"/>
      <c r="DM25" s="825"/>
      <c r="DN25" s="825"/>
      <c r="DO25" s="825"/>
      <c r="DP25" s="826"/>
      <c r="DQ25" s="824"/>
      <c r="DR25" s="825"/>
      <c r="DS25" s="825"/>
      <c r="DT25" s="825"/>
      <c r="DU25" s="826"/>
      <c r="DV25" s="827"/>
      <c r="DW25" s="828"/>
      <c r="DX25" s="828"/>
      <c r="DY25" s="828"/>
      <c r="DZ25" s="829"/>
      <c r="EA25" s="246"/>
    </row>
    <row r="26" spans="1:131" s="247" customFormat="1" ht="26.25" customHeight="1">
      <c r="A26" s="783" t="s">
        <v>365</v>
      </c>
      <c r="B26" s="784"/>
      <c r="C26" s="784"/>
      <c r="D26" s="784"/>
      <c r="E26" s="784"/>
      <c r="F26" s="784"/>
      <c r="G26" s="784"/>
      <c r="H26" s="784"/>
      <c r="I26" s="784"/>
      <c r="J26" s="784"/>
      <c r="K26" s="784"/>
      <c r="L26" s="784"/>
      <c r="M26" s="784"/>
      <c r="N26" s="784"/>
      <c r="O26" s="784"/>
      <c r="P26" s="785"/>
      <c r="Q26" s="760" t="s">
        <v>391</v>
      </c>
      <c r="R26" s="761"/>
      <c r="S26" s="761"/>
      <c r="T26" s="761"/>
      <c r="U26" s="762"/>
      <c r="V26" s="760" t="s">
        <v>392</v>
      </c>
      <c r="W26" s="761"/>
      <c r="X26" s="761"/>
      <c r="Y26" s="761"/>
      <c r="Z26" s="762"/>
      <c r="AA26" s="760" t="s">
        <v>393</v>
      </c>
      <c r="AB26" s="761"/>
      <c r="AC26" s="761"/>
      <c r="AD26" s="761"/>
      <c r="AE26" s="761"/>
      <c r="AF26" s="855" t="s">
        <v>394</v>
      </c>
      <c r="AG26" s="856"/>
      <c r="AH26" s="856"/>
      <c r="AI26" s="856"/>
      <c r="AJ26" s="857"/>
      <c r="AK26" s="761" t="s">
        <v>395</v>
      </c>
      <c r="AL26" s="761"/>
      <c r="AM26" s="761"/>
      <c r="AN26" s="761"/>
      <c r="AO26" s="762"/>
      <c r="AP26" s="760" t="s">
        <v>396</v>
      </c>
      <c r="AQ26" s="761"/>
      <c r="AR26" s="761"/>
      <c r="AS26" s="761"/>
      <c r="AT26" s="762"/>
      <c r="AU26" s="760" t="s">
        <v>397</v>
      </c>
      <c r="AV26" s="761"/>
      <c r="AW26" s="761"/>
      <c r="AX26" s="761"/>
      <c r="AY26" s="762"/>
      <c r="AZ26" s="760" t="s">
        <v>398</v>
      </c>
      <c r="BA26" s="761"/>
      <c r="BB26" s="761"/>
      <c r="BC26" s="761"/>
      <c r="BD26" s="762"/>
      <c r="BE26" s="760" t="s">
        <v>372</v>
      </c>
      <c r="BF26" s="761"/>
      <c r="BG26" s="761"/>
      <c r="BH26" s="761"/>
      <c r="BI26" s="772"/>
      <c r="BJ26" s="252"/>
      <c r="BK26" s="252"/>
      <c r="BL26" s="252"/>
      <c r="BM26" s="252"/>
      <c r="BN26" s="252"/>
      <c r="BO26" s="265"/>
      <c r="BP26" s="265"/>
      <c r="BQ26" s="262">
        <v>20</v>
      </c>
      <c r="BR26" s="263"/>
      <c r="BS26" s="811"/>
      <c r="BT26" s="812"/>
      <c r="BU26" s="812"/>
      <c r="BV26" s="812"/>
      <c r="BW26" s="812"/>
      <c r="BX26" s="812"/>
      <c r="BY26" s="812"/>
      <c r="BZ26" s="812"/>
      <c r="CA26" s="812"/>
      <c r="CB26" s="812"/>
      <c r="CC26" s="812"/>
      <c r="CD26" s="812"/>
      <c r="CE26" s="812"/>
      <c r="CF26" s="812"/>
      <c r="CG26" s="813"/>
      <c r="CH26" s="824"/>
      <c r="CI26" s="825"/>
      <c r="CJ26" s="825"/>
      <c r="CK26" s="825"/>
      <c r="CL26" s="826"/>
      <c r="CM26" s="824"/>
      <c r="CN26" s="825"/>
      <c r="CO26" s="825"/>
      <c r="CP26" s="825"/>
      <c r="CQ26" s="826"/>
      <c r="CR26" s="824"/>
      <c r="CS26" s="825"/>
      <c r="CT26" s="825"/>
      <c r="CU26" s="825"/>
      <c r="CV26" s="826"/>
      <c r="CW26" s="824"/>
      <c r="CX26" s="825"/>
      <c r="CY26" s="825"/>
      <c r="CZ26" s="825"/>
      <c r="DA26" s="826"/>
      <c r="DB26" s="824"/>
      <c r="DC26" s="825"/>
      <c r="DD26" s="825"/>
      <c r="DE26" s="825"/>
      <c r="DF26" s="826"/>
      <c r="DG26" s="824"/>
      <c r="DH26" s="825"/>
      <c r="DI26" s="825"/>
      <c r="DJ26" s="825"/>
      <c r="DK26" s="826"/>
      <c r="DL26" s="824"/>
      <c r="DM26" s="825"/>
      <c r="DN26" s="825"/>
      <c r="DO26" s="825"/>
      <c r="DP26" s="826"/>
      <c r="DQ26" s="824"/>
      <c r="DR26" s="825"/>
      <c r="DS26" s="825"/>
      <c r="DT26" s="825"/>
      <c r="DU26" s="826"/>
      <c r="DV26" s="827"/>
      <c r="DW26" s="828"/>
      <c r="DX26" s="828"/>
      <c r="DY26" s="828"/>
      <c r="DZ26" s="829"/>
      <c r="EA26" s="246"/>
    </row>
    <row r="27" spans="1:131" s="247" customFormat="1" ht="26.25" customHeight="1" thickBot="1">
      <c r="A27" s="786"/>
      <c r="B27" s="787"/>
      <c r="C27" s="787"/>
      <c r="D27" s="787"/>
      <c r="E27" s="787"/>
      <c r="F27" s="787"/>
      <c r="G27" s="787"/>
      <c r="H27" s="787"/>
      <c r="I27" s="787"/>
      <c r="J27" s="787"/>
      <c r="K27" s="787"/>
      <c r="L27" s="787"/>
      <c r="M27" s="787"/>
      <c r="N27" s="787"/>
      <c r="O27" s="787"/>
      <c r="P27" s="788"/>
      <c r="Q27" s="763"/>
      <c r="R27" s="764"/>
      <c r="S27" s="764"/>
      <c r="T27" s="764"/>
      <c r="U27" s="765"/>
      <c r="V27" s="763"/>
      <c r="W27" s="764"/>
      <c r="X27" s="764"/>
      <c r="Y27" s="764"/>
      <c r="Z27" s="765"/>
      <c r="AA27" s="763"/>
      <c r="AB27" s="764"/>
      <c r="AC27" s="764"/>
      <c r="AD27" s="764"/>
      <c r="AE27" s="764"/>
      <c r="AF27" s="858"/>
      <c r="AG27" s="859"/>
      <c r="AH27" s="859"/>
      <c r="AI27" s="859"/>
      <c r="AJ27" s="860"/>
      <c r="AK27" s="764"/>
      <c r="AL27" s="764"/>
      <c r="AM27" s="764"/>
      <c r="AN27" s="764"/>
      <c r="AO27" s="765"/>
      <c r="AP27" s="763"/>
      <c r="AQ27" s="764"/>
      <c r="AR27" s="764"/>
      <c r="AS27" s="764"/>
      <c r="AT27" s="765"/>
      <c r="AU27" s="763"/>
      <c r="AV27" s="764"/>
      <c r="AW27" s="764"/>
      <c r="AX27" s="764"/>
      <c r="AY27" s="765"/>
      <c r="AZ27" s="763"/>
      <c r="BA27" s="764"/>
      <c r="BB27" s="764"/>
      <c r="BC27" s="764"/>
      <c r="BD27" s="765"/>
      <c r="BE27" s="763"/>
      <c r="BF27" s="764"/>
      <c r="BG27" s="764"/>
      <c r="BH27" s="764"/>
      <c r="BI27" s="773"/>
      <c r="BJ27" s="252"/>
      <c r="BK27" s="252"/>
      <c r="BL27" s="252"/>
      <c r="BM27" s="252"/>
      <c r="BN27" s="252"/>
      <c r="BO27" s="265"/>
      <c r="BP27" s="265"/>
      <c r="BQ27" s="262">
        <v>21</v>
      </c>
      <c r="BR27" s="263"/>
      <c r="BS27" s="811"/>
      <c r="BT27" s="812"/>
      <c r="BU27" s="812"/>
      <c r="BV27" s="812"/>
      <c r="BW27" s="812"/>
      <c r="BX27" s="812"/>
      <c r="BY27" s="812"/>
      <c r="BZ27" s="812"/>
      <c r="CA27" s="812"/>
      <c r="CB27" s="812"/>
      <c r="CC27" s="812"/>
      <c r="CD27" s="812"/>
      <c r="CE27" s="812"/>
      <c r="CF27" s="812"/>
      <c r="CG27" s="813"/>
      <c r="CH27" s="824"/>
      <c r="CI27" s="825"/>
      <c r="CJ27" s="825"/>
      <c r="CK27" s="825"/>
      <c r="CL27" s="826"/>
      <c r="CM27" s="824"/>
      <c r="CN27" s="825"/>
      <c r="CO27" s="825"/>
      <c r="CP27" s="825"/>
      <c r="CQ27" s="826"/>
      <c r="CR27" s="824"/>
      <c r="CS27" s="825"/>
      <c r="CT27" s="825"/>
      <c r="CU27" s="825"/>
      <c r="CV27" s="826"/>
      <c r="CW27" s="824"/>
      <c r="CX27" s="825"/>
      <c r="CY27" s="825"/>
      <c r="CZ27" s="825"/>
      <c r="DA27" s="826"/>
      <c r="DB27" s="824"/>
      <c r="DC27" s="825"/>
      <c r="DD27" s="825"/>
      <c r="DE27" s="825"/>
      <c r="DF27" s="826"/>
      <c r="DG27" s="824"/>
      <c r="DH27" s="825"/>
      <c r="DI27" s="825"/>
      <c r="DJ27" s="825"/>
      <c r="DK27" s="826"/>
      <c r="DL27" s="824"/>
      <c r="DM27" s="825"/>
      <c r="DN27" s="825"/>
      <c r="DO27" s="825"/>
      <c r="DP27" s="826"/>
      <c r="DQ27" s="824"/>
      <c r="DR27" s="825"/>
      <c r="DS27" s="825"/>
      <c r="DT27" s="825"/>
      <c r="DU27" s="826"/>
      <c r="DV27" s="827"/>
      <c r="DW27" s="828"/>
      <c r="DX27" s="828"/>
      <c r="DY27" s="828"/>
      <c r="DZ27" s="829"/>
      <c r="EA27" s="246"/>
    </row>
    <row r="28" spans="1:131" s="247" customFormat="1" ht="26.25" customHeight="1" thickTop="1">
      <c r="A28" s="266">
        <v>1</v>
      </c>
      <c r="B28" s="774" t="s">
        <v>399</v>
      </c>
      <c r="C28" s="775"/>
      <c r="D28" s="775"/>
      <c r="E28" s="775"/>
      <c r="F28" s="775"/>
      <c r="G28" s="775"/>
      <c r="H28" s="775"/>
      <c r="I28" s="775"/>
      <c r="J28" s="775"/>
      <c r="K28" s="775"/>
      <c r="L28" s="775"/>
      <c r="M28" s="775"/>
      <c r="N28" s="775"/>
      <c r="O28" s="775"/>
      <c r="P28" s="776"/>
      <c r="Q28" s="865">
        <v>10606</v>
      </c>
      <c r="R28" s="866"/>
      <c r="S28" s="866"/>
      <c r="T28" s="866"/>
      <c r="U28" s="866"/>
      <c r="V28" s="866">
        <v>9822</v>
      </c>
      <c r="W28" s="866"/>
      <c r="X28" s="866"/>
      <c r="Y28" s="866"/>
      <c r="Z28" s="866"/>
      <c r="AA28" s="866">
        <v>784</v>
      </c>
      <c r="AB28" s="866"/>
      <c r="AC28" s="866"/>
      <c r="AD28" s="866"/>
      <c r="AE28" s="867"/>
      <c r="AF28" s="868">
        <v>784</v>
      </c>
      <c r="AG28" s="866"/>
      <c r="AH28" s="866"/>
      <c r="AI28" s="866"/>
      <c r="AJ28" s="869"/>
      <c r="AK28" s="870">
        <v>940</v>
      </c>
      <c r="AL28" s="861"/>
      <c r="AM28" s="861"/>
      <c r="AN28" s="861"/>
      <c r="AO28" s="861"/>
      <c r="AP28" s="861" t="s">
        <v>596</v>
      </c>
      <c r="AQ28" s="861"/>
      <c r="AR28" s="861"/>
      <c r="AS28" s="861"/>
      <c r="AT28" s="861"/>
      <c r="AU28" s="861" t="s">
        <v>596</v>
      </c>
      <c r="AV28" s="861"/>
      <c r="AW28" s="861"/>
      <c r="AX28" s="861"/>
      <c r="AY28" s="861"/>
      <c r="AZ28" s="862" t="s">
        <v>596</v>
      </c>
      <c r="BA28" s="862"/>
      <c r="BB28" s="862"/>
      <c r="BC28" s="862"/>
      <c r="BD28" s="862"/>
      <c r="BE28" s="863"/>
      <c r="BF28" s="863"/>
      <c r="BG28" s="863"/>
      <c r="BH28" s="863"/>
      <c r="BI28" s="864"/>
      <c r="BJ28" s="252"/>
      <c r="BK28" s="252"/>
      <c r="BL28" s="252"/>
      <c r="BM28" s="252"/>
      <c r="BN28" s="252"/>
      <c r="BO28" s="265"/>
      <c r="BP28" s="265"/>
      <c r="BQ28" s="262">
        <v>22</v>
      </c>
      <c r="BR28" s="263"/>
      <c r="BS28" s="811"/>
      <c r="BT28" s="812"/>
      <c r="BU28" s="812"/>
      <c r="BV28" s="812"/>
      <c r="BW28" s="812"/>
      <c r="BX28" s="812"/>
      <c r="BY28" s="812"/>
      <c r="BZ28" s="812"/>
      <c r="CA28" s="812"/>
      <c r="CB28" s="812"/>
      <c r="CC28" s="812"/>
      <c r="CD28" s="812"/>
      <c r="CE28" s="812"/>
      <c r="CF28" s="812"/>
      <c r="CG28" s="813"/>
      <c r="CH28" s="824"/>
      <c r="CI28" s="825"/>
      <c r="CJ28" s="825"/>
      <c r="CK28" s="825"/>
      <c r="CL28" s="826"/>
      <c r="CM28" s="824"/>
      <c r="CN28" s="825"/>
      <c r="CO28" s="825"/>
      <c r="CP28" s="825"/>
      <c r="CQ28" s="826"/>
      <c r="CR28" s="824"/>
      <c r="CS28" s="825"/>
      <c r="CT28" s="825"/>
      <c r="CU28" s="825"/>
      <c r="CV28" s="826"/>
      <c r="CW28" s="824"/>
      <c r="CX28" s="825"/>
      <c r="CY28" s="825"/>
      <c r="CZ28" s="825"/>
      <c r="DA28" s="826"/>
      <c r="DB28" s="824"/>
      <c r="DC28" s="825"/>
      <c r="DD28" s="825"/>
      <c r="DE28" s="825"/>
      <c r="DF28" s="826"/>
      <c r="DG28" s="824"/>
      <c r="DH28" s="825"/>
      <c r="DI28" s="825"/>
      <c r="DJ28" s="825"/>
      <c r="DK28" s="826"/>
      <c r="DL28" s="824"/>
      <c r="DM28" s="825"/>
      <c r="DN28" s="825"/>
      <c r="DO28" s="825"/>
      <c r="DP28" s="826"/>
      <c r="DQ28" s="824"/>
      <c r="DR28" s="825"/>
      <c r="DS28" s="825"/>
      <c r="DT28" s="825"/>
      <c r="DU28" s="826"/>
      <c r="DV28" s="827"/>
      <c r="DW28" s="828"/>
      <c r="DX28" s="828"/>
      <c r="DY28" s="828"/>
      <c r="DZ28" s="829"/>
      <c r="EA28" s="246"/>
    </row>
    <row r="29" spans="1:131" s="247" customFormat="1" ht="26.25" customHeight="1">
      <c r="A29" s="266">
        <v>2</v>
      </c>
      <c r="B29" s="798" t="s">
        <v>400</v>
      </c>
      <c r="C29" s="799"/>
      <c r="D29" s="799"/>
      <c r="E29" s="799"/>
      <c r="F29" s="799"/>
      <c r="G29" s="799"/>
      <c r="H29" s="799"/>
      <c r="I29" s="799"/>
      <c r="J29" s="799"/>
      <c r="K29" s="799"/>
      <c r="L29" s="799"/>
      <c r="M29" s="799"/>
      <c r="N29" s="799"/>
      <c r="O29" s="799"/>
      <c r="P29" s="800"/>
      <c r="Q29" s="801">
        <v>197</v>
      </c>
      <c r="R29" s="802"/>
      <c r="S29" s="802"/>
      <c r="T29" s="802"/>
      <c r="U29" s="802"/>
      <c r="V29" s="802">
        <v>194</v>
      </c>
      <c r="W29" s="802"/>
      <c r="X29" s="802"/>
      <c r="Y29" s="802"/>
      <c r="Z29" s="802"/>
      <c r="AA29" s="802">
        <v>3</v>
      </c>
      <c r="AB29" s="802"/>
      <c r="AC29" s="802"/>
      <c r="AD29" s="802"/>
      <c r="AE29" s="803"/>
      <c r="AF29" s="804" t="s">
        <v>607</v>
      </c>
      <c r="AG29" s="805"/>
      <c r="AH29" s="805"/>
      <c r="AI29" s="805"/>
      <c r="AJ29" s="806"/>
      <c r="AK29" s="873">
        <v>104</v>
      </c>
      <c r="AL29" s="874"/>
      <c r="AM29" s="874"/>
      <c r="AN29" s="874"/>
      <c r="AO29" s="874"/>
      <c r="AP29" s="874" t="s">
        <v>595</v>
      </c>
      <c r="AQ29" s="874"/>
      <c r="AR29" s="874"/>
      <c r="AS29" s="874"/>
      <c r="AT29" s="874"/>
      <c r="AU29" s="874" t="s">
        <v>596</v>
      </c>
      <c r="AV29" s="874"/>
      <c r="AW29" s="874"/>
      <c r="AX29" s="874"/>
      <c r="AY29" s="874"/>
      <c r="AZ29" s="875" t="s">
        <v>596</v>
      </c>
      <c r="BA29" s="875"/>
      <c r="BB29" s="875"/>
      <c r="BC29" s="875"/>
      <c r="BD29" s="875"/>
      <c r="BE29" s="871"/>
      <c r="BF29" s="871"/>
      <c r="BG29" s="871"/>
      <c r="BH29" s="871"/>
      <c r="BI29" s="872"/>
      <c r="BJ29" s="252"/>
      <c r="BK29" s="252"/>
      <c r="BL29" s="252"/>
      <c r="BM29" s="252"/>
      <c r="BN29" s="252"/>
      <c r="BO29" s="265"/>
      <c r="BP29" s="265"/>
      <c r="BQ29" s="262">
        <v>23</v>
      </c>
      <c r="BR29" s="263"/>
      <c r="BS29" s="811"/>
      <c r="BT29" s="812"/>
      <c r="BU29" s="812"/>
      <c r="BV29" s="812"/>
      <c r="BW29" s="812"/>
      <c r="BX29" s="812"/>
      <c r="BY29" s="812"/>
      <c r="BZ29" s="812"/>
      <c r="CA29" s="812"/>
      <c r="CB29" s="812"/>
      <c r="CC29" s="812"/>
      <c r="CD29" s="812"/>
      <c r="CE29" s="812"/>
      <c r="CF29" s="812"/>
      <c r="CG29" s="813"/>
      <c r="CH29" s="824"/>
      <c r="CI29" s="825"/>
      <c r="CJ29" s="825"/>
      <c r="CK29" s="825"/>
      <c r="CL29" s="826"/>
      <c r="CM29" s="824"/>
      <c r="CN29" s="825"/>
      <c r="CO29" s="825"/>
      <c r="CP29" s="825"/>
      <c r="CQ29" s="826"/>
      <c r="CR29" s="824"/>
      <c r="CS29" s="825"/>
      <c r="CT29" s="825"/>
      <c r="CU29" s="825"/>
      <c r="CV29" s="826"/>
      <c r="CW29" s="824"/>
      <c r="CX29" s="825"/>
      <c r="CY29" s="825"/>
      <c r="CZ29" s="825"/>
      <c r="DA29" s="826"/>
      <c r="DB29" s="824"/>
      <c r="DC29" s="825"/>
      <c r="DD29" s="825"/>
      <c r="DE29" s="825"/>
      <c r="DF29" s="826"/>
      <c r="DG29" s="824"/>
      <c r="DH29" s="825"/>
      <c r="DI29" s="825"/>
      <c r="DJ29" s="825"/>
      <c r="DK29" s="826"/>
      <c r="DL29" s="824"/>
      <c r="DM29" s="825"/>
      <c r="DN29" s="825"/>
      <c r="DO29" s="825"/>
      <c r="DP29" s="826"/>
      <c r="DQ29" s="824"/>
      <c r="DR29" s="825"/>
      <c r="DS29" s="825"/>
      <c r="DT29" s="825"/>
      <c r="DU29" s="826"/>
      <c r="DV29" s="827"/>
      <c r="DW29" s="828"/>
      <c r="DX29" s="828"/>
      <c r="DY29" s="828"/>
      <c r="DZ29" s="829"/>
      <c r="EA29" s="246"/>
    </row>
    <row r="30" spans="1:131" s="247" customFormat="1" ht="26.25" customHeight="1">
      <c r="A30" s="266">
        <v>3</v>
      </c>
      <c r="B30" s="798" t="s">
        <v>401</v>
      </c>
      <c r="C30" s="799"/>
      <c r="D30" s="799"/>
      <c r="E30" s="799"/>
      <c r="F30" s="799"/>
      <c r="G30" s="799"/>
      <c r="H30" s="799"/>
      <c r="I30" s="799"/>
      <c r="J30" s="799"/>
      <c r="K30" s="799"/>
      <c r="L30" s="799"/>
      <c r="M30" s="799"/>
      <c r="N30" s="799"/>
      <c r="O30" s="799"/>
      <c r="P30" s="800"/>
      <c r="Q30" s="801">
        <v>2165</v>
      </c>
      <c r="R30" s="802"/>
      <c r="S30" s="802"/>
      <c r="T30" s="802"/>
      <c r="U30" s="802"/>
      <c r="V30" s="802">
        <v>2138</v>
      </c>
      <c r="W30" s="802"/>
      <c r="X30" s="802"/>
      <c r="Y30" s="802"/>
      <c r="Z30" s="802"/>
      <c r="AA30" s="802">
        <v>28</v>
      </c>
      <c r="AB30" s="802"/>
      <c r="AC30" s="802"/>
      <c r="AD30" s="802"/>
      <c r="AE30" s="803"/>
      <c r="AF30" s="804">
        <v>28</v>
      </c>
      <c r="AG30" s="805"/>
      <c r="AH30" s="805"/>
      <c r="AI30" s="805"/>
      <c r="AJ30" s="806"/>
      <c r="AK30" s="873">
        <v>346</v>
      </c>
      <c r="AL30" s="874"/>
      <c r="AM30" s="874"/>
      <c r="AN30" s="874"/>
      <c r="AO30" s="874"/>
      <c r="AP30" s="874" t="s">
        <v>596</v>
      </c>
      <c r="AQ30" s="874"/>
      <c r="AR30" s="874"/>
      <c r="AS30" s="874"/>
      <c r="AT30" s="874"/>
      <c r="AU30" s="874" t="s">
        <v>596</v>
      </c>
      <c r="AV30" s="874"/>
      <c r="AW30" s="874"/>
      <c r="AX30" s="874"/>
      <c r="AY30" s="874"/>
      <c r="AZ30" s="875" t="s">
        <v>596</v>
      </c>
      <c r="BA30" s="875"/>
      <c r="BB30" s="875"/>
      <c r="BC30" s="875"/>
      <c r="BD30" s="875"/>
      <c r="BE30" s="871"/>
      <c r="BF30" s="871"/>
      <c r="BG30" s="871"/>
      <c r="BH30" s="871"/>
      <c r="BI30" s="872"/>
      <c r="BJ30" s="252"/>
      <c r="BK30" s="252"/>
      <c r="BL30" s="252"/>
      <c r="BM30" s="252"/>
      <c r="BN30" s="252"/>
      <c r="BO30" s="265"/>
      <c r="BP30" s="265"/>
      <c r="BQ30" s="262">
        <v>24</v>
      </c>
      <c r="BR30" s="263"/>
      <c r="BS30" s="811"/>
      <c r="BT30" s="812"/>
      <c r="BU30" s="812"/>
      <c r="BV30" s="812"/>
      <c r="BW30" s="812"/>
      <c r="BX30" s="812"/>
      <c r="BY30" s="812"/>
      <c r="BZ30" s="812"/>
      <c r="CA30" s="812"/>
      <c r="CB30" s="812"/>
      <c r="CC30" s="812"/>
      <c r="CD30" s="812"/>
      <c r="CE30" s="812"/>
      <c r="CF30" s="812"/>
      <c r="CG30" s="813"/>
      <c r="CH30" s="824"/>
      <c r="CI30" s="825"/>
      <c r="CJ30" s="825"/>
      <c r="CK30" s="825"/>
      <c r="CL30" s="826"/>
      <c r="CM30" s="824"/>
      <c r="CN30" s="825"/>
      <c r="CO30" s="825"/>
      <c r="CP30" s="825"/>
      <c r="CQ30" s="826"/>
      <c r="CR30" s="824"/>
      <c r="CS30" s="825"/>
      <c r="CT30" s="825"/>
      <c r="CU30" s="825"/>
      <c r="CV30" s="826"/>
      <c r="CW30" s="824"/>
      <c r="CX30" s="825"/>
      <c r="CY30" s="825"/>
      <c r="CZ30" s="825"/>
      <c r="DA30" s="826"/>
      <c r="DB30" s="824"/>
      <c r="DC30" s="825"/>
      <c r="DD30" s="825"/>
      <c r="DE30" s="825"/>
      <c r="DF30" s="826"/>
      <c r="DG30" s="824"/>
      <c r="DH30" s="825"/>
      <c r="DI30" s="825"/>
      <c r="DJ30" s="825"/>
      <c r="DK30" s="826"/>
      <c r="DL30" s="824"/>
      <c r="DM30" s="825"/>
      <c r="DN30" s="825"/>
      <c r="DO30" s="825"/>
      <c r="DP30" s="826"/>
      <c r="DQ30" s="824"/>
      <c r="DR30" s="825"/>
      <c r="DS30" s="825"/>
      <c r="DT30" s="825"/>
      <c r="DU30" s="826"/>
      <c r="DV30" s="827"/>
      <c r="DW30" s="828"/>
      <c r="DX30" s="828"/>
      <c r="DY30" s="828"/>
      <c r="DZ30" s="829"/>
      <c r="EA30" s="246"/>
    </row>
    <row r="31" spans="1:131" s="247" customFormat="1" ht="26.25" customHeight="1">
      <c r="A31" s="266">
        <v>4</v>
      </c>
      <c r="B31" s="798" t="s">
        <v>402</v>
      </c>
      <c r="C31" s="799"/>
      <c r="D31" s="799"/>
      <c r="E31" s="799"/>
      <c r="F31" s="799"/>
      <c r="G31" s="799"/>
      <c r="H31" s="799"/>
      <c r="I31" s="799"/>
      <c r="J31" s="799"/>
      <c r="K31" s="799"/>
      <c r="L31" s="799"/>
      <c r="M31" s="799"/>
      <c r="N31" s="799"/>
      <c r="O31" s="799"/>
      <c r="P31" s="800"/>
      <c r="Q31" s="801">
        <v>10123</v>
      </c>
      <c r="R31" s="802"/>
      <c r="S31" s="802"/>
      <c r="T31" s="802"/>
      <c r="U31" s="802"/>
      <c r="V31" s="802">
        <v>9871</v>
      </c>
      <c r="W31" s="802"/>
      <c r="X31" s="802"/>
      <c r="Y31" s="802"/>
      <c r="Z31" s="802"/>
      <c r="AA31" s="802">
        <v>252</v>
      </c>
      <c r="AB31" s="802"/>
      <c r="AC31" s="802"/>
      <c r="AD31" s="802"/>
      <c r="AE31" s="803"/>
      <c r="AF31" s="804">
        <v>252</v>
      </c>
      <c r="AG31" s="805"/>
      <c r="AH31" s="805"/>
      <c r="AI31" s="805"/>
      <c r="AJ31" s="806"/>
      <c r="AK31" s="873">
        <v>1408</v>
      </c>
      <c r="AL31" s="874"/>
      <c r="AM31" s="874"/>
      <c r="AN31" s="874"/>
      <c r="AO31" s="874"/>
      <c r="AP31" s="874" t="s">
        <v>596</v>
      </c>
      <c r="AQ31" s="874"/>
      <c r="AR31" s="874"/>
      <c r="AS31" s="874"/>
      <c r="AT31" s="874"/>
      <c r="AU31" s="874" t="s">
        <v>596</v>
      </c>
      <c r="AV31" s="874"/>
      <c r="AW31" s="874"/>
      <c r="AX31" s="874"/>
      <c r="AY31" s="874"/>
      <c r="AZ31" s="875" t="s">
        <v>596</v>
      </c>
      <c r="BA31" s="875"/>
      <c r="BB31" s="875"/>
      <c r="BC31" s="875"/>
      <c r="BD31" s="875"/>
      <c r="BE31" s="871"/>
      <c r="BF31" s="871"/>
      <c r="BG31" s="871"/>
      <c r="BH31" s="871"/>
      <c r="BI31" s="872"/>
      <c r="BJ31" s="252"/>
      <c r="BK31" s="252"/>
      <c r="BL31" s="252"/>
      <c r="BM31" s="252"/>
      <c r="BN31" s="252"/>
      <c r="BO31" s="265"/>
      <c r="BP31" s="265"/>
      <c r="BQ31" s="262">
        <v>25</v>
      </c>
      <c r="BR31" s="263"/>
      <c r="BS31" s="811"/>
      <c r="BT31" s="812"/>
      <c r="BU31" s="812"/>
      <c r="BV31" s="812"/>
      <c r="BW31" s="812"/>
      <c r="BX31" s="812"/>
      <c r="BY31" s="812"/>
      <c r="BZ31" s="812"/>
      <c r="CA31" s="812"/>
      <c r="CB31" s="812"/>
      <c r="CC31" s="812"/>
      <c r="CD31" s="812"/>
      <c r="CE31" s="812"/>
      <c r="CF31" s="812"/>
      <c r="CG31" s="813"/>
      <c r="CH31" s="824"/>
      <c r="CI31" s="825"/>
      <c r="CJ31" s="825"/>
      <c r="CK31" s="825"/>
      <c r="CL31" s="826"/>
      <c r="CM31" s="824"/>
      <c r="CN31" s="825"/>
      <c r="CO31" s="825"/>
      <c r="CP31" s="825"/>
      <c r="CQ31" s="826"/>
      <c r="CR31" s="824"/>
      <c r="CS31" s="825"/>
      <c r="CT31" s="825"/>
      <c r="CU31" s="825"/>
      <c r="CV31" s="826"/>
      <c r="CW31" s="824"/>
      <c r="CX31" s="825"/>
      <c r="CY31" s="825"/>
      <c r="CZ31" s="825"/>
      <c r="DA31" s="826"/>
      <c r="DB31" s="824"/>
      <c r="DC31" s="825"/>
      <c r="DD31" s="825"/>
      <c r="DE31" s="825"/>
      <c r="DF31" s="826"/>
      <c r="DG31" s="824"/>
      <c r="DH31" s="825"/>
      <c r="DI31" s="825"/>
      <c r="DJ31" s="825"/>
      <c r="DK31" s="826"/>
      <c r="DL31" s="824"/>
      <c r="DM31" s="825"/>
      <c r="DN31" s="825"/>
      <c r="DO31" s="825"/>
      <c r="DP31" s="826"/>
      <c r="DQ31" s="824"/>
      <c r="DR31" s="825"/>
      <c r="DS31" s="825"/>
      <c r="DT31" s="825"/>
      <c r="DU31" s="826"/>
      <c r="DV31" s="827"/>
      <c r="DW31" s="828"/>
      <c r="DX31" s="828"/>
      <c r="DY31" s="828"/>
      <c r="DZ31" s="829"/>
      <c r="EA31" s="246"/>
    </row>
    <row r="32" spans="1:131" s="247" customFormat="1" ht="26.25" customHeight="1">
      <c r="A32" s="266">
        <v>5</v>
      </c>
      <c r="B32" s="798" t="s">
        <v>403</v>
      </c>
      <c r="C32" s="799"/>
      <c r="D32" s="799"/>
      <c r="E32" s="799"/>
      <c r="F32" s="799"/>
      <c r="G32" s="799"/>
      <c r="H32" s="799"/>
      <c r="I32" s="799"/>
      <c r="J32" s="799"/>
      <c r="K32" s="799"/>
      <c r="L32" s="799"/>
      <c r="M32" s="799"/>
      <c r="N32" s="799"/>
      <c r="O32" s="799"/>
      <c r="P32" s="800"/>
      <c r="Q32" s="801">
        <v>32</v>
      </c>
      <c r="R32" s="802"/>
      <c r="S32" s="802"/>
      <c r="T32" s="802"/>
      <c r="U32" s="802"/>
      <c r="V32" s="802">
        <v>30</v>
      </c>
      <c r="W32" s="802"/>
      <c r="X32" s="802"/>
      <c r="Y32" s="802"/>
      <c r="Z32" s="802"/>
      <c r="AA32" s="802">
        <v>3</v>
      </c>
      <c r="AB32" s="802"/>
      <c r="AC32" s="802"/>
      <c r="AD32" s="802"/>
      <c r="AE32" s="803"/>
      <c r="AF32" s="804">
        <v>3</v>
      </c>
      <c r="AG32" s="805"/>
      <c r="AH32" s="805"/>
      <c r="AI32" s="805"/>
      <c r="AJ32" s="806"/>
      <c r="AK32" s="873" t="s">
        <v>596</v>
      </c>
      <c r="AL32" s="874"/>
      <c r="AM32" s="874"/>
      <c r="AN32" s="874"/>
      <c r="AO32" s="874"/>
      <c r="AP32" s="874" t="s">
        <v>596</v>
      </c>
      <c r="AQ32" s="874"/>
      <c r="AR32" s="874"/>
      <c r="AS32" s="874"/>
      <c r="AT32" s="874"/>
      <c r="AU32" s="874" t="s">
        <v>596</v>
      </c>
      <c r="AV32" s="874"/>
      <c r="AW32" s="874"/>
      <c r="AX32" s="874"/>
      <c r="AY32" s="874"/>
      <c r="AZ32" s="875" t="s">
        <v>596</v>
      </c>
      <c r="BA32" s="875"/>
      <c r="BB32" s="875"/>
      <c r="BC32" s="875"/>
      <c r="BD32" s="875"/>
      <c r="BE32" s="871"/>
      <c r="BF32" s="871"/>
      <c r="BG32" s="871"/>
      <c r="BH32" s="871"/>
      <c r="BI32" s="872"/>
      <c r="BJ32" s="252"/>
      <c r="BK32" s="252"/>
      <c r="BL32" s="252"/>
      <c r="BM32" s="252"/>
      <c r="BN32" s="252"/>
      <c r="BO32" s="265"/>
      <c r="BP32" s="265"/>
      <c r="BQ32" s="262">
        <v>26</v>
      </c>
      <c r="BR32" s="263"/>
      <c r="BS32" s="811"/>
      <c r="BT32" s="812"/>
      <c r="BU32" s="812"/>
      <c r="BV32" s="812"/>
      <c r="BW32" s="812"/>
      <c r="BX32" s="812"/>
      <c r="BY32" s="812"/>
      <c r="BZ32" s="812"/>
      <c r="CA32" s="812"/>
      <c r="CB32" s="812"/>
      <c r="CC32" s="812"/>
      <c r="CD32" s="812"/>
      <c r="CE32" s="812"/>
      <c r="CF32" s="812"/>
      <c r="CG32" s="813"/>
      <c r="CH32" s="824"/>
      <c r="CI32" s="825"/>
      <c r="CJ32" s="825"/>
      <c r="CK32" s="825"/>
      <c r="CL32" s="826"/>
      <c r="CM32" s="824"/>
      <c r="CN32" s="825"/>
      <c r="CO32" s="825"/>
      <c r="CP32" s="825"/>
      <c r="CQ32" s="826"/>
      <c r="CR32" s="824"/>
      <c r="CS32" s="825"/>
      <c r="CT32" s="825"/>
      <c r="CU32" s="825"/>
      <c r="CV32" s="826"/>
      <c r="CW32" s="824"/>
      <c r="CX32" s="825"/>
      <c r="CY32" s="825"/>
      <c r="CZ32" s="825"/>
      <c r="DA32" s="826"/>
      <c r="DB32" s="824"/>
      <c r="DC32" s="825"/>
      <c r="DD32" s="825"/>
      <c r="DE32" s="825"/>
      <c r="DF32" s="826"/>
      <c r="DG32" s="824"/>
      <c r="DH32" s="825"/>
      <c r="DI32" s="825"/>
      <c r="DJ32" s="825"/>
      <c r="DK32" s="826"/>
      <c r="DL32" s="824"/>
      <c r="DM32" s="825"/>
      <c r="DN32" s="825"/>
      <c r="DO32" s="825"/>
      <c r="DP32" s="826"/>
      <c r="DQ32" s="824"/>
      <c r="DR32" s="825"/>
      <c r="DS32" s="825"/>
      <c r="DT32" s="825"/>
      <c r="DU32" s="826"/>
      <c r="DV32" s="827"/>
      <c r="DW32" s="828"/>
      <c r="DX32" s="828"/>
      <c r="DY32" s="828"/>
      <c r="DZ32" s="829"/>
      <c r="EA32" s="246"/>
    </row>
    <row r="33" spans="1:131" s="247" customFormat="1" ht="26.25" customHeight="1">
      <c r="A33" s="266">
        <v>6</v>
      </c>
      <c r="B33" s="798" t="s">
        <v>404</v>
      </c>
      <c r="C33" s="799"/>
      <c r="D33" s="799"/>
      <c r="E33" s="799"/>
      <c r="F33" s="799"/>
      <c r="G33" s="799"/>
      <c r="H33" s="799"/>
      <c r="I33" s="799"/>
      <c r="J33" s="799"/>
      <c r="K33" s="799"/>
      <c r="L33" s="799"/>
      <c r="M33" s="799"/>
      <c r="N33" s="799"/>
      <c r="O33" s="799"/>
      <c r="P33" s="800"/>
      <c r="Q33" s="801">
        <v>2442</v>
      </c>
      <c r="R33" s="802"/>
      <c r="S33" s="802"/>
      <c r="T33" s="802"/>
      <c r="U33" s="802"/>
      <c r="V33" s="802">
        <v>2205</v>
      </c>
      <c r="W33" s="802"/>
      <c r="X33" s="802"/>
      <c r="Y33" s="802"/>
      <c r="Z33" s="802"/>
      <c r="AA33" s="802">
        <v>238</v>
      </c>
      <c r="AB33" s="802"/>
      <c r="AC33" s="802"/>
      <c r="AD33" s="802"/>
      <c r="AE33" s="803"/>
      <c r="AF33" s="804">
        <v>2356</v>
      </c>
      <c r="AG33" s="805"/>
      <c r="AH33" s="805"/>
      <c r="AI33" s="805"/>
      <c r="AJ33" s="806"/>
      <c r="AK33" s="873">
        <v>58</v>
      </c>
      <c r="AL33" s="874"/>
      <c r="AM33" s="874"/>
      <c r="AN33" s="874"/>
      <c r="AO33" s="874"/>
      <c r="AP33" s="874">
        <v>4707</v>
      </c>
      <c r="AQ33" s="874"/>
      <c r="AR33" s="874"/>
      <c r="AS33" s="874"/>
      <c r="AT33" s="874"/>
      <c r="AU33" s="874">
        <v>339</v>
      </c>
      <c r="AV33" s="874"/>
      <c r="AW33" s="874"/>
      <c r="AX33" s="874"/>
      <c r="AY33" s="874"/>
      <c r="AZ33" s="875" t="s">
        <v>596</v>
      </c>
      <c r="BA33" s="875"/>
      <c r="BB33" s="875"/>
      <c r="BC33" s="875"/>
      <c r="BD33" s="875"/>
      <c r="BE33" s="871" t="s">
        <v>405</v>
      </c>
      <c r="BF33" s="871"/>
      <c r="BG33" s="871"/>
      <c r="BH33" s="871"/>
      <c r="BI33" s="872"/>
      <c r="BJ33" s="252"/>
      <c r="BK33" s="252"/>
      <c r="BL33" s="252"/>
      <c r="BM33" s="252"/>
      <c r="BN33" s="252"/>
      <c r="BO33" s="265"/>
      <c r="BP33" s="265"/>
      <c r="BQ33" s="262">
        <v>27</v>
      </c>
      <c r="BR33" s="263"/>
      <c r="BS33" s="811"/>
      <c r="BT33" s="812"/>
      <c r="BU33" s="812"/>
      <c r="BV33" s="812"/>
      <c r="BW33" s="812"/>
      <c r="BX33" s="812"/>
      <c r="BY33" s="812"/>
      <c r="BZ33" s="812"/>
      <c r="CA33" s="812"/>
      <c r="CB33" s="812"/>
      <c r="CC33" s="812"/>
      <c r="CD33" s="812"/>
      <c r="CE33" s="812"/>
      <c r="CF33" s="812"/>
      <c r="CG33" s="813"/>
      <c r="CH33" s="824"/>
      <c r="CI33" s="825"/>
      <c r="CJ33" s="825"/>
      <c r="CK33" s="825"/>
      <c r="CL33" s="826"/>
      <c r="CM33" s="824"/>
      <c r="CN33" s="825"/>
      <c r="CO33" s="825"/>
      <c r="CP33" s="825"/>
      <c r="CQ33" s="826"/>
      <c r="CR33" s="824"/>
      <c r="CS33" s="825"/>
      <c r="CT33" s="825"/>
      <c r="CU33" s="825"/>
      <c r="CV33" s="826"/>
      <c r="CW33" s="824"/>
      <c r="CX33" s="825"/>
      <c r="CY33" s="825"/>
      <c r="CZ33" s="825"/>
      <c r="DA33" s="826"/>
      <c r="DB33" s="824"/>
      <c r="DC33" s="825"/>
      <c r="DD33" s="825"/>
      <c r="DE33" s="825"/>
      <c r="DF33" s="826"/>
      <c r="DG33" s="824"/>
      <c r="DH33" s="825"/>
      <c r="DI33" s="825"/>
      <c r="DJ33" s="825"/>
      <c r="DK33" s="826"/>
      <c r="DL33" s="824"/>
      <c r="DM33" s="825"/>
      <c r="DN33" s="825"/>
      <c r="DO33" s="825"/>
      <c r="DP33" s="826"/>
      <c r="DQ33" s="824"/>
      <c r="DR33" s="825"/>
      <c r="DS33" s="825"/>
      <c r="DT33" s="825"/>
      <c r="DU33" s="826"/>
      <c r="DV33" s="827"/>
      <c r="DW33" s="828"/>
      <c r="DX33" s="828"/>
      <c r="DY33" s="828"/>
      <c r="DZ33" s="829"/>
      <c r="EA33" s="246"/>
    </row>
    <row r="34" spans="1:131" s="247" customFormat="1" ht="26.25" customHeight="1">
      <c r="A34" s="266">
        <v>7</v>
      </c>
      <c r="B34" s="798" t="s">
        <v>406</v>
      </c>
      <c r="C34" s="799"/>
      <c r="D34" s="799"/>
      <c r="E34" s="799"/>
      <c r="F34" s="799"/>
      <c r="G34" s="799"/>
      <c r="H34" s="799"/>
      <c r="I34" s="799"/>
      <c r="J34" s="799"/>
      <c r="K34" s="799"/>
      <c r="L34" s="799"/>
      <c r="M34" s="799"/>
      <c r="N34" s="799"/>
      <c r="O34" s="799"/>
      <c r="P34" s="800"/>
      <c r="Q34" s="801">
        <v>15149</v>
      </c>
      <c r="R34" s="802"/>
      <c r="S34" s="802"/>
      <c r="T34" s="802"/>
      <c r="U34" s="802"/>
      <c r="V34" s="802">
        <v>16072</v>
      </c>
      <c r="W34" s="802"/>
      <c r="X34" s="802"/>
      <c r="Y34" s="802"/>
      <c r="Z34" s="802"/>
      <c r="AA34" s="802">
        <v>-923</v>
      </c>
      <c r="AB34" s="802"/>
      <c r="AC34" s="802"/>
      <c r="AD34" s="802"/>
      <c r="AE34" s="803"/>
      <c r="AF34" s="804">
        <v>8669</v>
      </c>
      <c r="AG34" s="805"/>
      <c r="AH34" s="805"/>
      <c r="AI34" s="805"/>
      <c r="AJ34" s="806"/>
      <c r="AK34" s="873">
        <v>1221</v>
      </c>
      <c r="AL34" s="874"/>
      <c r="AM34" s="874"/>
      <c r="AN34" s="874"/>
      <c r="AO34" s="874"/>
      <c r="AP34" s="874">
        <v>12237</v>
      </c>
      <c r="AQ34" s="874"/>
      <c r="AR34" s="874"/>
      <c r="AS34" s="874"/>
      <c r="AT34" s="874"/>
      <c r="AU34" s="874">
        <v>4528</v>
      </c>
      <c r="AV34" s="874"/>
      <c r="AW34" s="874"/>
      <c r="AX34" s="874"/>
      <c r="AY34" s="874"/>
      <c r="AZ34" s="875" t="s">
        <v>596</v>
      </c>
      <c r="BA34" s="875"/>
      <c r="BB34" s="875"/>
      <c r="BC34" s="875"/>
      <c r="BD34" s="875"/>
      <c r="BE34" s="871" t="s">
        <v>407</v>
      </c>
      <c r="BF34" s="871"/>
      <c r="BG34" s="871"/>
      <c r="BH34" s="871"/>
      <c r="BI34" s="872"/>
      <c r="BJ34" s="252"/>
      <c r="BK34" s="252"/>
      <c r="BL34" s="252"/>
      <c r="BM34" s="252"/>
      <c r="BN34" s="252"/>
      <c r="BO34" s="265"/>
      <c r="BP34" s="265"/>
      <c r="BQ34" s="262">
        <v>28</v>
      </c>
      <c r="BR34" s="263"/>
      <c r="BS34" s="811"/>
      <c r="BT34" s="812"/>
      <c r="BU34" s="812"/>
      <c r="BV34" s="812"/>
      <c r="BW34" s="812"/>
      <c r="BX34" s="812"/>
      <c r="BY34" s="812"/>
      <c r="BZ34" s="812"/>
      <c r="CA34" s="812"/>
      <c r="CB34" s="812"/>
      <c r="CC34" s="812"/>
      <c r="CD34" s="812"/>
      <c r="CE34" s="812"/>
      <c r="CF34" s="812"/>
      <c r="CG34" s="813"/>
      <c r="CH34" s="824"/>
      <c r="CI34" s="825"/>
      <c r="CJ34" s="825"/>
      <c r="CK34" s="825"/>
      <c r="CL34" s="826"/>
      <c r="CM34" s="824"/>
      <c r="CN34" s="825"/>
      <c r="CO34" s="825"/>
      <c r="CP34" s="825"/>
      <c r="CQ34" s="826"/>
      <c r="CR34" s="824"/>
      <c r="CS34" s="825"/>
      <c r="CT34" s="825"/>
      <c r="CU34" s="825"/>
      <c r="CV34" s="826"/>
      <c r="CW34" s="824"/>
      <c r="CX34" s="825"/>
      <c r="CY34" s="825"/>
      <c r="CZ34" s="825"/>
      <c r="DA34" s="826"/>
      <c r="DB34" s="824"/>
      <c r="DC34" s="825"/>
      <c r="DD34" s="825"/>
      <c r="DE34" s="825"/>
      <c r="DF34" s="826"/>
      <c r="DG34" s="824"/>
      <c r="DH34" s="825"/>
      <c r="DI34" s="825"/>
      <c r="DJ34" s="825"/>
      <c r="DK34" s="826"/>
      <c r="DL34" s="824"/>
      <c r="DM34" s="825"/>
      <c r="DN34" s="825"/>
      <c r="DO34" s="825"/>
      <c r="DP34" s="826"/>
      <c r="DQ34" s="824"/>
      <c r="DR34" s="825"/>
      <c r="DS34" s="825"/>
      <c r="DT34" s="825"/>
      <c r="DU34" s="826"/>
      <c r="DV34" s="827"/>
      <c r="DW34" s="828"/>
      <c r="DX34" s="828"/>
      <c r="DY34" s="828"/>
      <c r="DZ34" s="829"/>
      <c r="EA34" s="246"/>
    </row>
    <row r="35" spans="1:131" s="247" customFormat="1" ht="26.25" customHeight="1">
      <c r="A35" s="266">
        <v>8</v>
      </c>
      <c r="B35" s="798" t="s">
        <v>408</v>
      </c>
      <c r="C35" s="799"/>
      <c r="D35" s="799"/>
      <c r="E35" s="799"/>
      <c r="F35" s="799"/>
      <c r="G35" s="799"/>
      <c r="H35" s="799"/>
      <c r="I35" s="799"/>
      <c r="J35" s="799"/>
      <c r="K35" s="799"/>
      <c r="L35" s="799"/>
      <c r="M35" s="799"/>
      <c r="N35" s="799"/>
      <c r="O35" s="799"/>
      <c r="P35" s="800"/>
      <c r="Q35" s="801">
        <v>609</v>
      </c>
      <c r="R35" s="802"/>
      <c r="S35" s="802"/>
      <c r="T35" s="802"/>
      <c r="U35" s="802"/>
      <c r="V35" s="802">
        <v>760</v>
      </c>
      <c r="W35" s="802"/>
      <c r="X35" s="802"/>
      <c r="Y35" s="802"/>
      <c r="Z35" s="802"/>
      <c r="AA35" s="802">
        <v>-151</v>
      </c>
      <c r="AB35" s="802"/>
      <c r="AC35" s="802"/>
      <c r="AD35" s="802"/>
      <c r="AE35" s="803"/>
      <c r="AF35" s="804">
        <v>81</v>
      </c>
      <c r="AG35" s="805"/>
      <c r="AH35" s="805"/>
      <c r="AI35" s="805"/>
      <c r="AJ35" s="806"/>
      <c r="AK35" s="873">
        <v>2</v>
      </c>
      <c r="AL35" s="874"/>
      <c r="AM35" s="874"/>
      <c r="AN35" s="874"/>
      <c r="AO35" s="874"/>
      <c r="AP35" s="874">
        <v>437</v>
      </c>
      <c r="AQ35" s="874"/>
      <c r="AR35" s="874"/>
      <c r="AS35" s="874"/>
      <c r="AT35" s="874"/>
      <c r="AU35" s="874">
        <v>5</v>
      </c>
      <c r="AV35" s="874"/>
      <c r="AW35" s="874"/>
      <c r="AX35" s="874"/>
      <c r="AY35" s="874"/>
      <c r="AZ35" s="875" t="s">
        <v>596</v>
      </c>
      <c r="BA35" s="875"/>
      <c r="BB35" s="875"/>
      <c r="BC35" s="875"/>
      <c r="BD35" s="875"/>
      <c r="BE35" s="871" t="s">
        <v>409</v>
      </c>
      <c r="BF35" s="871"/>
      <c r="BG35" s="871"/>
      <c r="BH35" s="871"/>
      <c r="BI35" s="872"/>
      <c r="BJ35" s="252"/>
      <c r="BK35" s="252"/>
      <c r="BL35" s="252"/>
      <c r="BM35" s="252"/>
      <c r="BN35" s="252"/>
      <c r="BO35" s="265"/>
      <c r="BP35" s="265"/>
      <c r="BQ35" s="262">
        <v>29</v>
      </c>
      <c r="BR35" s="263"/>
      <c r="BS35" s="811"/>
      <c r="BT35" s="812"/>
      <c r="BU35" s="812"/>
      <c r="BV35" s="812"/>
      <c r="BW35" s="812"/>
      <c r="BX35" s="812"/>
      <c r="BY35" s="812"/>
      <c r="BZ35" s="812"/>
      <c r="CA35" s="812"/>
      <c r="CB35" s="812"/>
      <c r="CC35" s="812"/>
      <c r="CD35" s="812"/>
      <c r="CE35" s="812"/>
      <c r="CF35" s="812"/>
      <c r="CG35" s="813"/>
      <c r="CH35" s="824"/>
      <c r="CI35" s="825"/>
      <c r="CJ35" s="825"/>
      <c r="CK35" s="825"/>
      <c r="CL35" s="826"/>
      <c r="CM35" s="824"/>
      <c r="CN35" s="825"/>
      <c r="CO35" s="825"/>
      <c r="CP35" s="825"/>
      <c r="CQ35" s="826"/>
      <c r="CR35" s="824"/>
      <c r="CS35" s="825"/>
      <c r="CT35" s="825"/>
      <c r="CU35" s="825"/>
      <c r="CV35" s="826"/>
      <c r="CW35" s="824"/>
      <c r="CX35" s="825"/>
      <c r="CY35" s="825"/>
      <c r="CZ35" s="825"/>
      <c r="DA35" s="826"/>
      <c r="DB35" s="824"/>
      <c r="DC35" s="825"/>
      <c r="DD35" s="825"/>
      <c r="DE35" s="825"/>
      <c r="DF35" s="826"/>
      <c r="DG35" s="824"/>
      <c r="DH35" s="825"/>
      <c r="DI35" s="825"/>
      <c r="DJ35" s="825"/>
      <c r="DK35" s="826"/>
      <c r="DL35" s="824"/>
      <c r="DM35" s="825"/>
      <c r="DN35" s="825"/>
      <c r="DO35" s="825"/>
      <c r="DP35" s="826"/>
      <c r="DQ35" s="824"/>
      <c r="DR35" s="825"/>
      <c r="DS35" s="825"/>
      <c r="DT35" s="825"/>
      <c r="DU35" s="826"/>
      <c r="DV35" s="827"/>
      <c r="DW35" s="828"/>
      <c r="DX35" s="828"/>
      <c r="DY35" s="828"/>
      <c r="DZ35" s="829"/>
      <c r="EA35" s="246"/>
    </row>
    <row r="36" spans="1:131" s="247" customFormat="1" ht="26.25" customHeight="1">
      <c r="A36" s="266">
        <v>9</v>
      </c>
      <c r="B36" s="798" t="s">
        <v>410</v>
      </c>
      <c r="C36" s="799"/>
      <c r="D36" s="799"/>
      <c r="E36" s="799"/>
      <c r="F36" s="799"/>
      <c r="G36" s="799"/>
      <c r="H36" s="799"/>
      <c r="I36" s="799"/>
      <c r="J36" s="799"/>
      <c r="K36" s="799"/>
      <c r="L36" s="799"/>
      <c r="M36" s="799"/>
      <c r="N36" s="799"/>
      <c r="O36" s="799"/>
      <c r="P36" s="800"/>
      <c r="Q36" s="801">
        <v>1852</v>
      </c>
      <c r="R36" s="802"/>
      <c r="S36" s="802"/>
      <c r="T36" s="802"/>
      <c r="U36" s="802"/>
      <c r="V36" s="802">
        <v>1832</v>
      </c>
      <c r="W36" s="802"/>
      <c r="X36" s="802"/>
      <c r="Y36" s="802"/>
      <c r="Z36" s="802"/>
      <c r="AA36" s="802">
        <v>9</v>
      </c>
      <c r="AB36" s="802"/>
      <c r="AC36" s="802"/>
      <c r="AD36" s="802"/>
      <c r="AE36" s="803"/>
      <c r="AF36" s="804" t="s">
        <v>411</v>
      </c>
      <c r="AG36" s="805"/>
      <c r="AH36" s="805"/>
      <c r="AI36" s="805"/>
      <c r="AJ36" s="806"/>
      <c r="AK36" s="873">
        <v>1169</v>
      </c>
      <c r="AL36" s="874"/>
      <c r="AM36" s="874"/>
      <c r="AN36" s="874"/>
      <c r="AO36" s="874"/>
      <c r="AP36" s="874">
        <v>7263</v>
      </c>
      <c r="AQ36" s="874"/>
      <c r="AR36" s="874"/>
      <c r="AS36" s="874"/>
      <c r="AT36" s="874"/>
      <c r="AU36" s="874">
        <v>6420</v>
      </c>
      <c r="AV36" s="874"/>
      <c r="AW36" s="874"/>
      <c r="AX36" s="874"/>
      <c r="AY36" s="874"/>
      <c r="AZ36" s="875" t="s">
        <v>596</v>
      </c>
      <c r="BA36" s="875"/>
      <c r="BB36" s="875"/>
      <c r="BC36" s="875"/>
      <c r="BD36" s="875"/>
      <c r="BE36" s="871" t="s">
        <v>412</v>
      </c>
      <c r="BF36" s="871"/>
      <c r="BG36" s="871"/>
      <c r="BH36" s="871"/>
      <c r="BI36" s="872"/>
      <c r="BJ36" s="252"/>
      <c r="BK36" s="252"/>
      <c r="BL36" s="252"/>
      <c r="BM36" s="252"/>
      <c r="BN36" s="252"/>
      <c r="BO36" s="265"/>
      <c r="BP36" s="265"/>
      <c r="BQ36" s="262">
        <v>30</v>
      </c>
      <c r="BR36" s="263"/>
      <c r="BS36" s="811"/>
      <c r="BT36" s="812"/>
      <c r="BU36" s="812"/>
      <c r="BV36" s="812"/>
      <c r="BW36" s="812"/>
      <c r="BX36" s="812"/>
      <c r="BY36" s="812"/>
      <c r="BZ36" s="812"/>
      <c r="CA36" s="812"/>
      <c r="CB36" s="812"/>
      <c r="CC36" s="812"/>
      <c r="CD36" s="812"/>
      <c r="CE36" s="812"/>
      <c r="CF36" s="812"/>
      <c r="CG36" s="813"/>
      <c r="CH36" s="824"/>
      <c r="CI36" s="825"/>
      <c r="CJ36" s="825"/>
      <c r="CK36" s="825"/>
      <c r="CL36" s="826"/>
      <c r="CM36" s="824"/>
      <c r="CN36" s="825"/>
      <c r="CO36" s="825"/>
      <c r="CP36" s="825"/>
      <c r="CQ36" s="826"/>
      <c r="CR36" s="824"/>
      <c r="CS36" s="825"/>
      <c r="CT36" s="825"/>
      <c r="CU36" s="825"/>
      <c r="CV36" s="826"/>
      <c r="CW36" s="824"/>
      <c r="CX36" s="825"/>
      <c r="CY36" s="825"/>
      <c r="CZ36" s="825"/>
      <c r="DA36" s="826"/>
      <c r="DB36" s="824"/>
      <c r="DC36" s="825"/>
      <c r="DD36" s="825"/>
      <c r="DE36" s="825"/>
      <c r="DF36" s="826"/>
      <c r="DG36" s="824"/>
      <c r="DH36" s="825"/>
      <c r="DI36" s="825"/>
      <c r="DJ36" s="825"/>
      <c r="DK36" s="826"/>
      <c r="DL36" s="824"/>
      <c r="DM36" s="825"/>
      <c r="DN36" s="825"/>
      <c r="DO36" s="825"/>
      <c r="DP36" s="826"/>
      <c r="DQ36" s="824"/>
      <c r="DR36" s="825"/>
      <c r="DS36" s="825"/>
      <c r="DT36" s="825"/>
      <c r="DU36" s="826"/>
      <c r="DV36" s="827"/>
      <c r="DW36" s="828"/>
      <c r="DX36" s="828"/>
      <c r="DY36" s="828"/>
      <c r="DZ36" s="829"/>
      <c r="EA36" s="246"/>
    </row>
    <row r="37" spans="1:131" s="247" customFormat="1" ht="26.25" customHeight="1">
      <c r="A37" s="266">
        <v>10</v>
      </c>
      <c r="B37" s="798" t="s">
        <v>413</v>
      </c>
      <c r="C37" s="799"/>
      <c r="D37" s="799"/>
      <c r="E37" s="799"/>
      <c r="F37" s="799"/>
      <c r="G37" s="799"/>
      <c r="H37" s="799"/>
      <c r="I37" s="799"/>
      <c r="J37" s="799"/>
      <c r="K37" s="799"/>
      <c r="L37" s="799"/>
      <c r="M37" s="799"/>
      <c r="N37" s="799"/>
      <c r="O37" s="799"/>
      <c r="P37" s="800"/>
      <c r="Q37" s="876">
        <v>78</v>
      </c>
      <c r="R37" s="805"/>
      <c r="S37" s="805"/>
      <c r="T37" s="805"/>
      <c r="U37" s="877"/>
      <c r="V37" s="803">
        <v>73</v>
      </c>
      <c r="W37" s="805"/>
      <c r="X37" s="805"/>
      <c r="Y37" s="805"/>
      <c r="Z37" s="877"/>
      <c r="AA37" s="803">
        <v>5</v>
      </c>
      <c r="AB37" s="805"/>
      <c r="AC37" s="805"/>
      <c r="AD37" s="805"/>
      <c r="AE37" s="806"/>
      <c r="AF37" s="804" t="s">
        <v>137</v>
      </c>
      <c r="AG37" s="805"/>
      <c r="AH37" s="805"/>
      <c r="AI37" s="805"/>
      <c r="AJ37" s="806"/>
      <c r="AK37" s="878">
        <v>62</v>
      </c>
      <c r="AL37" s="879"/>
      <c r="AM37" s="879"/>
      <c r="AN37" s="879"/>
      <c r="AO37" s="873"/>
      <c r="AP37" s="874">
        <v>349</v>
      </c>
      <c r="AQ37" s="874"/>
      <c r="AR37" s="874"/>
      <c r="AS37" s="874"/>
      <c r="AT37" s="874"/>
      <c r="AU37" s="874">
        <v>323</v>
      </c>
      <c r="AV37" s="874"/>
      <c r="AW37" s="874"/>
      <c r="AX37" s="874"/>
      <c r="AY37" s="874"/>
      <c r="AZ37" s="875" t="s">
        <v>596</v>
      </c>
      <c r="BA37" s="875"/>
      <c r="BB37" s="875"/>
      <c r="BC37" s="875"/>
      <c r="BD37" s="875"/>
      <c r="BE37" s="871" t="s">
        <v>414</v>
      </c>
      <c r="BF37" s="871"/>
      <c r="BG37" s="871"/>
      <c r="BH37" s="871"/>
      <c r="BI37" s="872"/>
      <c r="BJ37" s="252"/>
      <c r="BK37" s="252"/>
      <c r="BL37" s="252"/>
      <c r="BM37" s="252"/>
      <c r="BN37" s="252"/>
      <c r="BO37" s="265"/>
      <c r="BP37" s="265"/>
      <c r="BQ37" s="262">
        <v>31</v>
      </c>
      <c r="BR37" s="263"/>
      <c r="BS37" s="811"/>
      <c r="BT37" s="812"/>
      <c r="BU37" s="812"/>
      <c r="BV37" s="812"/>
      <c r="BW37" s="812"/>
      <c r="BX37" s="812"/>
      <c r="BY37" s="812"/>
      <c r="BZ37" s="812"/>
      <c r="CA37" s="812"/>
      <c r="CB37" s="812"/>
      <c r="CC37" s="812"/>
      <c r="CD37" s="812"/>
      <c r="CE37" s="812"/>
      <c r="CF37" s="812"/>
      <c r="CG37" s="813"/>
      <c r="CH37" s="824"/>
      <c r="CI37" s="825"/>
      <c r="CJ37" s="825"/>
      <c r="CK37" s="825"/>
      <c r="CL37" s="826"/>
      <c r="CM37" s="824"/>
      <c r="CN37" s="825"/>
      <c r="CO37" s="825"/>
      <c r="CP37" s="825"/>
      <c r="CQ37" s="826"/>
      <c r="CR37" s="824"/>
      <c r="CS37" s="825"/>
      <c r="CT37" s="825"/>
      <c r="CU37" s="825"/>
      <c r="CV37" s="826"/>
      <c r="CW37" s="824"/>
      <c r="CX37" s="825"/>
      <c r="CY37" s="825"/>
      <c r="CZ37" s="825"/>
      <c r="DA37" s="826"/>
      <c r="DB37" s="824"/>
      <c r="DC37" s="825"/>
      <c r="DD37" s="825"/>
      <c r="DE37" s="825"/>
      <c r="DF37" s="826"/>
      <c r="DG37" s="824"/>
      <c r="DH37" s="825"/>
      <c r="DI37" s="825"/>
      <c r="DJ37" s="825"/>
      <c r="DK37" s="826"/>
      <c r="DL37" s="824"/>
      <c r="DM37" s="825"/>
      <c r="DN37" s="825"/>
      <c r="DO37" s="825"/>
      <c r="DP37" s="826"/>
      <c r="DQ37" s="824"/>
      <c r="DR37" s="825"/>
      <c r="DS37" s="825"/>
      <c r="DT37" s="825"/>
      <c r="DU37" s="826"/>
      <c r="DV37" s="827"/>
      <c r="DW37" s="828"/>
      <c r="DX37" s="828"/>
      <c r="DY37" s="828"/>
      <c r="DZ37" s="829"/>
      <c r="EA37" s="246"/>
    </row>
    <row r="38" spans="1:131" s="247" customFormat="1" ht="26.25" customHeight="1">
      <c r="A38" s="266">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252"/>
      <c r="BK38" s="252"/>
      <c r="BL38" s="252"/>
      <c r="BM38" s="252"/>
      <c r="BN38" s="252"/>
      <c r="BO38" s="265"/>
      <c r="BP38" s="265"/>
      <c r="BQ38" s="262">
        <v>32</v>
      </c>
      <c r="BR38" s="263"/>
      <c r="BS38" s="811"/>
      <c r="BT38" s="812"/>
      <c r="BU38" s="812"/>
      <c r="BV38" s="812"/>
      <c r="BW38" s="812"/>
      <c r="BX38" s="812"/>
      <c r="BY38" s="812"/>
      <c r="BZ38" s="812"/>
      <c r="CA38" s="812"/>
      <c r="CB38" s="812"/>
      <c r="CC38" s="812"/>
      <c r="CD38" s="812"/>
      <c r="CE38" s="812"/>
      <c r="CF38" s="812"/>
      <c r="CG38" s="813"/>
      <c r="CH38" s="824"/>
      <c r="CI38" s="825"/>
      <c r="CJ38" s="825"/>
      <c r="CK38" s="825"/>
      <c r="CL38" s="826"/>
      <c r="CM38" s="824"/>
      <c r="CN38" s="825"/>
      <c r="CO38" s="825"/>
      <c r="CP38" s="825"/>
      <c r="CQ38" s="826"/>
      <c r="CR38" s="824"/>
      <c r="CS38" s="825"/>
      <c r="CT38" s="825"/>
      <c r="CU38" s="825"/>
      <c r="CV38" s="826"/>
      <c r="CW38" s="824"/>
      <c r="CX38" s="825"/>
      <c r="CY38" s="825"/>
      <c r="CZ38" s="825"/>
      <c r="DA38" s="826"/>
      <c r="DB38" s="824"/>
      <c r="DC38" s="825"/>
      <c r="DD38" s="825"/>
      <c r="DE38" s="825"/>
      <c r="DF38" s="826"/>
      <c r="DG38" s="824"/>
      <c r="DH38" s="825"/>
      <c r="DI38" s="825"/>
      <c r="DJ38" s="825"/>
      <c r="DK38" s="826"/>
      <c r="DL38" s="824"/>
      <c r="DM38" s="825"/>
      <c r="DN38" s="825"/>
      <c r="DO38" s="825"/>
      <c r="DP38" s="826"/>
      <c r="DQ38" s="824"/>
      <c r="DR38" s="825"/>
      <c r="DS38" s="825"/>
      <c r="DT38" s="825"/>
      <c r="DU38" s="826"/>
      <c r="DV38" s="827"/>
      <c r="DW38" s="828"/>
      <c r="DX38" s="828"/>
      <c r="DY38" s="828"/>
      <c r="DZ38" s="829"/>
      <c r="EA38" s="246"/>
    </row>
    <row r="39" spans="1:131" s="247" customFormat="1" ht="26.25" customHeight="1">
      <c r="A39" s="266">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252"/>
      <c r="BK39" s="252"/>
      <c r="BL39" s="252"/>
      <c r="BM39" s="252"/>
      <c r="BN39" s="252"/>
      <c r="BO39" s="265"/>
      <c r="BP39" s="265"/>
      <c r="BQ39" s="262">
        <v>33</v>
      </c>
      <c r="BR39" s="263"/>
      <c r="BS39" s="811"/>
      <c r="BT39" s="812"/>
      <c r="BU39" s="812"/>
      <c r="BV39" s="812"/>
      <c r="BW39" s="812"/>
      <c r="BX39" s="812"/>
      <c r="BY39" s="812"/>
      <c r="BZ39" s="812"/>
      <c r="CA39" s="812"/>
      <c r="CB39" s="812"/>
      <c r="CC39" s="812"/>
      <c r="CD39" s="812"/>
      <c r="CE39" s="812"/>
      <c r="CF39" s="812"/>
      <c r="CG39" s="813"/>
      <c r="CH39" s="824"/>
      <c r="CI39" s="825"/>
      <c r="CJ39" s="825"/>
      <c r="CK39" s="825"/>
      <c r="CL39" s="826"/>
      <c r="CM39" s="824"/>
      <c r="CN39" s="825"/>
      <c r="CO39" s="825"/>
      <c r="CP39" s="825"/>
      <c r="CQ39" s="826"/>
      <c r="CR39" s="824"/>
      <c r="CS39" s="825"/>
      <c r="CT39" s="825"/>
      <c r="CU39" s="825"/>
      <c r="CV39" s="826"/>
      <c r="CW39" s="824"/>
      <c r="CX39" s="825"/>
      <c r="CY39" s="825"/>
      <c r="CZ39" s="825"/>
      <c r="DA39" s="826"/>
      <c r="DB39" s="824"/>
      <c r="DC39" s="825"/>
      <c r="DD39" s="825"/>
      <c r="DE39" s="825"/>
      <c r="DF39" s="826"/>
      <c r="DG39" s="824"/>
      <c r="DH39" s="825"/>
      <c r="DI39" s="825"/>
      <c r="DJ39" s="825"/>
      <c r="DK39" s="826"/>
      <c r="DL39" s="824"/>
      <c r="DM39" s="825"/>
      <c r="DN39" s="825"/>
      <c r="DO39" s="825"/>
      <c r="DP39" s="826"/>
      <c r="DQ39" s="824"/>
      <c r="DR39" s="825"/>
      <c r="DS39" s="825"/>
      <c r="DT39" s="825"/>
      <c r="DU39" s="826"/>
      <c r="DV39" s="827"/>
      <c r="DW39" s="828"/>
      <c r="DX39" s="828"/>
      <c r="DY39" s="828"/>
      <c r="DZ39" s="829"/>
      <c r="EA39" s="246"/>
    </row>
    <row r="40" spans="1:131" s="247" customFormat="1" ht="26.25" customHeight="1">
      <c r="A40" s="261">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252"/>
      <c r="BK40" s="252"/>
      <c r="BL40" s="252"/>
      <c r="BM40" s="252"/>
      <c r="BN40" s="252"/>
      <c r="BO40" s="265"/>
      <c r="BP40" s="265"/>
      <c r="BQ40" s="262">
        <v>34</v>
      </c>
      <c r="BR40" s="263"/>
      <c r="BS40" s="811"/>
      <c r="BT40" s="812"/>
      <c r="BU40" s="812"/>
      <c r="BV40" s="812"/>
      <c r="BW40" s="812"/>
      <c r="BX40" s="812"/>
      <c r="BY40" s="812"/>
      <c r="BZ40" s="812"/>
      <c r="CA40" s="812"/>
      <c r="CB40" s="812"/>
      <c r="CC40" s="812"/>
      <c r="CD40" s="812"/>
      <c r="CE40" s="812"/>
      <c r="CF40" s="812"/>
      <c r="CG40" s="813"/>
      <c r="CH40" s="824"/>
      <c r="CI40" s="825"/>
      <c r="CJ40" s="825"/>
      <c r="CK40" s="825"/>
      <c r="CL40" s="826"/>
      <c r="CM40" s="824"/>
      <c r="CN40" s="825"/>
      <c r="CO40" s="825"/>
      <c r="CP40" s="825"/>
      <c r="CQ40" s="826"/>
      <c r="CR40" s="824"/>
      <c r="CS40" s="825"/>
      <c r="CT40" s="825"/>
      <c r="CU40" s="825"/>
      <c r="CV40" s="826"/>
      <c r="CW40" s="824"/>
      <c r="CX40" s="825"/>
      <c r="CY40" s="825"/>
      <c r="CZ40" s="825"/>
      <c r="DA40" s="826"/>
      <c r="DB40" s="824"/>
      <c r="DC40" s="825"/>
      <c r="DD40" s="825"/>
      <c r="DE40" s="825"/>
      <c r="DF40" s="826"/>
      <c r="DG40" s="824"/>
      <c r="DH40" s="825"/>
      <c r="DI40" s="825"/>
      <c r="DJ40" s="825"/>
      <c r="DK40" s="826"/>
      <c r="DL40" s="824"/>
      <c r="DM40" s="825"/>
      <c r="DN40" s="825"/>
      <c r="DO40" s="825"/>
      <c r="DP40" s="826"/>
      <c r="DQ40" s="824"/>
      <c r="DR40" s="825"/>
      <c r="DS40" s="825"/>
      <c r="DT40" s="825"/>
      <c r="DU40" s="826"/>
      <c r="DV40" s="827"/>
      <c r="DW40" s="828"/>
      <c r="DX40" s="828"/>
      <c r="DY40" s="828"/>
      <c r="DZ40" s="829"/>
      <c r="EA40" s="246"/>
    </row>
    <row r="41" spans="1:131" s="247" customFormat="1" ht="26.25" customHeight="1">
      <c r="A41" s="261">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252"/>
      <c r="BK41" s="252"/>
      <c r="BL41" s="252"/>
      <c r="BM41" s="252"/>
      <c r="BN41" s="252"/>
      <c r="BO41" s="265"/>
      <c r="BP41" s="265"/>
      <c r="BQ41" s="262">
        <v>35</v>
      </c>
      <c r="BR41" s="263"/>
      <c r="BS41" s="811"/>
      <c r="BT41" s="812"/>
      <c r="BU41" s="812"/>
      <c r="BV41" s="812"/>
      <c r="BW41" s="812"/>
      <c r="BX41" s="812"/>
      <c r="BY41" s="812"/>
      <c r="BZ41" s="812"/>
      <c r="CA41" s="812"/>
      <c r="CB41" s="812"/>
      <c r="CC41" s="812"/>
      <c r="CD41" s="812"/>
      <c r="CE41" s="812"/>
      <c r="CF41" s="812"/>
      <c r="CG41" s="813"/>
      <c r="CH41" s="824"/>
      <c r="CI41" s="825"/>
      <c r="CJ41" s="825"/>
      <c r="CK41" s="825"/>
      <c r="CL41" s="826"/>
      <c r="CM41" s="824"/>
      <c r="CN41" s="825"/>
      <c r="CO41" s="825"/>
      <c r="CP41" s="825"/>
      <c r="CQ41" s="826"/>
      <c r="CR41" s="824"/>
      <c r="CS41" s="825"/>
      <c r="CT41" s="825"/>
      <c r="CU41" s="825"/>
      <c r="CV41" s="826"/>
      <c r="CW41" s="824"/>
      <c r="CX41" s="825"/>
      <c r="CY41" s="825"/>
      <c r="CZ41" s="825"/>
      <c r="DA41" s="826"/>
      <c r="DB41" s="824"/>
      <c r="DC41" s="825"/>
      <c r="DD41" s="825"/>
      <c r="DE41" s="825"/>
      <c r="DF41" s="826"/>
      <c r="DG41" s="824"/>
      <c r="DH41" s="825"/>
      <c r="DI41" s="825"/>
      <c r="DJ41" s="825"/>
      <c r="DK41" s="826"/>
      <c r="DL41" s="824"/>
      <c r="DM41" s="825"/>
      <c r="DN41" s="825"/>
      <c r="DO41" s="825"/>
      <c r="DP41" s="826"/>
      <c r="DQ41" s="824"/>
      <c r="DR41" s="825"/>
      <c r="DS41" s="825"/>
      <c r="DT41" s="825"/>
      <c r="DU41" s="826"/>
      <c r="DV41" s="827"/>
      <c r="DW41" s="828"/>
      <c r="DX41" s="828"/>
      <c r="DY41" s="828"/>
      <c r="DZ41" s="829"/>
      <c r="EA41" s="246"/>
    </row>
    <row r="42" spans="1:131" s="247" customFormat="1" ht="26.25" customHeight="1">
      <c r="A42" s="261">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252"/>
      <c r="BK42" s="252"/>
      <c r="BL42" s="252"/>
      <c r="BM42" s="252"/>
      <c r="BN42" s="252"/>
      <c r="BO42" s="265"/>
      <c r="BP42" s="265"/>
      <c r="BQ42" s="262">
        <v>36</v>
      </c>
      <c r="BR42" s="263"/>
      <c r="BS42" s="811"/>
      <c r="BT42" s="812"/>
      <c r="BU42" s="812"/>
      <c r="BV42" s="812"/>
      <c r="BW42" s="812"/>
      <c r="BX42" s="812"/>
      <c r="BY42" s="812"/>
      <c r="BZ42" s="812"/>
      <c r="CA42" s="812"/>
      <c r="CB42" s="812"/>
      <c r="CC42" s="812"/>
      <c r="CD42" s="812"/>
      <c r="CE42" s="812"/>
      <c r="CF42" s="812"/>
      <c r="CG42" s="813"/>
      <c r="CH42" s="824"/>
      <c r="CI42" s="825"/>
      <c r="CJ42" s="825"/>
      <c r="CK42" s="825"/>
      <c r="CL42" s="826"/>
      <c r="CM42" s="824"/>
      <c r="CN42" s="825"/>
      <c r="CO42" s="825"/>
      <c r="CP42" s="825"/>
      <c r="CQ42" s="826"/>
      <c r="CR42" s="824"/>
      <c r="CS42" s="825"/>
      <c r="CT42" s="825"/>
      <c r="CU42" s="825"/>
      <c r="CV42" s="826"/>
      <c r="CW42" s="824"/>
      <c r="CX42" s="825"/>
      <c r="CY42" s="825"/>
      <c r="CZ42" s="825"/>
      <c r="DA42" s="826"/>
      <c r="DB42" s="824"/>
      <c r="DC42" s="825"/>
      <c r="DD42" s="825"/>
      <c r="DE42" s="825"/>
      <c r="DF42" s="826"/>
      <c r="DG42" s="824"/>
      <c r="DH42" s="825"/>
      <c r="DI42" s="825"/>
      <c r="DJ42" s="825"/>
      <c r="DK42" s="826"/>
      <c r="DL42" s="824"/>
      <c r="DM42" s="825"/>
      <c r="DN42" s="825"/>
      <c r="DO42" s="825"/>
      <c r="DP42" s="826"/>
      <c r="DQ42" s="824"/>
      <c r="DR42" s="825"/>
      <c r="DS42" s="825"/>
      <c r="DT42" s="825"/>
      <c r="DU42" s="826"/>
      <c r="DV42" s="827"/>
      <c r="DW42" s="828"/>
      <c r="DX42" s="828"/>
      <c r="DY42" s="828"/>
      <c r="DZ42" s="829"/>
      <c r="EA42" s="246"/>
    </row>
    <row r="43" spans="1:131" s="247" customFormat="1" ht="26.25" customHeight="1">
      <c r="A43" s="261">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252"/>
      <c r="BK43" s="252"/>
      <c r="BL43" s="252"/>
      <c r="BM43" s="252"/>
      <c r="BN43" s="252"/>
      <c r="BO43" s="265"/>
      <c r="BP43" s="265"/>
      <c r="BQ43" s="262">
        <v>37</v>
      </c>
      <c r="BR43" s="263"/>
      <c r="BS43" s="811"/>
      <c r="BT43" s="812"/>
      <c r="BU43" s="812"/>
      <c r="BV43" s="812"/>
      <c r="BW43" s="812"/>
      <c r="BX43" s="812"/>
      <c r="BY43" s="812"/>
      <c r="BZ43" s="812"/>
      <c r="CA43" s="812"/>
      <c r="CB43" s="812"/>
      <c r="CC43" s="812"/>
      <c r="CD43" s="812"/>
      <c r="CE43" s="812"/>
      <c r="CF43" s="812"/>
      <c r="CG43" s="813"/>
      <c r="CH43" s="824"/>
      <c r="CI43" s="825"/>
      <c r="CJ43" s="825"/>
      <c r="CK43" s="825"/>
      <c r="CL43" s="826"/>
      <c r="CM43" s="824"/>
      <c r="CN43" s="825"/>
      <c r="CO43" s="825"/>
      <c r="CP43" s="825"/>
      <c r="CQ43" s="826"/>
      <c r="CR43" s="824"/>
      <c r="CS43" s="825"/>
      <c r="CT43" s="825"/>
      <c r="CU43" s="825"/>
      <c r="CV43" s="826"/>
      <c r="CW43" s="824"/>
      <c r="CX43" s="825"/>
      <c r="CY43" s="825"/>
      <c r="CZ43" s="825"/>
      <c r="DA43" s="826"/>
      <c r="DB43" s="824"/>
      <c r="DC43" s="825"/>
      <c r="DD43" s="825"/>
      <c r="DE43" s="825"/>
      <c r="DF43" s="826"/>
      <c r="DG43" s="824"/>
      <c r="DH43" s="825"/>
      <c r="DI43" s="825"/>
      <c r="DJ43" s="825"/>
      <c r="DK43" s="826"/>
      <c r="DL43" s="824"/>
      <c r="DM43" s="825"/>
      <c r="DN43" s="825"/>
      <c r="DO43" s="825"/>
      <c r="DP43" s="826"/>
      <c r="DQ43" s="824"/>
      <c r="DR43" s="825"/>
      <c r="DS43" s="825"/>
      <c r="DT43" s="825"/>
      <c r="DU43" s="826"/>
      <c r="DV43" s="827"/>
      <c r="DW43" s="828"/>
      <c r="DX43" s="828"/>
      <c r="DY43" s="828"/>
      <c r="DZ43" s="829"/>
      <c r="EA43" s="246"/>
    </row>
    <row r="44" spans="1:131" s="247" customFormat="1" ht="26.25" customHeight="1">
      <c r="A44" s="261">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252"/>
      <c r="BK44" s="252"/>
      <c r="BL44" s="252"/>
      <c r="BM44" s="252"/>
      <c r="BN44" s="252"/>
      <c r="BO44" s="265"/>
      <c r="BP44" s="265"/>
      <c r="BQ44" s="262">
        <v>38</v>
      </c>
      <c r="BR44" s="263"/>
      <c r="BS44" s="811"/>
      <c r="BT44" s="812"/>
      <c r="BU44" s="812"/>
      <c r="BV44" s="812"/>
      <c r="BW44" s="812"/>
      <c r="BX44" s="812"/>
      <c r="BY44" s="812"/>
      <c r="BZ44" s="812"/>
      <c r="CA44" s="812"/>
      <c r="CB44" s="812"/>
      <c r="CC44" s="812"/>
      <c r="CD44" s="812"/>
      <c r="CE44" s="812"/>
      <c r="CF44" s="812"/>
      <c r="CG44" s="813"/>
      <c r="CH44" s="824"/>
      <c r="CI44" s="825"/>
      <c r="CJ44" s="825"/>
      <c r="CK44" s="825"/>
      <c r="CL44" s="826"/>
      <c r="CM44" s="824"/>
      <c r="CN44" s="825"/>
      <c r="CO44" s="825"/>
      <c r="CP44" s="825"/>
      <c r="CQ44" s="826"/>
      <c r="CR44" s="824"/>
      <c r="CS44" s="825"/>
      <c r="CT44" s="825"/>
      <c r="CU44" s="825"/>
      <c r="CV44" s="826"/>
      <c r="CW44" s="824"/>
      <c r="CX44" s="825"/>
      <c r="CY44" s="825"/>
      <c r="CZ44" s="825"/>
      <c r="DA44" s="826"/>
      <c r="DB44" s="824"/>
      <c r="DC44" s="825"/>
      <c r="DD44" s="825"/>
      <c r="DE44" s="825"/>
      <c r="DF44" s="826"/>
      <c r="DG44" s="824"/>
      <c r="DH44" s="825"/>
      <c r="DI44" s="825"/>
      <c r="DJ44" s="825"/>
      <c r="DK44" s="826"/>
      <c r="DL44" s="824"/>
      <c r="DM44" s="825"/>
      <c r="DN44" s="825"/>
      <c r="DO44" s="825"/>
      <c r="DP44" s="826"/>
      <c r="DQ44" s="824"/>
      <c r="DR44" s="825"/>
      <c r="DS44" s="825"/>
      <c r="DT44" s="825"/>
      <c r="DU44" s="826"/>
      <c r="DV44" s="827"/>
      <c r="DW44" s="828"/>
      <c r="DX44" s="828"/>
      <c r="DY44" s="828"/>
      <c r="DZ44" s="829"/>
      <c r="EA44" s="246"/>
    </row>
    <row r="45" spans="1:131" s="247" customFormat="1" ht="26.25" customHeight="1">
      <c r="A45" s="261">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252"/>
      <c r="BK45" s="252"/>
      <c r="BL45" s="252"/>
      <c r="BM45" s="252"/>
      <c r="BN45" s="252"/>
      <c r="BO45" s="265"/>
      <c r="BP45" s="265"/>
      <c r="BQ45" s="262">
        <v>39</v>
      </c>
      <c r="BR45" s="263"/>
      <c r="BS45" s="811"/>
      <c r="BT45" s="812"/>
      <c r="BU45" s="812"/>
      <c r="BV45" s="812"/>
      <c r="BW45" s="812"/>
      <c r="BX45" s="812"/>
      <c r="BY45" s="812"/>
      <c r="BZ45" s="812"/>
      <c r="CA45" s="812"/>
      <c r="CB45" s="812"/>
      <c r="CC45" s="812"/>
      <c r="CD45" s="812"/>
      <c r="CE45" s="812"/>
      <c r="CF45" s="812"/>
      <c r="CG45" s="813"/>
      <c r="CH45" s="824"/>
      <c r="CI45" s="825"/>
      <c r="CJ45" s="825"/>
      <c r="CK45" s="825"/>
      <c r="CL45" s="826"/>
      <c r="CM45" s="824"/>
      <c r="CN45" s="825"/>
      <c r="CO45" s="825"/>
      <c r="CP45" s="825"/>
      <c r="CQ45" s="826"/>
      <c r="CR45" s="824"/>
      <c r="CS45" s="825"/>
      <c r="CT45" s="825"/>
      <c r="CU45" s="825"/>
      <c r="CV45" s="826"/>
      <c r="CW45" s="824"/>
      <c r="CX45" s="825"/>
      <c r="CY45" s="825"/>
      <c r="CZ45" s="825"/>
      <c r="DA45" s="826"/>
      <c r="DB45" s="824"/>
      <c r="DC45" s="825"/>
      <c r="DD45" s="825"/>
      <c r="DE45" s="825"/>
      <c r="DF45" s="826"/>
      <c r="DG45" s="824"/>
      <c r="DH45" s="825"/>
      <c r="DI45" s="825"/>
      <c r="DJ45" s="825"/>
      <c r="DK45" s="826"/>
      <c r="DL45" s="824"/>
      <c r="DM45" s="825"/>
      <c r="DN45" s="825"/>
      <c r="DO45" s="825"/>
      <c r="DP45" s="826"/>
      <c r="DQ45" s="824"/>
      <c r="DR45" s="825"/>
      <c r="DS45" s="825"/>
      <c r="DT45" s="825"/>
      <c r="DU45" s="826"/>
      <c r="DV45" s="827"/>
      <c r="DW45" s="828"/>
      <c r="DX45" s="828"/>
      <c r="DY45" s="828"/>
      <c r="DZ45" s="829"/>
      <c r="EA45" s="246"/>
    </row>
    <row r="46" spans="1:131" s="247" customFormat="1" ht="26.25" customHeight="1">
      <c r="A46" s="261">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252"/>
      <c r="BK46" s="252"/>
      <c r="BL46" s="252"/>
      <c r="BM46" s="252"/>
      <c r="BN46" s="252"/>
      <c r="BO46" s="265"/>
      <c r="BP46" s="265"/>
      <c r="BQ46" s="262">
        <v>40</v>
      </c>
      <c r="BR46" s="263"/>
      <c r="BS46" s="811"/>
      <c r="BT46" s="812"/>
      <c r="BU46" s="812"/>
      <c r="BV46" s="812"/>
      <c r="BW46" s="812"/>
      <c r="BX46" s="812"/>
      <c r="BY46" s="812"/>
      <c r="BZ46" s="812"/>
      <c r="CA46" s="812"/>
      <c r="CB46" s="812"/>
      <c r="CC46" s="812"/>
      <c r="CD46" s="812"/>
      <c r="CE46" s="812"/>
      <c r="CF46" s="812"/>
      <c r="CG46" s="813"/>
      <c r="CH46" s="824"/>
      <c r="CI46" s="825"/>
      <c r="CJ46" s="825"/>
      <c r="CK46" s="825"/>
      <c r="CL46" s="826"/>
      <c r="CM46" s="824"/>
      <c r="CN46" s="825"/>
      <c r="CO46" s="825"/>
      <c r="CP46" s="825"/>
      <c r="CQ46" s="826"/>
      <c r="CR46" s="824"/>
      <c r="CS46" s="825"/>
      <c r="CT46" s="825"/>
      <c r="CU46" s="825"/>
      <c r="CV46" s="826"/>
      <c r="CW46" s="824"/>
      <c r="CX46" s="825"/>
      <c r="CY46" s="825"/>
      <c r="CZ46" s="825"/>
      <c r="DA46" s="826"/>
      <c r="DB46" s="824"/>
      <c r="DC46" s="825"/>
      <c r="DD46" s="825"/>
      <c r="DE46" s="825"/>
      <c r="DF46" s="826"/>
      <c r="DG46" s="824"/>
      <c r="DH46" s="825"/>
      <c r="DI46" s="825"/>
      <c r="DJ46" s="825"/>
      <c r="DK46" s="826"/>
      <c r="DL46" s="824"/>
      <c r="DM46" s="825"/>
      <c r="DN46" s="825"/>
      <c r="DO46" s="825"/>
      <c r="DP46" s="826"/>
      <c r="DQ46" s="824"/>
      <c r="DR46" s="825"/>
      <c r="DS46" s="825"/>
      <c r="DT46" s="825"/>
      <c r="DU46" s="826"/>
      <c r="DV46" s="827"/>
      <c r="DW46" s="828"/>
      <c r="DX46" s="828"/>
      <c r="DY46" s="828"/>
      <c r="DZ46" s="829"/>
      <c r="EA46" s="246"/>
    </row>
    <row r="47" spans="1:131" s="247" customFormat="1" ht="26.25" customHeight="1">
      <c r="A47" s="261">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252"/>
      <c r="BK47" s="252"/>
      <c r="BL47" s="252"/>
      <c r="BM47" s="252"/>
      <c r="BN47" s="252"/>
      <c r="BO47" s="265"/>
      <c r="BP47" s="265"/>
      <c r="BQ47" s="262">
        <v>41</v>
      </c>
      <c r="BR47" s="263"/>
      <c r="BS47" s="811"/>
      <c r="BT47" s="812"/>
      <c r="BU47" s="812"/>
      <c r="BV47" s="812"/>
      <c r="BW47" s="812"/>
      <c r="BX47" s="812"/>
      <c r="BY47" s="812"/>
      <c r="BZ47" s="812"/>
      <c r="CA47" s="812"/>
      <c r="CB47" s="812"/>
      <c r="CC47" s="812"/>
      <c r="CD47" s="812"/>
      <c r="CE47" s="812"/>
      <c r="CF47" s="812"/>
      <c r="CG47" s="813"/>
      <c r="CH47" s="824"/>
      <c r="CI47" s="825"/>
      <c r="CJ47" s="825"/>
      <c r="CK47" s="825"/>
      <c r="CL47" s="826"/>
      <c r="CM47" s="824"/>
      <c r="CN47" s="825"/>
      <c r="CO47" s="825"/>
      <c r="CP47" s="825"/>
      <c r="CQ47" s="826"/>
      <c r="CR47" s="824"/>
      <c r="CS47" s="825"/>
      <c r="CT47" s="825"/>
      <c r="CU47" s="825"/>
      <c r="CV47" s="826"/>
      <c r="CW47" s="824"/>
      <c r="CX47" s="825"/>
      <c r="CY47" s="825"/>
      <c r="CZ47" s="825"/>
      <c r="DA47" s="826"/>
      <c r="DB47" s="824"/>
      <c r="DC47" s="825"/>
      <c r="DD47" s="825"/>
      <c r="DE47" s="825"/>
      <c r="DF47" s="826"/>
      <c r="DG47" s="824"/>
      <c r="DH47" s="825"/>
      <c r="DI47" s="825"/>
      <c r="DJ47" s="825"/>
      <c r="DK47" s="826"/>
      <c r="DL47" s="824"/>
      <c r="DM47" s="825"/>
      <c r="DN47" s="825"/>
      <c r="DO47" s="825"/>
      <c r="DP47" s="826"/>
      <c r="DQ47" s="824"/>
      <c r="DR47" s="825"/>
      <c r="DS47" s="825"/>
      <c r="DT47" s="825"/>
      <c r="DU47" s="826"/>
      <c r="DV47" s="827"/>
      <c r="DW47" s="828"/>
      <c r="DX47" s="828"/>
      <c r="DY47" s="828"/>
      <c r="DZ47" s="829"/>
      <c r="EA47" s="246"/>
    </row>
    <row r="48" spans="1:131" s="247" customFormat="1" ht="26.25" customHeight="1">
      <c r="A48" s="261">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252"/>
      <c r="BK48" s="252"/>
      <c r="BL48" s="252"/>
      <c r="BM48" s="252"/>
      <c r="BN48" s="252"/>
      <c r="BO48" s="265"/>
      <c r="BP48" s="265"/>
      <c r="BQ48" s="262">
        <v>42</v>
      </c>
      <c r="BR48" s="263"/>
      <c r="BS48" s="811"/>
      <c r="BT48" s="812"/>
      <c r="BU48" s="812"/>
      <c r="BV48" s="812"/>
      <c r="BW48" s="812"/>
      <c r="BX48" s="812"/>
      <c r="BY48" s="812"/>
      <c r="BZ48" s="812"/>
      <c r="CA48" s="812"/>
      <c r="CB48" s="812"/>
      <c r="CC48" s="812"/>
      <c r="CD48" s="812"/>
      <c r="CE48" s="812"/>
      <c r="CF48" s="812"/>
      <c r="CG48" s="813"/>
      <c r="CH48" s="824"/>
      <c r="CI48" s="825"/>
      <c r="CJ48" s="825"/>
      <c r="CK48" s="825"/>
      <c r="CL48" s="826"/>
      <c r="CM48" s="824"/>
      <c r="CN48" s="825"/>
      <c r="CO48" s="825"/>
      <c r="CP48" s="825"/>
      <c r="CQ48" s="826"/>
      <c r="CR48" s="824"/>
      <c r="CS48" s="825"/>
      <c r="CT48" s="825"/>
      <c r="CU48" s="825"/>
      <c r="CV48" s="826"/>
      <c r="CW48" s="824"/>
      <c r="CX48" s="825"/>
      <c r="CY48" s="825"/>
      <c r="CZ48" s="825"/>
      <c r="DA48" s="826"/>
      <c r="DB48" s="824"/>
      <c r="DC48" s="825"/>
      <c r="DD48" s="825"/>
      <c r="DE48" s="825"/>
      <c r="DF48" s="826"/>
      <c r="DG48" s="824"/>
      <c r="DH48" s="825"/>
      <c r="DI48" s="825"/>
      <c r="DJ48" s="825"/>
      <c r="DK48" s="826"/>
      <c r="DL48" s="824"/>
      <c r="DM48" s="825"/>
      <c r="DN48" s="825"/>
      <c r="DO48" s="825"/>
      <c r="DP48" s="826"/>
      <c r="DQ48" s="824"/>
      <c r="DR48" s="825"/>
      <c r="DS48" s="825"/>
      <c r="DT48" s="825"/>
      <c r="DU48" s="826"/>
      <c r="DV48" s="827"/>
      <c r="DW48" s="828"/>
      <c r="DX48" s="828"/>
      <c r="DY48" s="828"/>
      <c r="DZ48" s="829"/>
      <c r="EA48" s="246"/>
    </row>
    <row r="49" spans="1:131" s="247" customFormat="1" ht="26.25" customHeight="1">
      <c r="A49" s="261">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252"/>
      <c r="BK49" s="252"/>
      <c r="BL49" s="252"/>
      <c r="BM49" s="252"/>
      <c r="BN49" s="252"/>
      <c r="BO49" s="265"/>
      <c r="BP49" s="265"/>
      <c r="BQ49" s="262">
        <v>43</v>
      </c>
      <c r="BR49" s="263"/>
      <c r="BS49" s="811"/>
      <c r="BT49" s="812"/>
      <c r="BU49" s="812"/>
      <c r="BV49" s="812"/>
      <c r="BW49" s="812"/>
      <c r="BX49" s="812"/>
      <c r="BY49" s="812"/>
      <c r="BZ49" s="812"/>
      <c r="CA49" s="812"/>
      <c r="CB49" s="812"/>
      <c r="CC49" s="812"/>
      <c r="CD49" s="812"/>
      <c r="CE49" s="812"/>
      <c r="CF49" s="812"/>
      <c r="CG49" s="813"/>
      <c r="CH49" s="824"/>
      <c r="CI49" s="825"/>
      <c r="CJ49" s="825"/>
      <c r="CK49" s="825"/>
      <c r="CL49" s="826"/>
      <c r="CM49" s="824"/>
      <c r="CN49" s="825"/>
      <c r="CO49" s="825"/>
      <c r="CP49" s="825"/>
      <c r="CQ49" s="826"/>
      <c r="CR49" s="824"/>
      <c r="CS49" s="825"/>
      <c r="CT49" s="825"/>
      <c r="CU49" s="825"/>
      <c r="CV49" s="826"/>
      <c r="CW49" s="824"/>
      <c r="CX49" s="825"/>
      <c r="CY49" s="825"/>
      <c r="CZ49" s="825"/>
      <c r="DA49" s="826"/>
      <c r="DB49" s="824"/>
      <c r="DC49" s="825"/>
      <c r="DD49" s="825"/>
      <c r="DE49" s="825"/>
      <c r="DF49" s="826"/>
      <c r="DG49" s="824"/>
      <c r="DH49" s="825"/>
      <c r="DI49" s="825"/>
      <c r="DJ49" s="825"/>
      <c r="DK49" s="826"/>
      <c r="DL49" s="824"/>
      <c r="DM49" s="825"/>
      <c r="DN49" s="825"/>
      <c r="DO49" s="825"/>
      <c r="DP49" s="826"/>
      <c r="DQ49" s="824"/>
      <c r="DR49" s="825"/>
      <c r="DS49" s="825"/>
      <c r="DT49" s="825"/>
      <c r="DU49" s="826"/>
      <c r="DV49" s="827"/>
      <c r="DW49" s="828"/>
      <c r="DX49" s="828"/>
      <c r="DY49" s="828"/>
      <c r="DZ49" s="829"/>
      <c r="EA49" s="246"/>
    </row>
    <row r="50" spans="1:131" s="247" customFormat="1" ht="26.25" customHeight="1">
      <c r="A50" s="261">
        <v>23</v>
      </c>
      <c r="B50" s="798"/>
      <c r="C50" s="799"/>
      <c r="D50" s="799"/>
      <c r="E50" s="799"/>
      <c r="F50" s="799"/>
      <c r="G50" s="799"/>
      <c r="H50" s="799"/>
      <c r="I50" s="799"/>
      <c r="J50" s="799"/>
      <c r="K50" s="799"/>
      <c r="L50" s="799"/>
      <c r="M50" s="799"/>
      <c r="N50" s="799"/>
      <c r="O50" s="799"/>
      <c r="P50" s="800"/>
      <c r="Q50" s="880"/>
      <c r="R50" s="881"/>
      <c r="S50" s="881"/>
      <c r="T50" s="881"/>
      <c r="U50" s="881"/>
      <c r="V50" s="881"/>
      <c r="W50" s="881"/>
      <c r="X50" s="881"/>
      <c r="Y50" s="881"/>
      <c r="Z50" s="881"/>
      <c r="AA50" s="881"/>
      <c r="AB50" s="881"/>
      <c r="AC50" s="881"/>
      <c r="AD50" s="881"/>
      <c r="AE50" s="882"/>
      <c r="AF50" s="804"/>
      <c r="AG50" s="805"/>
      <c r="AH50" s="805"/>
      <c r="AI50" s="805"/>
      <c r="AJ50" s="806"/>
      <c r="AK50" s="883"/>
      <c r="AL50" s="881"/>
      <c r="AM50" s="881"/>
      <c r="AN50" s="881"/>
      <c r="AO50" s="881"/>
      <c r="AP50" s="881"/>
      <c r="AQ50" s="881"/>
      <c r="AR50" s="881"/>
      <c r="AS50" s="881"/>
      <c r="AT50" s="881"/>
      <c r="AU50" s="881"/>
      <c r="AV50" s="881"/>
      <c r="AW50" s="881"/>
      <c r="AX50" s="881"/>
      <c r="AY50" s="881"/>
      <c r="AZ50" s="884"/>
      <c r="BA50" s="884"/>
      <c r="BB50" s="884"/>
      <c r="BC50" s="884"/>
      <c r="BD50" s="884"/>
      <c r="BE50" s="871"/>
      <c r="BF50" s="871"/>
      <c r="BG50" s="871"/>
      <c r="BH50" s="871"/>
      <c r="BI50" s="872"/>
      <c r="BJ50" s="252"/>
      <c r="BK50" s="252"/>
      <c r="BL50" s="252"/>
      <c r="BM50" s="252"/>
      <c r="BN50" s="252"/>
      <c r="BO50" s="265"/>
      <c r="BP50" s="265"/>
      <c r="BQ50" s="262">
        <v>44</v>
      </c>
      <c r="BR50" s="263"/>
      <c r="BS50" s="811"/>
      <c r="BT50" s="812"/>
      <c r="BU50" s="812"/>
      <c r="BV50" s="812"/>
      <c r="BW50" s="812"/>
      <c r="BX50" s="812"/>
      <c r="BY50" s="812"/>
      <c r="BZ50" s="812"/>
      <c r="CA50" s="812"/>
      <c r="CB50" s="812"/>
      <c r="CC50" s="812"/>
      <c r="CD50" s="812"/>
      <c r="CE50" s="812"/>
      <c r="CF50" s="812"/>
      <c r="CG50" s="813"/>
      <c r="CH50" s="824"/>
      <c r="CI50" s="825"/>
      <c r="CJ50" s="825"/>
      <c r="CK50" s="825"/>
      <c r="CL50" s="826"/>
      <c r="CM50" s="824"/>
      <c r="CN50" s="825"/>
      <c r="CO50" s="825"/>
      <c r="CP50" s="825"/>
      <c r="CQ50" s="826"/>
      <c r="CR50" s="824"/>
      <c r="CS50" s="825"/>
      <c r="CT50" s="825"/>
      <c r="CU50" s="825"/>
      <c r="CV50" s="826"/>
      <c r="CW50" s="824"/>
      <c r="CX50" s="825"/>
      <c r="CY50" s="825"/>
      <c r="CZ50" s="825"/>
      <c r="DA50" s="826"/>
      <c r="DB50" s="824"/>
      <c r="DC50" s="825"/>
      <c r="DD50" s="825"/>
      <c r="DE50" s="825"/>
      <c r="DF50" s="826"/>
      <c r="DG50" s="824"/>
      <c r="DH50" s="825"/>
      <c r="DI50" s="825"/>
      <c r="DJ50" s="825"/>
      <c r="DK50" s="826"/>
      <c r="DL50" s="824"/>
      <c r="DM50" s="825"/>
      <c r="DN50" s="825"/>
      <c r="DO50" s="825"/>
      <c r="DP50" s="826"/>
      <c r="DQ50" s="824"/>
      <c r="DR50" s="825"/>
      <c r="DS50" s="825"/>
      <c r="DT50" s="825"/>
      <c r="DU50" s="826"/>
      <c r="DV50" s="827"/>
      <c r="DW50" s="828"/>
      <c r="DX50" s="828"/>
      <c r="DY50" s="828"/>
      <c r="DZ50" s="829"/>
      <c r="EA50" s="246"/>
    </row>
    <row r="51" spans="1:131" s="247" customFormat="1" ht="26.25" customHeight="1">
      <c r="A51" s="261">
        <v>24</v>
      </c>
      <c r="B51" s="798"/>
      <c r="C51" s="799"/>
      <c r="D51" s="799"/>
      <c r="E51" s="799"/>
      <c r="F51" s="799"/>
      <c r="G51" s="799"/>
      <c r="H51" s="799"/>
      <c r="I51" s="799"/>
      <c r="J51" s="799"/>
      <c r="K51" s="799"/>
      <c r="L51" s="799"/>
      <c r="M51" s="799"/>
      <c r="N51" s="799"/>
      <c r="O51" s="799"/>
      <c r="P51" s="800"/>
      <c r="Q51" s="880"/>
      <c r="R51" s="881"/>
      <c r="S51" s="881"/>
      <c r="T51" s="881"/>
      <c r="U51" s="881"/>
      <c r="V51" s="881"/>
      <c r="W51" s="881"/>
      <c r="X51" s="881"/>
      <c r="Y51" s="881"/>
      <c r="Z51" s="881"/>
      <c r="AA51" s="881"/>
      <c r="AB51" s="881"/>
      <c r="AC51" s="881"/>
      <c r="AD51" s="881"/>
      <c r="AE51" s="882"/>
      <c r="AF51" s="804"/>
      <c r="AG51" s="805"/>
      <c r="AH51" s="805"/>
      <c r="AI51" s="805"/>
      <c r="AJ51" s="806"/>
      <c r="AK51" s="883"/>
      <c r="AL51" s="881"/>
      <c r="AM51" s="881"/>
      <c r="AN51" s="881"/>
      <c r="AO51" s="881"/>
      <c r="AP51" s="881"/>
      <c r="AQ51" s="881"/>
      <c r="AR51" s="881"/>
      <c r="AS51" s="881"/>
      <c r="AT51" s="881"/>
      <c r="AU51" s="881"/>
      <c r="AV51" s="881"/>
      <c r="AW51" s="881"/>
      <c r="AX51" s="881"/>
      <c r="AY51" s="881"/>
      <c r="AZ51" s="884"/>
      <c r="BA51" s="884"/>
      <c r="BB51" s="884"/>
      <c r="BC51" s="884"/>
      <c r="BD51" s="884"/>
      <c r="BE51" s="871"/>
      <c r="BF51" s="871"/>
      <c r="BG51" s="871"/>
      <c r="BH51" s="871"/>
      <c r="BI51" s="872"/>
      <c r="BJ51" s="252"/>
      <c r="BK51" s="252"/>
      <c r="BL51" s="252"/>
      <c r="BM51" s="252"/>
      <c r="BN51" s="252"/>
      <c r="BO51" s="265"/>
      <c r="BP51" s="265"/>
      <c r="BQ51" s="262">
        <v>45</v>
      </c>
      <c r="BR51" s="263"/>
      <c r="BS51" s="811"/>
      <c r="BT51" s="812"/>
      <c r="BU51" s="812"/>
      <c r="BV51" s="812"/>
      <c r="BW51" s="812"/>
      <c r="BX51" s="812"/>
      <c r="BY51" s="812"/>
      <c r="BZ51" s="812"/>
      <c r="CA51" s="812"/>
      <c r="CB51" s="812"/>
      <c r="CC51" s="812"/>
      <c r="CD51" s="812"/>
      <c r="CE51" s="812"/>
      <c r="CF51" s="812"/>
      <c r="CG51" s="813"/>
      <c r="CH51" s="824"/>
      <c r="CI51" s="825"/>
      <c r="CJ51" s="825"/>
      <c r="CK51" s="825"/>
      <c r="CL51" s="826"/>
      <c r="CM51" s="824"/>
      <c r="CN51" s="825"/>
      <c r="CO51" s="825"/>
      <c r="CP51" s="825"/>
      <c r="CQ51" s="826"/>
      <c r="CR51" s="824"/>
      <c r="CS51" s="825"/>
      <c r="CT51" s="825"/>
      <c r="CU51" s="825"/>
      <c r="CV51" s="826"/>
      <c r="CW51" s="824"/>
      <c r="CX51" s="825"/>
      <c r="CY51" s="825"/>
      <c r="CZ51" s="825"/>
      <c r="DA51" s="826"/>
      <c r="DB51" s="824"/>
      <c r="DC51" s="825"/>
      <c r="DD51" s="825"/>
      <c r="DE51" s="825"/>
      <c r="DF51" s="826"/>
      <c r="DG51" s="824"/>
      <c r="DH51" s="825"/>
      <c r="DI51" s="825"/>
      <c r="DJ51" s="825"/>
      <c r="DK51" s="826"/>
      <c r="DL51" s="824"/>
      <c r="DM51" s="825"/>
      <c r="DN51" s="825"/>
      <c r="DO51" s="825"/>
      <c r="DP51" s="826"/>
      <c r="DQ51" s="824"/>
      <c r="DR51" s="825"/>
      <c r="DS51" s="825"/>
      <c r="DT51" s="825"/>
      <c r="DU51" s="826"/>
      <c r="DV51" s="827"/>
      <c r="DW51" s="828"/>
      <c r="DX51" s="828"/>
      <c r="DY51" s="828"/>
      <c r="DZ51" s="829"/>
      <c r="EA51" s="246"/>
    </row>
    <row r="52" spans="1:131" s="247" customFormat="1" ht="26.25" customHeight="1">
      <c r="A52" s="261">
        <v>25</v>
      </c>
      <c r="B52" s="798"/>
      <c r="C52" s="799"/>
      <c r="D52" s="799"/>
      <c r="E52" s="799"/>
      <c r="F52" s="799"/>
      <c r="G52" s="799"/>
      <c r="H52" s="799"/>
      <c r="I52" s="799"/>
      <c r="J52" s="799"/>
      <c r="K52" s="799"/>
      <c r="L52" s="799"/>
      <c r="M52" s="799"/>
      <c r="N52" s="799"/>
      <c r="O52" s="799"/>
      <c r="P52" s="800"/>
      <c r="Q52" s="880"/>
      <c r="R52" s="881"/>
      <c r="S52" s="881"/>
      <c r="T52" s="881"/>
      <c r="U52" s="881"/>
      <c r="V52" s="881"/>
      <c r="W52" s="881"/>
      <c r="X52" s="881"/>
      <c r="Y52" s="881"/>
      <c r="Z52" s="881"/>
      <c r="AA52" s="881"/>
      <c r="AB52" s="881"/>
      <c r="AC52" s="881"/>
      <c r="AD52" s="881"/>
      <c r="AE52" s="882"/>
      <c r="AF52" s="804"/>
      <c r="AG52" s="805"/>
      <c r="AH52" s="805"/>
      <c r="AI52" s="805"/>
      <c r="AJ52" s="806"/>
      <c r="AK52" s="883"/>
      <c r="AL52" s="881"/>
      <c r="AM52" s="881"/>
      <c r="AN52" s="881"/>
      <c r="AO52" s="881"/>
      <c r="AP52" s="881"/>
      <c r="AQ52" s="881"/>
      <c r="AR52" s="881"/>
      <c r="AS52" s="881"/>
      <c r="AT52" s="881"/>
      <c r="AU52" s="881"/>
      <c r="AV52" s="881"/>
      <c r="AW52" s="881"/>
      <c r="AX52" s="881"/>
      <c r="AY52" s="881"/>
      <c r="AZ52" s="884"/>
      <c r="BA52" s="884"/>
      <c r="BB52" s="884"/>
      <c r="BC52" s="884"/>
      <c r="BD52" s="884"/>
      <c r="BE52" s="871"/>
      <c r="BF52" s="871"/>
      <c r="BG52" s="871"/>
      <c r="BH52" s="871"/>
      <c r="BI52" s="872"/>
      <c r="BJ52" s="252"/>
      <c r="BK52" s="252"/>
      <c r="BL52" s="252"/>
      <c r="BM52" s="252"/>
      <c r="BN52" s="252"/>
      <c r="BO52" s="265"/>
      <c r="BP52" s="265"/>
      <c r="BQ52" s="262">
        <v>46</v>
      </c>
      <c r="BR52" s="263"/>
      <c r="BS52" s="811"/>
      <c r="BT52" s="812"/>
      <c r="BU52" s="812"/>
      <c r="BV52" s="812"/>
      <c r="BW52" s="812"/>
      <c r="BX52" s="812"/>
      <c r="BY52" s="812"/>
      <c r="BZ52" s="812"/>
      <c r="CA52" s="812"/>
      <c r="CB52" s="812"/>
      <c r="CC52" s="812"/>
      <c r="CD52" s="812"/>
      <c r="CE52" s="812"/>
      <c r="CF52" s="812"/>
      <c r="CG52" s="813"/>
      <c r="CH52" s="824"/>
      <c r="CI52" s="825"/>
      <c r="CJ52" s="825"/>
      <c r="CK52" s="825"/>
      <c r="CL52" s="826"/>
      <c r="CM52" s="824"/>
      <c r="CN52" s="825"/>
      <c r="CO52" s="825"/>
      <c r="CP52" s="825"/>
      <c r="CQ52" s="826"/>
      <c r="CR52" s="824"/>
      <c r="CS52" s="825"/>
      <c r="CT52" s="825"/>
      <c r="CU52" s="825"/>
      <c r="CV52" s="826"/>
      <c r="CW52" s="824"/>
      <c r="CX52" s="825"/>
      <c r="CY52" s="825"/>
      <c r="CZ52" s="825"/>
      <c r="DA52" s="826"/>
      <c r="DB52" s="824"/>
      <c r="DC52" s="825"/>
      <c r="DD52" s="825"/>
      <c r="DE52" s="825"/>
      <c r="DF52" s="826"/>
      <c r="DG52" s="824"/>
      <c r="DH52" s="825"/>
      <c r="DI52" s="825"/>
      <c r="DJ52" s="825"/>
      <c r="DK52" s="826"/>
      <c r="DL52" s="824"/>
      <c r="DM52" s="825"/>
      <c r="DN52" s="825"/>
      <c r="DO52" s="825"/>
      <c r="DP52" s="826"/>
      <c r="DQ52" s="824"/>
      <c r="DR52" s="825"/>
      <c r="DS52" s="825"/>
      <c r="DT52" s="825"/>
      <c r="DU52" s="826"/>
      <c r="DV52" s="827"/>
      <c r="DW52" s="828"/>
      <c r="DX52" s="828"/>
      <c r="DY52" s="828"/>
      <c r="DZ52" s="829"/>
      <c r="EA52" s="246"/>
    </row>
    <row r="53" spans="1:131" s="247" customFormat="1" ht="26.25" customHeight="1">
      <c r="A53" s="261">
        <v>26</v>
      </c>
      <c r="B53" s="798"/>
      <c r="C53" s="799"/>
      <c r="D53" s="799"/>
      <c r="E53" s="799"/>
      <c r="F53" s="799"/>
      <c r="G53" s="799"/>
      <c r="H53" s="799"/>
      <c r="I53" s="799"/>
      <c r="J53" s="799"/>
      <c r="K53" s="799"/>
      <c r="L53" s="799"/>
      <c r="M53" s="799"/>
      <c r="N53" s="799"/>
      <c r="O53" s="799"/>
      <c r="P53" s="800"/>
      <c r="Q53" s="880"/>
      <c r="R53" s="881"/>
      <c r="S53" s="881"/>
      <c r="T53" s="881"/>
      <c r="U53" s="881"/>
      <c r="V53" s="881"/>
      <c r="W53" s="881"/>
      <c r="X53" s="881"/>
      <c r="Y53" s="881"/>
      <c r="Z53" s="881"/>
      <c r="AA53" s="881"/>
      <c r="AB53" s="881"/>
      <c r="AC53" s="881"/>
      <c r="AD53" s="881"/>
      <c r="AE53" s="882"/>
      <c r="AF53" s="804"/>
      <c r="AG53" s="805"/>
      <c r="AH53" s="805"/>
      <c r="AI53" s="805"/>
      <c r="AJ53" s="806"/>
      <c r="AK53" s="883"/>
      <c r="AL53" s="881"/>
      <c r="AM53" s="881"/>
      <c r="AN53" s="881"/>
      <c r="AO53" s="881"/>
      <c r="AP53" s="881"/>
      <c r="AQ53" s="881"/>
      <c r="AR53" s="881"/>
      <c r="AS53" s="881"/>
      <c r="AT53" s="881"/>
      <c r="AU53" s="881"/>
      <c r="AV53" s="881"/>
      <c r="AW53" s="881"/>
      <c r="AX53" s="881"/>
      <c r="AY53" s="881"/>
      <c r="AZ53" s="884"/>
      <c r="BA53" s="884"/>
      <c r="BB53" s="884"/>
      <c r="BC53" s="884"/>
      <c r="BD53" s="884"/>
      <c r="BE53" s="871"/>
      <c r="BF53" s="871"/>
      <c r="BG53" s="871"/>
      <c r="BH53" s="871"/>
      <c r="BI53" s="872"/>
      <c r="BJ53" s="252"/>
      <c r="BK53" s="252"/>
      <c r="BL53" s="252"/>
      <c r="BM53" s="252"/>
      <c r="BN53" s="252"/>
      <c r="BO53" s="265"/>
      <c r="BP53" s="265"/>
      <c r="BQ53" s="262">
        <v>47</v>
      </c>
      <c r="BR53" s="263"/>
      <c r="BS53" s="811"/>
      <c r="BT53" s="812"/>
      <c r="BU53" s="812"/>
      <c r="BV53" s="812"/>
      <c r="BW53" s="812"/>
      <c r="BX53" s="812"/>
      <c r="BY53" s="812"/>
      <c r="BZ53" s="812"/>
      <c r="CA53" s="812"/>
      <c r="CB53" s="812"/>
      <c r="CC53" s="812"/>
      <c r="CD53" s="812"/>
      <c r="CE53" s="812"/>
      <c r="CF53" s="812"/>
      <c r="CG53" s="813"/>
      <c r="CH53" s="824"/>
      <c r="CI53" s="825"/>
      <c r="CJ53" s="825"/>
      <c r="CK53" s="825"/>
      <c r="CL53" s="826"/>
      <c r="CM53" s="824"/>
      <c r="CN53" s="825"/>
      <c r="CO53" s="825"/>
      <c r="CP53" s="825"/>
      <c r="CQ53" s="826"/>
      <c r="CR53" s="824"/>
      <c r="CS53" s="825"/>
      <c r="CT53" s="825"/>
      <c r="CU53" s="825"/>
      <c r="CV53" s="826"/>
      <c r="CW53" s="824"/>
      <c r="CX53" s="825"/>
      <c r="CY53" s="825"/>
      <c r="CZ53" s="825"/>
      <c r="DA53" s="826"/>
      <c r="DB53" s="824"/>
      <c r="DC53" s="825"/>
      <c r="DD53" s="825"/>
      <c r="DE53" s="825"/>
      <c r="DF53" s="826"/>
      <c r="DG53" s="824"/>
      <c r="DH53" s="825"/>
      <c r="DI53" s="825"/>
      <c r="DJ53" s="825"/>
      <c r="DK53" s="826"/>
      <c r="DL53" s="824"/>
      <c r="DM53" s="825"/>
      <c r="DN53" s="825"/>
      <c r="DO53" s="825"/>
      <c r="DP53" s="826"/>
      <c r="DQ53" s="824"/>
      <c r="DR53" s="825"/>
      <c r="DS53" s="825"/>
      <c r="DT53" s="825"/>
      <c r="DU53" s="826"/>
      <c r="DV53" s="827"/>
      <c r="DW53" s="828"/>
      <c r="DX53" s="828"/>
      <c r="DY53" s="828"/>
      <c r="DZ53" s="829"/>
      <c r="EA53" s="246"/>
    </row>
    <row r="54" spans="1:131" s="247" customFormat="1" ht="26.25" customHeight="1">
      <c r="A54" s="261">
        <v>27</v>
      </c>
      <c r="B54" s="798"/>
      <c r="C54" s="799"/>
      <c r="D54" s="799"/>
      <c r="E54" s="799"/>
      <c r="F54" s="799"/>
      <c r="G54" s="799"/>
      <c r="H54" s="799"/>
      <c r="I54" s="799"/>
      <c r="J54" s="799"/>
      <c r="K54" s="799"/>
      <c r="L54" s="799"/>
      <c r="M54" s="799"/>
      <c r="N54" s="799"/>
      <c r="O54" s="799"/>
      <c r="P54" s="800"/>
      <c r="Q54" s="880"/>
      <c r="R54" s="881"/>
      <c r="S54" s="881"/>
      <c r="T54" s="881"/>
      <c r="U54" s="881"/>
      <c r="V54" s="881"/>
      <c r="W54" s="881"/>
      <c r="X54" s="881"/>
      <c r="Y54" s="881"/>
      <c r="Z54" s="881"/>
      <c r="AA54" s="881"/>
      <c r="AB54" s="881"/>
      <c r="AC54" s="881"/>
      <c r="AD54" s="881"/>
      <c r="AE54" s="882"/>
      <c r="AF54" s="804"/>
      <c r="AG54" s="805"/>
      <c r="AH54" s="805"/>
      <c r="AI54" s="805"/>
      <c r="AJ54" s="806"/>
      <c r="AK54" s="883"/>
      <c r="AL54" s="881"/>
      <c r="AM54" s="881"/>
      <c r="AN54" s="881"/>
      <c r="AO54" s="881"/>
      <c r="AP54" s="881"/>
      <c r="AQ54" s="881"/>
      <c r="AR54" s="881"/>
      <c r="AS54" s="881"/>
      <c r="AT54" s="881"/>
      <c r="AU54" s="881"/>
      <c r="AV54" s="881"/>
      <c r="AW54" s="881"/>
      <c r="AX54" s="881"/>
      <c r="AY54" s="881"/>
      <c r="AZ54" s="884"/>
      <c r="BA54" s="884"/>
      <c r="BB54" s="884"/>
      <c r="BC54" s="884"/>
      <c r="BD54" s="884"/>
      <c r="BE54" s="871"/>
      <c r="BF54" s="871"/>
      <c r="BG54" s="871"/>
      <c r="BH54" s="871"/>
      <c r="BI54" s="872"/>
      <c r="BJ54" s="252"/>
      <c r="BK54" s="252"/>
      <c r="BL54" s="252"/>
      <c r="BM54" s="252"/>
      <c r="BN54" s="252"/>
      <c r="BO54" s="265"/>
      <c r="BP54" s="265"/>
      <c r="BQ54" s="262">
        <v>48</v>
      </c>
      <c r="BR54" s="263"/>
      <c r="BS54" s="811"/>
      <c r="BT54" s="812"/>
      <c r="BU54" s="812"/>
      <c r="BV54" s="812"/>
      <c r="BW54" s="812"/>
      <c r="BX54" s="812"/>
      <c r="BY54" s="812"/>
      <c r="BZ54" s="812"/>
      <c r="CA54" s="812"/>
      <c r="CB54" s="812"/>
      <c r="CC54" s="812"/>
      <c r="CD54" s="812"/>
      <c r="CE54" s="812"/>
      <c r="CF54" s="812"/>
      <c r="CG54" s="813"/>
      <c r="CH54" s="824"/>
      <c r="CI54" s="825"/>
      <c r="CJ54" s="825"/>
      <c r="CK54" s="825"/>
      <c r="CL54" s="826"/>
      <c r="CM54" s="824"/>
      <c r="CN54" s="825"/>
      <c r="CO54" s="825"/>
      <c r="CP54" s="825"/>
      <c r="CQ54" s="826"/>
      <c r="CR54" s="824"/>
      <c r="CS54" s="825"/>
      <c r="CT54" s="825"/>
      <c r="CU54" s="825"/>
      <c r="CV54" s="826"/>
      <c r="CW54" s="824"/>
      <c r="CX54" s="825"/>
      <c r="CY54" s="825"/>
      <c r="CZ54" s="825"/>
      <c r="DA54" s="826"/>
      <c r="DB54" s="824"/>
      <c r="DC54" s="825"/>
      <c r="DD54" s="825"/>
      <c r="DE54" s="825"/>
      <c r="DF54" s="826"/>
      <c r="DG54" s="824"/>
      <c r="DH54" s="825"/>
      <c r="DI54" s="825"/>
      <c r="DJ54" s="825"/>
      <c r="DK54" s="826"/>
      <c r="DL54" s="824"/>
      <c r="DM54" s="825"/>
      <c r="DN54" s="825"/>
      <c r="DO54" s="825"/>
      <c r="DP54" s="826"/>
      <c r="DQ54" s="824"/>
      <c r="DR54" s="825"/>
      <c r="DS54" s="825"/>
      <c r="DT54" s="825"/>
      <c r="DU54" s="826"/>
      <c r="DV54" s="827"/>
      <c r="DW54" s="828"/>
      <c r="DX54" s="828"/>
      <c r="DY54" s="828"/>
      <c r="DZ54" s="829"/>
      <c r="EA54" s="246"/>
    </row>
    <row r="55" spans="1:131" s="247" customFormat="1" ht="26.25" customHeight="1">
      <c r="A55" s="261">
        <v>28</v>
      </c>
      <c r="B55" s="798"/>
      <c r="C55" s="799"/>
      <c r="D55" s="799"/>
      <c r="E55" s="799"/>
      <c r="F55" s="799"/>
      <c r="G55" s="799"/>
      <c r="H55" s="799"/>
      <c r="I55" s="799"/>
      <c r="J55" s="799"/>
      <c r="K55" s="799"/>
      <c r="L55" s="799"/>
      <c r="M55" s="799"/>
      <c r="N55" s="799"/>
      <c r="O55" s="799"/>
      <c r="P55" s="800"/>
      <c r="Q55" s="880"/>
      <c r="R55" s="881"/>
      <c r="S55" s="881"/>
      <c r="T55" s="881"/>
      <c r="U55" s="881"/>
      <c r="V55" s="881"/>
      <c r="W55" s="881"/>
      <c r="X55" s="881"/>
      <c r="Y55" s="881"/>
      <c r="Z55" s="881"/>
      <c r="AA55" s="881"/>
      <c r="AB55" s="881"/>
      <c r="AC55" s="881"/>
      <c r="AD55" s="881"/>
      <c r="AE55" s="882"/>
      <c r="AF55" s="804"/>
      <c r="AG55" s="805"/>
      <c r="AH55" s="805"/>
      <c r="AI55" s="805"/>
      <c r="AJ55" s="806"/>
      <c r="AK55" s="883"/>
      <c r="AL55" s="881"/>
      <c r="AM55" s="881"/>
      <c r="AN55" s="881"/>
      <c r="AO55" s="881"/>
      <c r="AP55" s="881"/>
      <c r="AQ55" s="881"/>
      <c r="AR55" s="881"/>
      <c r="AS55" s="881"/>
      <c r="AT55" s="881"/>
      <c r="AU55" s="881"/>
      <c r="AV55" s="881"/>
      <c r="AW55" s="881"/>
      <c r="AX55" s="881"/>
      <c r="AY55" s="881"/>
      <c r="AZ55" s="884"/>
      <c r="BA55" s="884"/>
      <c r="BB55" s="884"/>
      <c r="BC55" s="884"/>
      <c r="BD55" s="884"/>
      <c r="BE55" s="871"/>
      <c r="BF55" s="871"/>
      <c r="BG55" s="871"/>
      <c r="BH55" s="871"/>
      <c r="BI55" s="872"/>
      <c r="BJ55" s="252"/>
      <c r="BK55" s="252"/>
      <c r="BL55" s="252"/>
      <c r="BM55" s="252"/>
      <c r="BN55" s="252"/>
      <c r="BO55" s="265"/>
      <c r="BP55" s="265"/>
      <c r="BQ55" s="262">
        <v>49</v>
      </c>
      <c r="BR55" s="263"/>
      <c r="BS55" s="811"/>
      <c r="BT55" s="812"/>
      <c r="BU55" s="812"/>
      <c r="BV55" s="812"/>
      <c r="BW55" s="812"/>
      <c r="BX55" s="812"/>
      <c r="BY55" s="812"/>
      <c r="BZ55" s="812"/>
      <c r="CA55" s="812"/>
      <c r="CB55" s="812"/>
      <c r="CC55" s="812"/>
      <c r="CD55" s="812"/>
      <c r="CE55" s="812"/>
      <c r="CF55" s="812"/>
      <c r="CG55" s="813"/>
      <c r="CH55" s="824"/>
      <c r="CI55" s="825"/>
      <c r="CJ55" s="825"/>
      <c r="CK55" s="825"/>
      <c r="CL55" s="826"/>
      <c r="CM55" s="824"/>
      <c r="CN55" s="825"/>
      <c r="CO55" s="825"/>
      <c r="CP55" s="825"/>
      <c r="CQ55" s="826"/>
      <c r="CR55" s="824"/>
      <c r="CS55" s="825"/>
      <c r="CT55" s="825"/>
      <c r="CU55" s="825"/>
      <c r="CV55" s="826"/>
      <c r="CW55" s="824"/>
      <c r="CX55" s="825"/>
      <c r="CY55" s="825"/>
      <c r="CZ55" s="825"/>
      <c r="DA55" s="826"/>
      <c r="DB55" s="824"/>
      <c r="DC55" s="825"/>
      <c r="DD55" s="825"/>
      <c r="DE55" s="825"/>
      <c r="DF55" s="826"/>
      <c r="DG55" s="824"/>
      <c r="DH55" s="825"/>
      <c r="DI55" s="825"/>
      <c r="DJ55" s="825"/>
      <c r="DK55" s="826"/>
      <c r="DL55" s="824"/>
      <c r="DM55" s="825"/>
      <c r="DN55" s="825"/>
      <c r="DO55" s="825"/>
      <c r="DP55" s="826"/>
      <c r="DQ55" s="824"/>
      <c r="DR55" s="825"/>
      <c r="DS55" s="825"/>
      <c r="DT55" s="825"/>
      <c r="DU55" s="826"/>
      <c r="DV55" s="827"/>
      <c r="DW55" s="828"/>
      <c r="DX55" s="828"/>
      <c r="DY55" s="828"/>
      <c r="DZ55" s="829"/>
      <c r="EA55" s="246"/>
    </row>
    <row r="56" spans="1:131" s="247" customFormat="1" ht="26.25" customHeight="1">
      <c r="A56" s="261">
        <v>29</v>
      </c>
      <c r="B56" s="798"/>
      <c r="C56" s="799"/>
      <c r="D56" s="799"/>
      <c r="E56" s="799"/>
      <c r="F56" s="799"/>
      <c r="G56" s="799"/>
      <c r="H56" s="799"/>
      <c r="I56" s="799"/>
      <c r="J56" s="799"/>
      <c r="K56" s="799"/>
      <c r="L56" s="799"/>
      <c r="M56" s="799"/>
      <c r="N56" s="799"/>
      <c r="O56" s="799"/>
      <c r="P56" s="800"/>
      <c r="Q56" s="880"/>
      <c r="R56" s="881"/>
      <c r="S56" s="881"/>
      <c r="T56" s="881"/>
      <c r="U56" s="881"/>
      <c r="V56" s="881"/>
      <c r="W56" s="881"/>
      <c r="X56" s="881"/>
      <c r="Y56" s="881"/>
      <c r="Z56" s="881"/>
      <c r="AA56" s="881"/>
      <c r="AB56" s="881"/>
      <c r="AC56" s="881"/>
      <c r="AD56" s="881"/>
      <c r="AE56" s="882"/>
      <c r="AF56" s="804"/>
      <c r="AG56" s="805"/>
      <c r="AH56" s="805"/>
      <c r="AI56" s="805"/>
      <c r="AJ56" s="806"/>
      <c r="AK56" s="883"/>
      <c r="AL56" s="881"/>
      <c r="AM56" s="881"/>
      <c r="AN56" s="881"/>
      <c r="AO56" s="881"/>
      <c r="AP56" s="881"/>
      <c r="AQ56" s="881"/>
      <c r="AR56" s="881"/>
      <c r="AS56" s="881"/>
      <c r="AT56" s="881"/>
      <c r="AU56" s="881"/>
      <c r="AV56" s="881"/>
      <c r="AW56" s="881"/>
      <c r="AX56" s="881"/>
      <c r="AY56" s="881"/>
      <c r="AZ56" s="884"/>
      <c r="BA56" s="884"/>
      <c r="BB56" s="884"/>
      <c r="BC56" s="884"/>
      <c r="BD56" s="884"/>
      <c r="BE56" s="871"/>
      <c r="BF56" s="871"/>
      <c r="BG56" s="871"/>
      <c r="BH56" s="871"/>
      <c r="BI56" s="872"/>
      <c r="BJ56" s="252"/>
      <c r="BK56" s="252"/>
      <c r="BL56" s="252"/>
      <c r="BM56" s="252"/>
      <c r="BN56" s="252"/>
      <c r="BO56" s="265"/>
      <c r="BP56" s="265"/>
      <c r="BQ56" s="262">
        <v>50</v>
      </c>
      <c r="BR56" s="263"/>
      <c r="BS56" s="811"/>
      <c r="BT56" s="812"/>
      <c r="BU56" s="812"/>
      <c r="BV56" s="812"/>
      <c r="BW56" s="812"/>
      <c r="BX56" s="812"/>
      <c r="BY56" s="812"/>
      <c r="BZ56" s="812"/>
      <c r="CA56" s="812"/>
      <c r="CB56" s="812"/>
      <c r="CC56" s="812"/>
      <c r="CD56" s="812"/>
      <c r="CE56" s="812"/>
      <c r="CF56" s="812"/>
      <c r="CG56" s="813"/>
      <c r="CH56" s="824"/>
      <c r="CI56" s="825"/>
      <c r="CJ56" s="825"/>
      <c r="CK56" s="825"/>
      <c r="CL56" s="826"/>
      <c r="CM56" s="824"/>
      <c r="CN56" s="825"/>
      <c r="CO56" s="825"/>
      <c r="CP56" s="825"/>
      <c r="CQ56" s="826"/>
      <c r="CR56" s="824"/>
      <c r="CS56" s="825"/>
      <c r="CT56" s="825"/>
      <c r="CU56" s="825"/>
      <c r="CV56" s="826"/>
      <c r="CW56" s="824"/>
      <c r="CX56" s="825"/>
      <c r="CY56" s="825"/>
      <c r="CZ56" s="825"/>
      <c r="DA56" s="826"/>
      <c r="DB56" s="824"/>
      <c r="DC56" s="825"/>
      <c r="DD56" s="825"/>
      <c r="DE56" s="825"/>
      <c r="DF56" s="826"/>
      <c r="DG56" s="824"/>
      <c r="DH56" s="825"/>
      <c r="DI56" s="825"/>
      <c r="DJ56" s="825"/>
      <c r="DK56" s="826"/>
      <c r="DL56" s="824"/>
      <c r="DM56" s="825"/>
      <c r="DN56" s="825"/>
      <c r="DO56" s="825"/>
      <c r="DP56" s="826"/>
      <c r="DQ56" s="824"/>
      <c r="DR56" s="825"/>
      <c r="DS56" s="825"/>
      <c r="DT56" s="825"/>
      <c r="DU56" s="826"/>
      <c r="DV56" s="827"/>
      <c r="DW56" s="828"/>
      <c r="DX56" s="828"/>
      <c r="DY56" s="828"/>
      <c r="DZ56" s="829"/>
      <c r="EA56" s="246"/>
    </row>
    <row r="57" spans="1:131" s="247" customFormat="1" ht="26.25" customHeight="1">
      <c r="A57" s="261">
        <v>30</v>
      </c>
      <c r="B57" s="798"/>
      <c r="C57" s="799"/>
      <c r="D57" s="799"/>
      <c r="E57" s="799"/>
      <c r="F57" s="799"/>
      <c r="G57" s="799"/>
      <c r="H57" s="799"/>
      <c r="I57" s="799"/>
      <c r="J57" s="799"/>
      <c r="K57" s="799"/>
      <c r="L57" s="799"/>
      <c r="M57" s="799"/>
      <c r="N57" s="799"/>
      <c r="O57" s="799"/>
      <c r="P57" s="800"/>
      <c r="Q57" s="880"/>
      <c r="R57" s="881"/>
      <c r="S57" s="881"/>
      <c r="T57" s="881"/>
      <c r="U57" s="881"/>
      <c r="V57" s="881"/>
      <c r="W57" s="881"/>
      <c r="X57" s="881"/>
      <c r="Y57" s="881"/>
      <c r="Z57" s="881"/>
      <c r="AA57" s="881"/>
      <c r="AB57" s="881"/>
      <c r="AC57" s="881"/>
      <c r="AD57" s="881"/>
      <c r="AE57" s="882"/>
      <c r="AF57" s="804"/>
      <c r="AG57" s="805"/>
      <c r="AH57" s="805"/>
      <c r="AI57" s="805"/>
      <c r="AJ57" s="806"/>
      <c r="AK57" s="883"/>
      <c r="AL57" s="881"/>
      <c r="AM57" s="881"/>
      <c r="AN57" s="881"/>
      <c r="AO57" s="881"/>
      <c r="AP57" s="881"/>
      <c r="AQ57" s="881"/>
      <c r="AR57" s="881"/>
      <c r="AS57" s="881"/>
      <c r="AT57" s="881"/>
      <c r="AU57" s="881"/>
      <c r="AV57" s="881"/>
      <c r="AW57" s="881"/>
      <c r="AX57" s="881"/>
      <c r="AY57" s="881"/>
      <c r="AZ57" s="884"/>
      <c r="BA57" s="884"/>
      <c r="BB57" s="884"/>
      <c r="BC57" s="884"/>
      <c r="BD57" s="884"/>
      <c r="BE57" s="871"/>
      <c r="BF57" s="871"/>
      <c r="BG57" s="871"/>
      <c r="BH57" s="871"/>
      <c r="BI57" s="872"/>
      <c r="BJ57" s="252"/>
      <c r="BK57" s="252"/>
      <c r="BL57" s="252"/>
      <c r="BM57" s="252"/>
      <c r="BN57" s="252"/>
      <c r="BO57" s="265"/>
      <c r="BP57" s="265"/>
      <c r="BQ57" s="262">
        <v>51</v>
      </c>
      <c r="BR57" s="263"/>
      <c r="BS57" s="811"/>
      <c r="BT57" s="812"/>
      <c r="BU57" s="812"/>
      <c r="BV57" s="812"/>
      <c r="BW57" s="812"/>
      <c r="BX57" s="812"/>
      <c r="BY57" s="812"/>
      <c r="BZ57" s="812"/>
      <c r="CA57" s="812"/>
      <c r="CB57" s="812"/>
      <c r="CC57" s="812"/>
      <c r="CD57" s="812"/>
      <c r="CE57" s="812"/>
      <c r="CF57" s="812"/>
      <c r="CG57" s="813"/>
      <c r="CH57" s="824"/>
      <c r="CI57" s="825"/>
      <c r="CJ57" s="825"/>
      <c r="CK57" s="825"/>
      <c r="CL57" s="826"/>
      <c r="CM57" s="824"/>
      <c r="CN57" s="825"/>
      <c r="CO57" s="825"/>
      <c r="CP57" s="825"/>
      <c r="CQ57" s="826"/>
      <c r="CR57" s="824"/>
      <c r="CS57" s="825"/>
      <c r="CT57" s="825"/>
      <c r="CU57" s="825"/>
      <c r="CV57" s="826"/>
      <c r="CW57" s="824"/>
      <c r="CX57" s="825"/>
      <c r="CY57" s="825"/>
      <c r="CZ57" s="825"/>
      <c r="DA57" s="826"/>
      <c r="DB57" s="824"/>
      <c r="DC57" s="825"/>
      <c r="DD57" s="825"/>
      <c r="DE57" s="825"/>
      <c r="DF57" s="826"/>
      <c r="DG57" s="824"/>
      <c r="DH57" s="825"/>
      <c r="DI57" s="825"/>
      <c r="DJ57" s="825"/>
      <c r="DK57" s="826"/>
      <c r="DL57" s="824"/>
      <c r="DM57" s="825"/>
      <c r="DN57" s="825"/>
      <c r="DO57" s="825"/>
      <c r="DP57" s="826"/>
      <c r="DQ57" s="824"/>
      <c r="DR57" s="825"/>
      <c r="DS57" s="825"/>
      <c r="DT57" s="825"/>
      <c r="DU57" s="826"/>
      <c r="DV57" s="827"/>
      <c r="DW57" s="828"/>
      <c r="DX57" s="828"/>
      <c r="DY57" s="828"/>
      <c r="DZ57" s="829"/>
      <c r="EA57" s="246"/>
    </row>
    <row r="58" spans="1:131" s="247" customFormat="1" ht="26.25" customHeight="1">
      <c r="A58" s="261">
        <v>31</v>
      </c>
      <c r="B58" s="798"/>
      <c r="C58" s="799"/>
      <c r="D58" s="799"/>
      <c r="E58" s="799"/>
      <c r="F58" s="799"/>
      <c r="G58" s="799"/>
      <c r="H58" s="799"/>
      <c r="I58" s="799"/>
      <c r="J58" s="799"/>
      <c r="K58" s="799"/>
      <c r="L58" s="799"/>
      <c r="M58" s="799"/>
      <c r="N58" s="799"/>
      <c r="O58" s="799"/>
      <c r="P58" s="800"/>
      <c r="Q58" s="880"/>
      <c r="R58" s="881"/>
      <c r="S58" s="881"/>
      <c r="T58" s="881"/>
      <c r="U58" s="881"/>
      <c r="V58" s="881"/>
      <c r="W58" s="881"/>
      <c r="X58" s="881"/>
      <c r="Y58" s="881"/>
      <c r="Z58" s="881"/>
      <c r="AA58" s="881"/>
      <c r="AB58" s="881"/>
      <c r="AC58" s="881"/>
      <c r="AD58" s="881"/>
      <c r="AE58" s="882"/>
      <c r="AF58" s="804"/>
      <c r="AG58" s="805"/>
      <c r="AH58" s="805"/>
      <c r="AI58" s="805"/>
      <c r="AJ58" s="806"/>
      <c r="AK58" s="883"/>
      <c r="AL58" s="881"/>
      <c r="AM58" s="881"/>
      <c r="AN58" s="881"/>
      <c r="AO58" s="881"/>
      <c r="AP58" s="881"/>
      <c r="AQ58" s="881"/>
      <c r="AR58" s="881"/>
      <c r="AS58" s="881"/>
      <c r="AT58" s="881"/>
      <c r="AU58" s="881"/>
      <c r="AV58" s="881"/>
      <c r="AW58" s="881"/>
      <c r="AX58" s="881"/>
      <c r="AY58" s="881"/>
      <c r="AZ58" s="884"/>
      <c r="BA58" s="884"/>
      <c r="BB58" s="884"/>
      <c r="BC58" s="884"/>
      <c r="BD58" s="884"/>
      <c r="BE58" s="871"/>
      <c r="BF58" s="871"/>
      <c r="BG58" s="871"/>
      <c r="BH58" s="871"/>
      <c r="BI58" s="872"/>
      <c r="BJ58" s="252"/>
      <c r="BK58" s="252"/>
      <c r="BL58" s="252"/>
      <c r="BM58" s="252"/>
      <c r="BN58" s="252"/>
      <c r="BO58" s="265"/>
      <c r="BP58" s="265"/>
      <c r="BQ58" s="262">
        <v>52</v>
      </c>
      <c r="BR58" s="263"/>
      <c r="BS58" s="811"/>
      <c r="BT58" s="812"/>
      <c r="BU58" s="812"/>
      <c r="BV58" s="812"/>
      <c r="BW58" s="812"/>
      <c r="BX58" s="812"/>
      <c r="BY58" s="812"/>
      <c r="BZ58" s="812"/>
      <c r="CA58" s="812"/>
      <c r="CB58" s="812"/>
      <c r="CC58" s="812"/>
      <c r="CD58" s="812"/>
      <c r="CE58" s="812"/>
      <c r="CF58" s="812"/>
      <c r="CG58" s="813"/>
      <c r="CH58" s="824"/>
      <c r="CI58" s="825"/>
      <c r="CJ58" s="825"/>
      <c r="CK58" s="825"/>
      <c r="CL58" s="826"/>
      <c r="CM58" s="824"/>
      <c r="CN58" s="825"/>
      <c r="CO58" s="825"/>
      <c r="CP58" s="825"/>
      <c r="CQ58" s="826"/>
      <c r="CR58" s="824"/>
      <c r="CS58" s="825"/>
      <c r="CT58" s="825"/>
      <c r="CU58" s="825"/>
      <c r="CV58" s="826"/>
      <c r="CW58" s="824"/>
      <c r="CX58" s="825"/>
      <c r="CY58" s="825"/>
      <c r="CZ58" s="825"/>
      <c r="DA58" s="826"/>
      <c r="DB58" s="824"/>
      <c r="DC58" s="825"/>
      <c r="DD58" s="825"/>
      <c r="DE58" s="825"/>
      <c r="DF58" s="826"/>
      <c r="DG58" s="824"/>
      <c r="DH58" s="825"/>
      <c r="DI58" s="825"/>
      <c r="DJ58" s="825"/>
      <c r="DK58" s="826"/>
      <c r="DL58" s="824"/>
      <c r="DM58" s="825"/>
      <c r="DN58" s="825"/>
      <c r="DO58" s="825"/>
      <c r="DP58" s="826"/>
      <c r="DQ58" s="824"/>
      <c r="DR58" s="825"/>
      <c r="DS58" s="825"/>
      <c r="DT58" s="825"/>
      <c r="DU58" s="826"/>
      <c r="DV58" s="827"/>
      <c r="DW58" s="828"/>
      <c r="DX58" s="828"/>
      <c r="DY58" s="828"/>
      <c r="DZ58" s="829"/>
      <c r="EA58" s="246"/>
    </row>
    <row r="59" spans="1:131" s="247" customFormat="1" ht="26.25" customHeight="1">
      <c r="A59" s="261">
        <v>32</v>
      </c>
      <c r="B59" s="798"/>
      <c r="C59" s="799"/>
      <c r="D59" s="799"/>
      <c r="E59" s="799"/>
      <c r="F59" s="799"/>
      <c r="G59" s="799"/>
      <c r="H59" s="799"/>
      <c r="I59" s="799"/>
      <c r="J59" s="799"/>
      <c r="K59" s="799"/>
      <c r="L59" s="799"/>
      <c r="M59" s="799"/>
      <c r="N59" s="799"/>
      <c r="O59" s="799"/>
      <c r="P59" s="800"/>
      <c r="Q59" s="880"/>
      <c r="R59" s="881"/>
      <c r="S59" s="881"/>
      <c r="T59" s="881"/>
      <c r="U59" s="881"/>
      <c r="V59" s="881"/>
      <c r="W59" s="881"/>
      <c r="X59" s="881"/>
      <c r="Y59" s="881"/>
      <c r="Z59" s="881"/>
      <c r="AA59" s="881"/>
      <c r="AB59" s="881"/>
      <c r="AC59" s="881"/>
      <c r="AD59" s="881"/>
      <c r="AE59" s="882"/>
      <c r="AF59" s="804"/>
      <c r="AG59" s="805"/>
      <c r="AH59" s="805"/>
      <c r="AI59" s="805"/>
      <c r="AJ59" s="806"/>
      <c r="AK59" s="883"/>
      <c r="AL59" s="881"/>
      <c r="AM59" s="881"/>
      <c r="AN59" s="881"/>
      <c r="AO59" s="881"/>
      <c r="AP59" s="881"/>
      <c r="AQ59" s="881"/>
      <c r="AR59" s="881"/>
      <c r="AS59" s="881"/>
      <c r="AT59" s="881"/>
      <c r="AU59" s="881"/>
      <c r="AV59" s="881"/>
      <c r="AW59" s="881"/>
      <c r="AX59" s="881"/>
      <c r="AY59" s="881"/>
      <c r="AZ59" s="884"/>
      <c r="BA59" s="884"/>
      <c r="BB59" s="884"/>
      <c r="BC59" s="884"/>
      <c r="BD59" s="884"/>
      <c r="BE59" s="871"/>
      <c r="BF59" s="871"/>
      <c r="BG59" s="871"/>
      <c r="BH59" s="871"/>
      <c r="BI59" s="872"/>
      <c r="BJ59" s="252"/>
      <c r="BK59" s="252"/>
      <c r="BL59" s="252"/>
      <c r="BM59" s="252"/>
      <c r="BN59" s="252"/>
      <c r="BO59" s="265"/>
      <c r="BP59" s="265"/>
      <c r="BQ59" s="262">
        <v>53</v>
      </c>
      <c r="BR59" s="263"/>
      <c r="BS59" s="811"/>
      <c r="BT59" s="812"/>
      <c r="BU59" s="812"/>
      <c r="BV59" s="812"/>
      <c r="BW59" s="812"/>
      <c r="BX59" s="812"/>
      <c r="BY59" s="812"/>
      <c r="BZ59" s="812"/>
      <c r="CA59" s="812"/>
      <c r="CB59" s="812"/>
      <c r="CC59" s="812"/>
      <c r="CD59" s="812"/>
      <c r="CE59" s="812"/>
      <c r="CF59" s="812"/>
      <c r="CG59" s="813"/>
      <c r="CH59" s="824"/>
      <c r="CI59" s="825"/>
      <c r="CJ59" s="825"/>
      <c r="CK59" s="825"/>
      <c r="CL59" s="826"/>
      <c r="CM59" s="824"/>
      <c r="CN59" s="825"/>
      <c r="CO59" s="825"/>
      <c r="CP59" s="825"/>
      <c r="CQ59" s="826"/>
      <c r="CR59" s="824"/>
      <c r="CS59" s="825"/>
      <c r="CT59" s="825"/>
      <c r="CU59" s="825"/>
      <c r="CV59" s="826"/>
      <c r="CW59" s="824"/>
      <c r="CX59" s="825"/>
      <c r="CY59" s="825"/>
      <c r="CZ59" s="825"/>
      <c r="DA59" s="826"/>
      <c r="DB59" s="824"/>
      <c r="DC59" s="825"/>
      <c r="DD59" s="825"/>
      <c r="DE59" s="825"/>
      <c r="DF59" s="826"/>
      <c r="DG59" s="824"/>
      <c r="DH59" s="825"/>
      <c r="DI59" s="825"/>
      <c r="DJ59" s="825"/>
      <c r="DK59" s="826"/>
      <c r="DL59" s="824"/>
      <c r="DM59" s="825"/>
      <c r="DN59" s="825"/>
      <c r="DO59" s="825"/>
      <c r="DP59" s="826"/>
      <c r="DQ59" s="824"/>
      <c r="DR59" s="825"/>
      <c r="DS59" s="825"/>
      <c r="DT59" s="825"/>
      <c r="DU59" s="826"/>
      <c r="DV59" s="827"/>
      <c r="DW59" s="828"/>
      <c r="DX59" s="828"/>
      <c r="DY59" s="828"/>
      <c r="DZ59" s="829"/>
      <c r="EA59" s="246"/>
    </row>
    <row r="60" spans="1:131" s="247" customFormat="1" ht="26.25" customHeight="1">
      <c r="A60" s="261">
        <v>33</v>
      </c>
      <c r="B60" s="798"/>
      <c r="C60" s="799"/>
      <c r="D60" s="799"/>
      <c r="E60" s="799"/>
      <c r="F60" s="799"/>
      <c r="G60" s="799"/>
      <c r="H60" s="799"/>
      <c r="I60" s="799"/>
      <c r="J60" s="799"/>
      <c r="K60" s="799"/>
      <c r="L60" s="799"/>
      <c r="M60" s="799"/>
      <c r="N60" s="799"/>
      <c r="O60" s="799"/>
      <c r="P60" s="800"/>
      <c r="Q60" s="880"/>
      <c r="R60" s="881"/>
      <c r="S60" s="881"/>
      <c r="T60" s="881"/>
      <c r="U60" s="881"/>
      <c r="V60" s="881"/>
      <c r="W60" s="881"/>
      <c r="X60" s="881"/>
      <c r="Y60" s="881"/>
      <c r="Z60" s="881"/>
      <c r="AA60" s="881"/>
      <c r="AB60" s="881"/>
      <c r="AC60" s="881"/>
      <c r="AD60" s="881"/>
      <c r="AE60" s="882"/>
      <c r="AF60" s="804"/>
      <c r="AG60" s="805"/>
      <c r="AH60" s="805"/>
      <c r="AI60" s="805"/>
      <c r="AJ60" s="806"/>
      <c r="AK60" s="883"/>
      <c r="AL60" s="881"/>
      <c r="AM60" s="881"/>
      <c r="AN60" s="881"/>
      <c r="AO60" s="881"/>
      <c r="AP60" s="881"/>
      <c r="AQ60" s="881"/>
      <c r="AR60" s="881"/>
      <c r="AS60" s="881"/>
      <c r="AT60" s="881"/>
      <c r="AU60" s="881"/>
      <c r="AV60" s="881"/>
      <c r="AW60" s="881"/>
      <c r="AX60" s="881"/>
      <c r="AY60" s="881"/>
      <c r="AZ60" s="884"/>
      <c r="BA60" s="884"/>
      <c r="BB60" s="884"/>
      <c r="BC60" s="884"/>
      <c r="BD60" s="884"/>
      <c r="BE60" s="871"/>
      <c r="BF60" s="871"/>
      <c r="BG60" s="871"/>
      <c r="BH60" s="871"/>
      <c r="BI60" s="872"/>
      <c r="BJ60" s="252"/>
      <c r="BK60" s="252"/>
      <c r="BL60" s="252"/>
      <c r="BM60" s="252"/>
      <c r="BN60" s="252"/>
      <c r="BO60" s="265"/>
      <c r="BP60" s="265"/>
      <c r="BQ60" s="262">
        <v>54</v>
      </c>
      <c r="BR60" s="263"/>
      <c r="BS60" s="811"/>
      <c r="BT60" s="812"/>
      <c r="BU60" s="812"/>
      <c r="BV60" s="812"/>
      <c r="BW60" s="812"/>
      <c r="BX60" s="812"/>
      <c r="BY60" s="812"/>
      <c r="BZ60" s="812"/>
      <c r="CA60" s="812"/>
      <c r="CB60" s="812"/>
      <c r="CC60" s="812"/>
      <c r="CD60" s="812"/>
      <c r="CE60" s="812"/>
      <c r="CF60" s="812"/>
      <c r="CG60" s="813"/>
      <c r="CH60" s="824"/>
      <c r="CI60" s="825"/>
      <c r="CJ60" s="825"/>
      <c r="CK60" s="825"/>
      <c r="CL60" s="826"/>
      <c r="CM60" s="824"/>
      <c r="CN60" s="825"/>
      <c r="CO60" s="825"/>
      <c r="CP60" s="825"/>
      <c r="CQ60" s="826"/>
      <c r="CR60" s="824"/>
      <c r="CS60" s="825"/>
      <c r="CT60" s="825"/>
      <c r="CU60" s="825"/>
      <c r="CV60" s="826"/>
      <c r="CW60" s="824"/>
      <c r="CX60" s="825"/>
      <c r="CY60" s="825"/>
      <c r="CZ60" s="825"/>
      <c r="DA60" s="826"/>
      <c r="DB60" s="824"/>
      <c r="DC60" s="825"/>
      <c r="DD60" s="825"/>
      <c r="DE60" s="825"/>
      <c r="DF60" s="826"/>
      <c r="DG60" s="824"/>
      <c r="DH60" s="825"/>
      <c r="DI60" s="825"/>
      <c r="DJ60" s="825"/>
      <c r="DK60" s="826"/>
      <c r="DL60" s="824"/>
      <c r="DM60" s="825"/>
      <c r="DN60" s="825"/>
      <c r="DO60" s="825"/>
      <c r="DP60" s="826"/>
      <c r="DQ60" s="824"/>
      <c r="DR60" s="825"/>
      <c r="DS60" s="825"/>
      <c r="DT60" s="825"/>
      <c r="DU60" s="826"/>
      <c r="DV60" s="827"/>
      <c r="DW60" s="828"/>
      <c r="DX60" s="828"/>
      <c r="DY60" s="828"/>
      <c r="DZ60" s="829"/>
      <c r="EA60" s="246"/>
    </row>
    <row r="61" spans="1:131" s="247" customFormat="1" ht="26.25" customHeight="1" thickBot="1">
      <c r="A61" s="261">
        <v>34</v>
      </c>
      <c r="B61" s="798"/>
      <c r="C61" s="799"/>
      <c r="D61" s="799"/>
      <c r="E61" s="799"/>
      <c r="F61" s="799"/>
      <c r="G61" s="799"/>
      <c r="H61" s="799"/>
      <c r="I61" s="799"/>
      <c r="J61" s="799"/>
      <c r="K61" s="799"/>
      <c r="L61" s="799"/>
      <c r="M61" s="799"/>
      <c r="N61" s="799"/>
      <c r="O61" s="799"/>
      <c r="P61" s="800"/>
      <c r="Q61" s="880"/>
      <c r="R61" s="881"/>
      <c r="S61" s="881"/>
      <c r="T61" s="881"/>
      <c r="U61" s="881"/>
      <c r="V61" s="881"/>
      <c r="W61" s="881"/>
      <c r="X61" s="881"/>
      <c r="Y61" s="881"/>
      <c r="Z61" s="881"/>
      <c r="AA61" s="881"/>
      <c r="AB61" s="881"/>
      <c r="AC61" s="881"/>
      <c r="AD61" s="881"/>
      <c r="AE61" s="882"/>
      <c r="AF61" s="804"/>
      <c r="AG61" s="805"/>
      <c r="AH61" s="805"/>
      <c r="AI61" s="805"/>
      <c r="AJ61" s="806"/>
      <c r="AK61" s="883"/>
      <c r="AL61" s="881"/>
      <c r="AM61" s="881"/>
      <c r="AN61" s="881"/>
      <c r="AO61" s="881"/>
      <c r="AP61" s="881"/>
      <c r="AQ61" s="881"/>
      <c r="AR61" s="881"/>
      <c r="AS61" s="881"/>
      <c r="AT61" s="881"/>
      <c r="AU61" s="881"/>
      <c r="AV61" s="881"/>
      <c r="AW61" s="881"/>
      <c r="AX61" s="881"/>
      <c r="AY61" s="881"/>
      <c r="AZ61" s="884"/>
      <c r="BA61" s="884"/>
      <c r="BB61" s="884"/>
      <c r="BC61" s="884"/>
      <c r="BD61" s="884"/>
      <c r="BE61" s="871"/>
      <c r="BF61" s="871"/>
      <c r="BG61" s="871"/>
      <c r="BH61" s="871"/>
      <c r="BI61" s="872"/>
      <c r="BJ61" s="252"/>
      <c r="BK61" s="252"/>
      <c r="BL61" s="252"/>
      <c r="BM61" s="252"/>
      <c r="BN61" s="252"/>
      <c r="BO61" s="265"/>
      <c r="BP61" s="265"/>
      <c r="BQ61" s="262">
        <v>55</v>
      </c>
      <c r="BR61" s="263"/>
      <c r="BS61" s="811"/>
      <c r="BT61" s="812"/>
      <c r="BU61" s="812"/>
      <c r="BV61" s="812"/>
      <c r="BW61" s="812"/>
      <c r="BX61" s="812"/>
      <c r="BY61" s="812"/>
      <c r="BZ61" s="812"/>
      <c r="CA61" s="812"/>
      <c r="CB61" s="812"/>
      <c r="CC61" s="812"/>
      <c r="CD61" s="812"/>
      <c r="CE61" s="812"/>
      <c r="CF61" s="812"/>
      <c r="CG61" s="813"/>
      <c r="CH61" s="824"/>
      <c r="CI61" s="825"/>
      <c r="CJ61" s="825"/>
      <c r="CK61" s="825"/>
      <c r="CL61" s="826"/>
      <c r="CM61" s="824"/>
      <c r="CN61" s="825"/>
      <c r="CO61" s="825"/>
      <c r="CP61" s="825"/>
      <c r="CQ61" s="826"/>
      <c r="CR61" s="824"/>
      <c r="CS61" s="825"/>
      <c r="CT61" s="825"/>
      <c r="CU61" s="825"/>
      <c r="CV61" s="826"/>
      <c r="CW61" s="824"/>
      <c r="CX61" s="825"/>
      <c r="CY61" s="825"/>
      <c r="CZ61" s="825"/>
      <c r="DA61" s="826"/>
      <c r="DB61" s="824"/>
      <c r="DC61" s="825"/>
      <c r="DD61" s="825"/>
      <c r="DE61" s="825"/>
      <c r="DF61" s="826"/>
      <c r="DG61" s="824"/>
      <c r="DH61" s="825"/>
      <c r="DI61" s="825"/>
      <c r="DJ61" s="825"/>
      <c r="DK61" s="826"/>
      <c r="DL61" s="824"/>
      <c r="DM61" s="825"/>
      <c r="DN61" s="825"/>
      <c r="DO61" s="825"/>
      <c r="DP61" s="826"/>
      <c r="DQ61" s="824"/>
      <c r="DR61" s="825"/>
      <c r="DS61" s="825"/>
      <c r="DT61" s="825"/>
      <c r="DU61" s="826"/>
      <c r="DV61" s="827"/>
      <c r="DW61" s="828"/>
      <c r="DX61" s="828"/>
      <c r="DY61" s="828"/>
      <c r="DZ61" s="829"/>
      <c r="EA61" s="246"/>
    </row>
    <row r="62" spans="1:131" s="247" customFormat="1" ht="26.25" customHeight="1">
      <c r="A62" s="261">
        <v>35</v>
      </c>
      <c r="B62" s="798"/>
      <c r="C62" s="799"/>
      <c r="D62" s="799"/>
      <c r="E62" s="799"/>
      <c r="F62" s="799"/>
      <c r="G62" s="799"/>
      <c r="H62" s="799"/>
      <c r="I62" s="799"/>
      <c r="J62" s="799"/>
      <c r="K62" s="799"/>
      <c r="L62" s="799"/>
      <c r="M62" s="799"/>
      <c r="N62" s="799"/>
      <c r="O62" s="799"/>
      <c r="P62" s="800"/>
      <c r="Q62" s="880"/>
      <c r="R62" s="881"/>
      <c r="S62" s="881"/>
      <c r="T62" s="881"/>
      <c r="U62" s="881"/>
      <c r="V62" s="881"/>
      <c r="W62" s="881"/>
      <c r="X62" s="881"/>
      <c r="Y62" s="881"/>
      <c r="Z62" s="881"/>
      <c r="AA62" s="881"/>
      <c r="AB62" s="881"/>
      <c r="AC62" s="881"/>
      <c r="AD62" s="881"/>
      <c r="AE62" s="882"/>
      <c r="AF62" s="804"/>
      <c r="AG62" s="805"/>
      <c r="AH62" s="805"/>
      <c r="AI62" s="805"/>
      <c r="AJ62" s="806"/>
      <c r="AK62" s="883"/>
      <c r="AL62" s="881"/>
      <c r="AM62" s="881"/>
      <c r="AN62" s="881"/>
      <c r="AO62" s="881"/>
      <c r="AP62" s="881"/>
      <c r="AQ62" s="881"/>
      <c r="AR62" s="881"/>
      <c r="AS62" s="881"/>
      <c r="AT62" s="881"/>
      <c r="AU62" s="881"/>
      <c r="AV62" s="881"/>
      <c r="AW62" s="881"/>
      <c r="AX62" s="881"/>
      <c r="AY62" s="881"/>
      <c r="AZ62" s="884"/>
      <c r="BA62" s="884"/>
      <c r="BB62" s="884"/>
      <c r="BC62" s="884"/>
      <c r="BD62" s="884"/>
      <c r="BE62" s="871"/>
      <c r="BF62" s="871"/>
      <c r="BG62" s="871"/>
      <c r="BH62" s="871"/>
      <c r="BI62" s="872"/>
      <c r="BJ62" s="892" t="s">
        <v>415</v>
      </c>
      <c r="BK62" s="849"/>
      <c r="BL62" s="849"/>
      <c r="BM62" s="849"/>
      <c r="BN62" s="850"/>
      <c r="BO62" s="265"/>
      <c r="BP62" s="265"/>
      <c r="BQ62" s="262">
        <v>56</v>
      </c>
      <c r="BR62" s="263"/>
      <c r="BS62" s="811"/>
      <c r="BT62" s="812"/>
      <c r="BU62" s="812"/>
      <c r="BV62" s="812"/>
      <c r="BW62" s="812"/>
      <c r="BX62" s="812"/>
      <c r="BY62" s="812"/>
      <c r="BZ62" s="812"/>
      <c r="CA62" s="812"/>
      <c r="CB62" s="812"/>
      <c r="CC62" s="812"/>
      <c r="CD62" s="812"/>
      <c r="CE62" s="812"/>
      <c r="CF62" s="812"/>
      <c r="CG62" s="813"/>
      <c r="CH62" s="824"/>
      <c r="CI62" s="825"/>
      <c r="CJ62" s="825"/>
      <c r="CK62" s="825"/>
      <c r="CL62" s="826"/>
      <c r="CM62" s="824"/>
      <c r="CN62" s="825"/>
      <c r="CO62" s="825"/>
      <c r="CP62" s="825"/>
      <c r="CQ62" s="826"/>
      <c r="CR62" s="824"/>
      <c r="CS62" s="825"/>
      <c r="CT62" s="825"/>
      <c r="CU62" s="825"/>
      <c r="CV62" s="826"/>
      <c r="CW62" s="824"/>
      <c r="CX62" s="825"/>
      <c r="CY62" s="825"/>
      <c r="CZ62" s="825"/>
      <c r="DA62" s="826"/>
      <c r="DB62" s="824"/>
      <c r="DC62" s="825"/>
      <c r="DD62" s="825"/>
      <c r="DE62" s="825"/>
      <c r="DF62" s="826"/>
      <c r="DG62" s="824"/>
      <c r="DH62" s="825"/>
      <c r="DI62" s="825"/>
      <c r="DJ62" s="825"/>
      <c r="DK62" s="826"/>
      <c r="DL62" s="824"/>
      <c r="DM62" s="825"/>
      <c r="DN62" s="825"/>
      <c r="DO62" s="825"/>
      <c r="DP62" s="826"/>
      <c r="DQ62" s="824"/>
      <c r="DR62" s="825"/>
      <c r="DS62" s="825"/>
      <c r="DT62" s="825"/>
      <c r="DU62" s="826"/>
      <c r="DV62" s="827"/>
      <c r="DW62" s="828"/>
      <c r="DX62" s="828"/>
      <c r="DY62" s="828"/>
      <c r="DZ62" s="829"/>
      <c r="EA62" s="246"/>
    </row>
    <row r="63" spans="1:131" s="247" customFormat="1" ht="26.25" customHeight="1" thickBot="1">
      <c r="A63" s="264" t="s">
        <v>386</v>
      </c>
      <c r="B63" s="833" t="s">
        <v>416</v>
      </c>
      <c r="C63" s="834"/>
      <c r="D63" s="834"/>
      <c r="E63" s="834"/>
      <c r="F63" s="834"/>
      <c r="G63" s="834"/>
      <c r="H63" s="834"/>
      <c r="I63" s="834"/>
      <c r="J63" s="834"/>
      <c r="K63" s="834"/>
      <c r="L63" s="834"/>
      <c r="M63" s="834"/>
      <c r="N63" s="834"/>
      <c r="O63" s="834"/>
      <c r="P63" s="835"/>
      <c r="Q63" s="885"/>
      <c r="R63" s="886"/>
      <c r="S63" s="886"/>
      <c r="T63" s="886"/>
      <c r="U63" s="886"/>
      <c r="V63" s="886"/>
      <c r="W63" s="886"/>
      <c r="X63" s="886"/>
      <c r="Y63" s="886"/>
      <c r="Z63" s="886"/>
      <c r="AA63" s="886"/>
      <c r="AB63" s="886"/>
      <c r="AC63" s="886"/>
      <c r="AD63" s="886"/>
      <c r="AE63" s="887"/>
      <c r="AF63" s="888">
        <v>12173</v>
      </c>
      <c r="AG63" s="889"/>
      <c r="AH63" s="889"/>
      <c r="AI63" s="889"/>
      <c r="AJ63" s="890"/>
      <c r="AK63" s="891"/>
      <c r="AL63" s="886"/>
      <c r="AM63" s="886"/>
      <c r="AN63" s="886"/>
      <c r="AO63" s="886"/>
      <c r="AP63" s="889">
        <v>24993</v>
      </c>
      <c r="AQ63" s="889"/>
      <c r="AR63" s="889"/>
      <c r="AS63" s="889"/>
      <c r="AT63" s="889"/>
      <c r="AU63" s="889">
        <v>11615</v>
      </c>
      <c r="AV63" s="889"/>
      <c r="AW63" s="889"/>
      <c r="AX63" s="889"/>
      <c r="AY63" s="889"/>
      <c r="AZ63" s="893"/>
      <c r="BA63" s="893"/>
      <c r="BB63" s="893"/>
      <c r="BC63" s="893"/>
      <c r="BD63" s="893"/>
      <c r="BE63" s="894"/>
      <c r="BF63" s="894"/>
      <c r="BG63" s="894"/>
      <c r="BH63" s="894"/>
      <c r="BI63" s="895"/>
      <c r="BJ63" s="896" t="s">
        <v>417</v>
      </c>
      <c r="BK63" s="897"/>
      <c r="BL63" s="897"/>
      <c r="BM63" s="897"/>
      <c r="BN63" s="898"/>
      <c r="BO63" s="265"/>
      <c r="BP63" s="265"/>
      <c r="BQ63" s="262">
        <v>57</v>
      </c>
      <c r="BR63" s="263"/>
      <c r="BS63" s="811"/>
      <c r="BT63" s="812"/>
      <c r="BU63" s="812"/>
      <c r="BV63" s="812"/>
      <c r="BW63" s="812"/>
      <c r="BX63" s="812"/>
      <c r="BY63" s="812"/>
      <c r="BZ63" s="812"/>
      <c r="CA63" s="812"/>
      <c r="CB63" s="812"/>
      <c r="CC63" s="812"/>
      <c r="CD63" s="812"/>
      <c r="CE63" s="812"/>
      <c r="CF63" s="812"/>
      <c r="CG63" s="813"/>
      <c r="CH63" s="824"/>
      <c r="CI63" s="825"/>
      <c r="CJ63" s="825"/>
      <c r="CK63" s="825"/>
      <c r="CL63" s="826"/>
      <c r="CM63" s="824"/>
      <c r="CN63" s="825"/>
      <c r="CO63" s="825"/>
      <c r="CP63" s="825"/>
      <c r="CQ63" s="826"/>
      <c r="CR63" s="824"/>
      <c r="CS63" s="825"/>
      <c r="CT63" s="825"/>
      <c r="CU63" s="825"/>
      <c r="CV63" s="826"/>
      <c r="CW63" s="824"/>
      <c r="CX63" s="825"/>
      <c r="CY63" s="825"/>
      <c r="CZ63" s="825"/>
      <c r="DA63" s="826"/>
      <c r="DB63" s="824"/>
      <c r="DC63" s="825"/>
      <c r="DD63" s="825"/>
      <c r="DE63" s="825"/>
      <c r="DF63" s="826"/>
      <c r="DG63" s="824"/>
      <c r="DH63" s="825"/>
      <c r="DI63" s="825"/>
      <c r="DJ63" s="825"/>
      <c r="DK63" s="826"/>
      <c r="DL63" s="824"/>
      <c r="DM63" s="825"/>
      <c r="DN63" s="825"/>
      <c r="DO63" s="825"/>
      <c r="DP63" s="826"/>
      <c r="DQ63" s="824"/>
      <c r="DR63" s="825"/>
      <c r="DS63" s="825"/>
      <c r="DT63" s="825"/>
      <c r="DU63" s="826"/>
      <c r="DV63" s="827"/>
      <c r="DW63" s="828"/>
      <c r="DX63" s="828"/>
      <c r="DY63" s="828"/>
      <c r="DZ63" s="829"/>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1"/>
      <c r="BT64" s="812"/>
      <c r="BU64" s="812"/>
      <c r="BV64" s="812"/>
      <c r="BW64" s="812"/>
      <c r="BX64" s="812"/>
      <c r="BY64" s="812"/>
      <c r="BZ64" s="812"/>
      <c r="CA64" s="812"/>
      <c r="CB64" s="812"/>
      <c r="CC64" s="812"/>
      <c r="CD64" s="812"/>
      <c r="CE64" s="812"/>
      <c r="CF64" s="812"/>
      <c r="CG64" s="813"/>
      <c r="CH64" s="824"/>
      <c r="CI64" s="825"/>
      <c r="CJ64" s="825"/>
      <c r="CK64" s="825"/>
      <c r="CL64" s="826"/>
      <c r="CM64" s="824"/>
      <c r="CN64" s="825"/>
      <c r="CO64" s="825"/>
      <c r="CP64" s="825"/>
      <c r="CQ64" s="826"/>
      <c r="CR64" s="824"/>
      <c r="CS64" s="825"/>
      <c r="CT64" s="825"/>
      <c r="CU64" s="825"/>
      <c r="CV64" s="826"/>
      <c r="CW64" s="824"/>
      <c r="CX64" s="825"/>
      <c r="CY64" s="825"/>
      <c r="CZ64" s="825"/>
      <c r="DA64" s="826"/>
      <c r="DB64" s="824"/>
      <c r="DC64" s="825"/>
      <c r="DD64" s="825"/>
      <c r="DE64" s="825"/>
      <c r="DF64" s="826"/>
      <c r="DG64" s="824"/>
      <c r="DH64" s="825"/>
      <c r="DI64" s="825"/>
      <c r="DJ64" s="825"/>
      <c r="DK64" s="826"/>
      <c r="DL64" s="824"/>
      <c r="DM64" s="825"/>
      <c r="DN64" s="825"/>
      <c r="DO64" s="825"/>
      <c r="DP64" s="826"/>
      <c r="DQ64" s="824"/>
      <c r="DR64" s="825"/>
      <c r="DS64" s="825"/>
      <c r="DT64" s="825"/>
      <c r="DU64" s="826"/>
      <c r="DV64" s="827"/>
      <c r="DW64" s="828"/>
      <c r="DX64" s="828"/>
      <c r="DY64" s="828"/>
      <c r="DZ64" s="829"/>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1"/>
      <c r="BT65" s="812"/>
      <c r="BU65" s="812"/>
      <c r="BV65" s="812"/>
      <c r="BW65" s="812"/>
      <c r="BX65" s="812"/>
      <c r="BY65" s="812"/>
      <c r="BZ65" s="812"/>
      <c r="CA65" s="812"/>
      <c r="CB65" s="812"/>
      <c r="CC65" s="812"/>
      <c r="CD65" s="812"/>
      <c r="CE65" s="812"/>
      <c r="CF65" s="812"/>
      <c r="CG65" s="813"/>
      <c r="CH65" s="824"/>
      <c r="CI65" s="825"/>
      <c r="CJ65" s="825"/>
      <c r="CK65" s="825"/>
      <c r="CL65" s="826"/>
      <c r="CM65" s="824"/>
      <c r="CN65" s="825"/>
      <c r="CO65" s="825"/>
      <c r="CP65" s="825"/>
      <c r="CQ65" s="826"/>
      <c r="CR65" s="824"/>
      <c r="CS65" s="825"/>
      <c r="CT65" s="825"/>
      <c r="CU65" s="825"/>
      <c r="CV65" s="826"/>
      <c r="CW65" s="824"/>
      <c r="CX65" s="825"/>
      <c r="CY65" s="825"/>
      <c r="CZ65" s="825"/>
      <c r="DA65" s="826"/>
      <c r="DB65" s="824"/>
      <c r="DC65" s="825"/>
      <c r="DD65" s="825"/>
      <c r="DE65" s="825"/>
      <c r="DF65" s="826"/>
      <c r="DG65" s="824"/>
      <c r="DH65" s="825"/>
      <c r="DI65" s="825"/>
      <c r="DJ65" s="825"/>
      <c r="DK65" s="826"/>
      <c r="DL65" s="824"/>
      <c r="DM65" s="825"/>
      <c r="DN65" s="825"/>
      <c r="DO65" s="825"/>
      <c r="DP65" s="826"/>
      <c r="DQ65" s="824"/>
      <c r="DR65" s="825"/>
      <c r="DS65" s="825"/>
      <c r="DT65" s="825"/>
      <c r="DU65" s="826"/>
      <c r="DV65" s="827"/>
      <c r="DW65" s="828"/>
      <c r="DX65" s="828"/>
      <c r="DY65" s="828"/>
      <c r="DZ65" s="829"/>
      <c r="EA65" s="246"/>
    </row>
    <row r="66" spans="1:131" s="247" customFormat="1" ht="26.25" customHeight="1">
      <c r="A66" s="783" t="s">
        <v>419</v>
      </c>
      <c r="B66" s="784"/>
      <c r="C66" s="784"/>
      <c r="D66" s="784"/>
      <c r="E66" s="784"/>
      <c r="F66" s="784"/>
      <c r="G66" s="784"/>
      <c r="H66" s="784"/>
      <c r="I66" s="784"/>
      <c r="J66" s="784"/>
      <c r="K66" s="784"/>
      <c r="L66" s="784"/>
      <c r="M66" s="784"/>
      <c r="N66" s="784"/>
      <c r="O66" s="784"/>
      <c r="P66" s="785"/>
      <c r="Q66" s="760" t="s">
        <v>391</v>
      </c>
      <c r="R66" s="761"/>
      <c r="S66" s="761"/>
      <c r="T66" s="761"/>
      <c r="U66" s="762"/>
      <c r="V66" s="760" t="s">
        <v>420</v>
      </c>
      <c r="W66" s="761"/>
      <c r="X66" s="761"/>
      <c r="Y66" s="761"/>
      <c r="Z66" s="762"/>
      <c r="AA66" s="760" t="s">
        <v>421</v>
      </c>
      <c r="AB66" s="761"/>
      <c r="AC66" s="761"/>
      <c r="AD66" s="761"/>
      <c r="AE66" s="762"/>
      <c r="AF66" s="899" t="s">
        <v>422</v>
      </c>
      <c r="AG66" s="856"/>
      <c r="AH66" s="856"/>
      <c r="AI66" s="856"/>
      <c r="AJ66" s="900"/>
      <c r="AK66" s="760" t="s">
        <v>423</v>
      </c>
      <c r="AL66" s="784"/>
      <c r="AM66" s="784"/>
      <c r="AN66" s="784"/>
      <c r="AO66" s="785"/>
      <c r="AP66" s="760" t="s">
        <v>424</v>
      </c>
      <c r="AQ66" s="761"/>
      <c r="AR66" s="761"/>
      <c r="AS66" s="761"/>
      <c r="AT66" s="762"/>
      <c r="AU66" s="760" t="s">
        <v>425</v>
      </c>
      <c r="AV66" s="761"/>
      <c r="AW66" s="761"/>
      <c r="AX66" s="761"/>
      <c r="AY66" s="762"/>
      <c r="AZ66" s="760" t="s">
        <v>372</v>
      </c>
      <c r="BA66" s="761"/>
      <c r="BB66" s="761"/>
      <c r="BC66" s="761"/>
      <c r="BD66" s="772"/>
      <c r="BE66" s="265"/>
      <c r="BF66" s="265"/>
      <c r="BG66" s="265"/>
      <c r="BH66" s="265"/>
      <c r="BI66" s="265"/>
      <c r="BJ66" s="265"/>
      <c r="BK66" s="265"/>
      <c r="BL66" s="265"/>
      <c r="BM66" s="265"/>
      <c r="BN66" s="265"/>
      <c r="BO66" s="265"/>
      <c r="BP66" s="265"/>
      <c r="BQ66" s="262">
        <v>60</v>
      </c>
      <c r="BR66" s="267"/>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6"/>
    </row>
    <row r="67" spans="1:131" s="247" customFormat="1" ht="26.25" customHeight="1" thickBot="1">
      <c r="A67" s="786"/>
      <c r="B67" s="787"/>
      <c r="C67" s="787"/>
      <c r="D67" s="787"/>
      <c r="E67" s="787"/>
      <c r="F67" s="787"/>
      <c r="G67" s="787"/>
      <c r="H67" s="787"/>
      <c r="I67" s="787"/>
      <c r="J67" s="787"/>
      <c r="K67" s="787"/>
      <c r="L67" s="787"/>
      <c r="M67" s="787"/>
      <c r="N67" s="787"/>
      <c r="O67" s="787"/>
      <c r="P67" s="788"/>
      <c r="Q67" s="763"/>
      <c r="R67" s="764"/>
      <c r="S67" s="764"/>
      <c r="T67" s="764"/>
      <c r="U67" s="765"/>
      <c r="V67" s="763"/>
      <c r="W67" s="764"/>
      <c r="X67" s="764"/>
      <c r="Y67" s="764"/>
      <c r="Z67" s="765"/>
      <c r="AA67" s="763"/>
      <c r="AB67" s="764"/>
      <c r="AC67" s="764"/>
      <c r="AD67" s="764"/>
      <c r="AE67" s="765"/>
      <c r="AF67" s="901"/>
      <c r="AG67" s="859"/>
      <c r="AH67" s="859"/>
      <c r="AI67" s="859"/>
      <c r="AJ67" s="902"/>
      <c r="AK67" s="903"/>
      <c r="AL67" s="787"/>
      <c r="AM67" s="787"/>
      <c r="AN67" s="787"/>
      <c r="AO67" s="788"/>
      <c r="AP67" s="763"/>
      <c r="AQ67" s="764"/>
      <c r="AR67" s="764"/>
      <c r="AS67" s="764"/>
      <c r="AT67" s="765"/>
      <c r="AU67" s="763"/>
      <c r="AV67" s="764"/>
      <c r="AW67" s="764"/>
      <c r="AX67" s="764"/>
      <c r="AY67" s="765"/>
      <c r="AZ67" s="763"/>
      <c r="BA67" s="764"/>
      <c r="BB67" s="764"/>
      <c r="BC67" s="764"/>
      <c r="BD67" s="773"/>
      <c r="BE67" s="265"/>
      <c r="BF67" s="265"/>
      <c r="BG67" s="265"/>
      <c r="BH67" s="265"/>
      <c r="BI67" s="265"/>
      <c r="BJ67" s="265"/>
      <c r="BK67" s="265"/>
      <c r="BL67" s="265"/>
      <c r="BM67" s="265"/>
      <c r="BN67" s="265"/>
      <c r="BO67" s="265"/>
      <c r="BP67" s="265"/>
      <c r="BQ67" s="262">
        <v>61</v>
      </c>
      <c r="BR67" s="267"/>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6"/>
    </row>
    <row r="68" spans="1:131" s="247" customFormat="1" ht="26.25" customHeight="1" thickTop="1">
      <c r="A68" s="258">
        <v>1</v>
      </c>
      <c r="B68" s="916" t="s">
        <v>597</v>
      </c>
      <c r="C68" s="917"/>
      <c r="D68" s="917"/>
      <c r="E68" s="917"/>
      <c r="F68" s="917"/>
      <c r="G68" s="917"/>
      <c r="H68" s="917"/>
      <c r="I68" s="917"/>
      <c r="J68" s="917"/>
      <c r="K68" s="917"/>
      <c r="L68" s="917"/>
      <c r="M68" s="917"/>
      <c r="N68" s="917"/>
      <c r="O68" s="917"/>
      <c r="P68" s="918"/>
      <c r="Q68" s="919">
        <v>5089</v>
      </c>
      <c r="R68" s="913"/>
      <c r="S68" s="913"/>
      <c r="T68" s="913"/>
      <c r="U68" s="913"/>
      <c r="V68" s="913">
        <v>4532</v>
      </c>
      <c r="W68" s="913"/>
      <c r="X68" s="913"/>
      <c r="Y68" s="913"/>
      <c r="Z68" s="913"/>
      <c r="AA68" s="913">
        <v>557</v>
      </c>
      <c r="AB68" s="913"/>
      <c r="AC68" s="913"/>
      <c r="AD68" s="913"/>
      <c r="AE68" s="913"/>
      <c r="AF68" s="913">
        <v>417</v>
      </c>
      <c r="AG68" s="913"/>
      <c r="AH68" s="913"/>
      <c r="AI68" s="913"/>
      <c r="AJ68" s="913"/>
      <c r="AK68" s="913" t="s">
        <v>607</v>
      </c>
      <c r="AL68" s="913"/>
      <c r="AM68" s="913"/>
      <c r="AN68" s="913"/>
      <c r="AO68" s="913"/>
      <c r="AP68" s="913">
        <v>1043</v>
      </c>
      <c r="AQ68" s="913"/>
      <c r="AR68" s="913"/>
      <c r="AS68" s="913"/>
      <c r="AT68" s="913"/>
      <c r="AU68" s="913">
        <v>639</v>
      </c>
      <c r="AV68" s="913"/>
      <c r="AW68" s="913"/>
      <c r="AX68" s="913"/>
      <c r="AY68" s="913"/>
      <c r="AZ68" s="914"/>
      <c r="BA68" s="914"/>
      <c r="BB68" s="914"/>
      <c r="BC68" s="914"/>
      <c r="BD68" s="915"/>
      <c r="BE68" s="265"/>
      <c r="BF68" s="265"/>
      <c r="BG68" s="265"/>
      <c r="BH68" s="265"/>
      <c r="BI68" s="265"/>
      <c r="BJ68" s="265"/>
      <c r="BK68" s="265"/>
      <c r="BL68" s="265"/>
      <c r="BM68" s="265"/>
      <c r="BN68" s="265"/>
      <c r="BO68" s="265"/>
      <c r="BP68" s="265"/>
      <c r="BQ68" s="262">
        <v>62</v>
      </c>
      <c r="BR68" s="267"/>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6"/>
    </row>
    <row r="69" spans="1:131" s="247" customFormat="1" ht="26.25" customHeight="1">
      <c r="A69" s="261">
        <v>2</v>
      </c>
      <c r="B69" s="920" t="s">
        <v>598</v>
      </c>
      <c r="C69" s="921"/>
      <c r="D69" s="921"/>
      <c r="E69" s="921"/>
      <c r="F69" s="921"/>
      <c r="G69" s="921"/>
      <c r="H69" s="921"/>
      <c r="I69" s="921"/>
      <c r="J69" s="921"/>
      <c r="K69" s="921"/>
      <c r="L69" s="921"/>
      <c r="M69" s="921"/>
      <c r="N69" s="921"/>
      <c r="O69" s="921"/>
      <c r="P69" s="922"/>
      <c r="Q69" s="923">
        <v>3211</v>
      </c>
      <c r="R69" s="874"/>
      <c r="S69" s="874"/>
      <c r="T69" s="874"/>
      <c r="U69" s="874"/>
      <c r="V69" s="874">
        <v>2942</v>
      </c>
      <c r="W69" s="874"/>
      <c r="X69" s="874"/>
      <c r="Y69" s="874"/>
      <c r="Z69" s="874"/>
      <c r="AA69" s="874">
        <v>269</v>
      </c>
      <c r="AB69" s="874"/>
      <c r="AC69" s="874"/>
      <c r="AD69" s="874"/>
      <c r="AE69" s="874"/>
      <c r="AF69" s="874">
        <v>262</v>
      </c>
      <c r="AG69" s="874"/>
      <c r="AH69" s="874"/>
      <c r="AI69" s="874"/>
      <c r="AJ69" s="874"/>
      <c r="AK69" s="874" t="s">
        <v>607</v>
      </c>
      <c r="AL69" s="874"/>
      <c r="AM69" s="874"/>
      <c r="AN69" s="874"/>
      <c r="AO69" s="874"/>
      <c r="AP69" s="874">
        <v>382</v>
      </c>
      <c r="AQ69" s="874"/>
      <c r="AR69" s="874"/>
      <c r="AS69" s="874"/>
      <c r="AT69" s="874"/>
      <c r="AU69" s="874">
        <v>32</v>
      </c>
      <c r="AV69" s="874"/>
      <c r="AW69" s="874"/>
      <c r="AX69" s="874"/>
      <c r="AY69" s="874"/>
      <c r="AZ69" s="924"/>
      <c r="BA69" s="924"/>
      <c r="BB69" s="924"/>
      <c r="BC69" s="924"/>
      <c r="BD69" s="925"/>
      <c r="BE69" s="265"/>
      <c r="BF69" s="265"/>
      <c r="BG69" s="265"/>
      <c r="BH69" s="265"/>
      <c r="BI69" s="265"/>
      <c r="BJ69" s="265"/>
      <c r="BK69" s="265"/>
      <c r="BL69" s="265"/>
      <c r="BM69" s="265"/>
      <c r="BN69" s="265"/>
      <c r="BO69" s="265"/>
      <c r="BP69" s="265"/>
      <c r="BQ69" s="262">
        <v>63</v>
      </c>
      <c r="BR69" s="267"/>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6"/>
    </row>
    <row r="70" spans="1:131" s="247" customFormat="1" ht="26.25" customHeight="1">
      <c r="A70" s="261">
        <v>3</v>
      </c>
      <c r="B70" s="920" t="s">
        <v>599</v>
      </c>
      <c r="C70" s="921"/>
      <c r="D70" s="921"/>
      <c r="E70" s="921"/>
      <c r="F70" s="921"/>
      <c r="G70" s="921"/>
      <c r="H70" s="921"/>
      <c r="I70" s="921"/>
      <c r="J70" s="921"/>
      <c r="K70" s="921"/>
      <c r="L70" s="921"/>
      <c r="M70" s="921"/>
      <c r="N70" s="921"/>
      <c r="O70" s="921"/>
      <c r="P70" s="922"/>
      <c r="Q70" s="923">
        <v>866</v>
      </c>
      <c r="R70" s="874"/>
      <c r="S70" s="874"/>
      <c r="T70" s="874"/>
      <c r="U70" s="874"/>
      <c r="V70" s="874">
        <v>823</v>
      </c>
      <c r="W70" s="874"/>
      <c r="X70" s="874"/>
      <c r="Y70" s="874"/>
      <c r="Z70" s="874"/>
      <c r="AA70" s="874">
        <v>44</v>
      </c>
      <c r="AB70" s="874"/>
      <c r="AC70" s="874"/>
      <c r="AD70" s="874"/>
      <c r="AE70" s="874"/>
      <c r="AF70" s="874">
        <v>495</v>
      </c>
      <c r="AG70" s="874"/>
      <c r="AH70" s="874"/>
      <c r="AI70" s="874"/>
      <c r="AJ70" s="874"/>
      <c r="AK70" s="874">
        <v>9</v>
      </c>
      <c r="AL70" s="874"/>
      <c r="AM70" s="874"/>
      <c r="AN70" s="874"/>
      <c r="AO70" s="874"/>
      <c r="AP70" s="874">
        <v>136</v>
      </c>
      <c r="AQ70" s="874"/>
      <c r="AR70" s="874"/>
      <c r="AS70" s="874"/>
      <c r="AT70" s="874"/>
      <c r="AU70" s="874">
        <v>56</v>
      </c>
      <c r="AV70" s="874"/>
      <c r="AW70" s="874"/>
      <c r="AX70" s="874"/>
      <c r="AY70" s="874"/>
      <c r="AZ70" s="924"/>
      <c r="BA70" s="924"/>
      <c r="BB70" s="924"/>
      <c r="BC70" s="924"/>
      <c r="BD70" s="925"/>
      <c r="BE70" s="265"/>
      <c r="BF70" s="265"/>
      <c r="BG70" s="265"/>
      <c r="BH70" s="265"/>
      <c r="BI70" s="265"/>
      <c r="BJ70" s="265"/>
      <c r="BK70" s="265"/>
      <c r="BL70" s="265"/>
      <c r="BM70" s="265"/>
      <c r="BN70" s="265"/>
      <c r="BO70" s="265"/>
      <c r="BP70" s="265"/>
      <c r="BQ70" s="262">
        <v>64</v>
      </c>
      <c r="BR70" s="267"/>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6"/>
    </row>
    <row r="71" spans="1:131" s="247" customFormat="1" ht="26.25" customHeight="1">
      <c r="A71" s="261">
        <v>4</v>
      </c>
      <c r="B71" s="920" t="s">
        <v>600</v>
      </c>
      <c r="C71" s="921"/>
      <c r="D71" s="921"/>
      <c r="E71" s="921"/>
      <c r="F71" s="921"/>
      <c r="G71" s="921"/>
      <c r="H71" s="921"/>
      <c r="I71" s="921"/>
      <c r="J71" s="921"/>
      <c r="K71" s="921"/>
      <c r="L71" s="921"/>
      <c r="M71" s="921"/>
      <c r="N71" s="921"/>
      <c r="O71" s="921"/>
      <c r="P71" s="922"/>
      <c r="Q71" s="923">
        <v>182</v>
      </c>
      <c r="R71" s="874"/>
      <c r="S71" s="874"/>
      <c r="T71" s="874"/>
      <c r="U71" s="874"/>
      <c r="V71" s="874">
        <v>163</v>
      </c>
      <c r="W71" s="874"/>
      <c r="X71" s="874"/>
      <c r="Y71" s="874"/>
      <c r="Z71" s="874"/>
      <c r="AA71" s="874">
        <v>19</v>
      </c>
      <c r="AB71" s="874"/>
      <c r="AC71" s="874"/>
      <c r="AD71" s="874"/>
      <c r="AE71" s="874"/>
      <c r="AF71" s="874">
        <v>277</v>
      </c>
      <c r="AG71" s="874"/>
      <c r="AH71" s="874"/>
      <c r="AI71" s="874"/>
      <c r="AJ71" s="874"/>
      <c r="AK71" s="874" t="s">
        <v>607</v>
      </c>
      <c r="AL71" s="874"/>
      <c r="AM71" s="874"/>
      <c r="AN71" s="874"/>
      <c r="AO71" s="874"/>
      <c r="AP71" s="874" t="s">
        <v>607</v>
      </c>
      <c r="AQ71" s="874"/>
      <c r="AR71" s="874"/>
      <c r="AS71" s="874"/>
      <c r="AT71" s="874"/>
      <c r="AU71" s="874" t="s">
        <v>607</v>
      </c>
      <c r="AV71" s="874"/>
      <c r="AW71" s="874"/>
      <c r="AX71" s="874"/>
      <c r="AY71" s="874"/>
      <c r="AZ71" s="924"/>
      <c r="BA71" s="924"/>
      <c r="BB71" s="924"/>
      <c r="BC71" s="924"/>
      <c r="BD71" s="925"/>
      <c r="BE71" s="265"/>
      <c r="BF71" s="265"/>
      <c r="BG71" s="265"/>
      <c r="BH71" s="265"/>
      <c r="BI71" s="265"/>
      <c r="BJ71" s="265"/>
      <c r="BK71" s="265"/>
      <c r="BL71" s="265"/>
      <c r="BM71" s="265"/>
      <c r="BN71" s="265"/>
      <c r="BO71" s="265"/>
      <c r="BP71" s="265"/>
      <c r="BQ71" s="262">
        <v>65</v>
      </c>
      <c r="BR71" s="267"/>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6"/>
    </row>
    <row r="72" spans="1:131" s="247" customFormat="1" ht="26.25" customHeight="1">
      <c r="A72" s="261">
        <v>5</v>
      </c>
      <c r="B72" s="920" t="s">
        <v>601</v>
      </c>
      <c r="C72" s="921"/>
      <c r="D72" s="921"/>
      <c r="E72" s="921"/>
      <c r="F72" s="921"/>
      <c r="G72" s="921"/>
      <c r="H72" s="921"/>
      <c r="I72" s="921"/>
      <c r="J72" s="921"/>
      <c r="K72" s="921"/>
      <c r="L72" s="921"/>
      <c r="M72" s="921"/>
      <c r="N72" s="921"/>
      <c r="O72" s="921"/>
      <c r="P72" s="922"/>
      <c r="Q72" s="923">
        <v>205</v>
      </c>
      <c r="R72" s="874"/>
      <c r="S72" s="874"/>
      <c r="T72" s="874"/>
      <c r="U72" s="874"/>
      <c r="V72" s="874">
        <v>193</v>
      </c>
      <c r="W72" s="874"/>
      <c r="X72" s="874"/>
      <c r="Y72" s="874"/>
      <c r="Z72" s="874"/>
      <c r="AA72" s="874">
        <v>11</v>
      </c>
      <c r="AB72" s="874"/>
      <c r="AC72" s="874"/>
      <c r="AD72" s="874"/>
      <c r="AE72" s="874"/>
      <c r="AF72" s="874">
        <v>11</v>
      </c>
      <c r="AG72" s="874"/>
      <c r="AH72" s="874"/>
      <c r="AI72" s="874"/>
      <c r="AJ72" s="874"/>
      <c r="AK72" s="874" t="s">
        <v>607</v>
      </c>
      <c r="AL72" s="874"/>
      <c r="AM72" s="874"/>
      <c r="AN72" s="874"/>
      <c r="AO72" s="874"/>
      <c r="AP72" s="874" t="s">
        <v>607</v>
      </c>
      <c r="AQ72" s="874"/>
      <c r="AR72" s="874"/>
      <c r="AS72" s="874"/>
      <c r="AT72" s="874"/>
      <c r="AU72" s="874" t="s">
        <v>607</v>
      </c>
      <c r="AV72" s="874"/>
      <c r="AW72" s="874"/>
      <c r="AX72" s="874"/>
      <c r="AY72" s="874"/>
      <c r="AZ72" s="924"/>
      <c r="BA72" s="924"/>
      <c r="BB72" s="924"/>
      <c r="BC72" s="924"/>
      <c r="BD72" s="925"/>
      <c r="BE72" s="265"/>
      <c r="BF72" s="265"/>
      <c r="BG72" s="265"/>
      <c r="BH72" s="265"/>
      <c r="BI72" s="265"/>
      <c r="BJ72" s="265"/>
      <c r="BK72" s="265"/>
      <c r="BL72" s="265"/>
      <c r="BM72" s="265"/>
      <c r="BN72" s="265"/>
      <c r="BO72" s="265"/>
      <c r="BP72" s="265"/>
      <c r="BQ72" s="262">
        <v>66</v>
      </c>
      <c r="BR72" s="267"/>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6"/>
    </row>
    <row r="73" spans="1:131" s="247" customFormat="1" ht="26.25" customHeight="1">
      <c r="A73" s="261">
        <v>6</v>
      </c>
      <c r="B73" s="920" t="s">
        <v>602</v>
      </c>
      <c r="C73" s="921"/>
      <c r="D73" s="921"/>
      <c r="E73" s="921"/>
      <c r="F73" s="921"/>
      <c r="G73" s="921"/>
      <c r="H73" s="921"/>
      <c r="I73" s="921"/>
      <c r="J73" s="921"/>
      <c r="K73" s="921"/>
      <c r="L73" s="921"/>
      <c r="M73" s="921"/>
      <c r="N73" s="921"/>
      <c r="O73" s="921"/>
      <c r="P73" s="922"/>
      <c r="Q73" s="923">
        <v>215476</v>
      </c>
      <c r="R73" s="874"/>
      <c r="S73" s="874"/>
      <c r="T73" s="874"/>
      <c r="U73" s="874"/>
      <c r="V73" s="874">
        <v>206290</v>
      </c>
      <c r="W73" s="874"/>
      <c r="X73" s="874"/>
      <c r="Y73" s="874"/>
      <c r="Z73" s="874"/>
      <c r="AA73" s="874">
        <v>9186</v>
      </c>
      <c r="AB73" s="874"/>
      <c r="AC73" s="874"/>
      <c r="AD73" s="874"/>
      <c r="AE73" s="874"/>
      <c r="AF73" s="874">
        <v>9186</v>
      </c>
      <c r="AG73" s="874"/>
      <c r="AH73" s="874"/>
      <c r="AI73" s="874"/>
      <c r="AJ73" s="874"/>
      <c r="AK73" s="874" t="s">
        <v>607</v>
      </c>
      <c r="AL73" s="874"/>
      <c r="AM73" s="874"/>
      <c r="AN73" s="874"/>
      <c r="AO73" s="874"/>
      <c r="AP73" s="874" t="s">
        <v>607</v>
      </c>
      <c r="AQ73" s="874"/>
      <c r="AR73" s="874"/>
      <c r="AS73" s="874"/>
      <c r="AT73" s="874"/>
      <c r="AU73" s="874" t="s">
        <v>607</v>
      </c>
      <c r="AV73" s="874"/>
      <c r="AW73" s="874"/>
      <c r="AX73" s="874"/>
      <c r="AY73" s="874"/>
      <c r="AZ73" s="924"/>
      <c r="BA73" s="924"/>
      <c r="BB73" s="924"/>
      <c r="BC73" s="924"/>
      <c r="BD73" s="925"/>
      <c r="BE73" s="265"/>
      <c r="BF73" s="265"/>
      <c r="BG73" s="265"/>
      <c r="BH73" s="265"/>
      <c r="BI73" s="265"/>
      <c r="BJ73" s="265"/>
      <c r="BK73" s="265"/>
      <c r="BL73" s="265"/>
      <c r="BM73" s="265"/>
      <c r="BN73" s="265"/>
      <c r="BO73" s="265"/>
      <c r="BP73" s="265"/>
      <c r="BQ73" s="262">
        <v>67</v>
      </c>
      <c r="BR73" s="267"/>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6"/>
    </row>
    <row r="74" spans="1:131" s="247" customFormat="1" ht="26.25" customHeight="1">
      <c r="A74" s="261">
        <v>7</v>
      </c>
      <c r="B74" s="920" t="s">
        <v>603</v>
      </c>
      <c r="C74" s="921"/>
      <c r="D74" s="921"/>
      <c r="E74" s="921"/>
      <c r="F74" s="921"/>
      <c r="G74" s="921"/>
      <c r="H74" s="921"/>
      <c r="I74" s="921"/>
      <c r="J74" s="921"/>
      <c r="K74" s="921"/>
      <c r="L74" s="921"/>
      <c r="M74" s="921"/>
      <c r="N74" s="921"/>
      <c r="O74" s="921"/>
      <c r="P74" s="922"/>
      <c r="Q74" s="923">
        <v>149</v>
      </c>
      <c r="R74" s="874"/>
      <c r="S74" s="874"/>
      <c r="T74" s="874"/>
      <c r="U74" s="874"/>
      <c r="V74" s="874">
        <v>95</v>
      </c>
      <c r="W74" s="874"/>
      <c r="X74" s="874"/>
      <c r="Y74" s="874"/>
      <c r="Z74" s="874"/>
      <c r="AA74" s="874">
        <v>54</v>
      </c>
      <c r="AB74" s="874"/>
      <c r="AC74" s="874"/>
      <c r="AD74" s="874"/>
      <c r="AE74" s="874"/>
      <c r="AF74" s="874">
        <v>54</v>
      </c>
      <c r="AG74" s="874"/>
      <c r="AH74" s="874"/>
      <c r="AI74" s="874"/>
      <c r="AJ74" s="874"/>
      <c r="AK74" s="874" t="s">
        <v>607</v>
      </c>
      <c r="AL74" s="874"/>
      <c r="AM74" s="874"/>
      <c r="AN74" s="874"/>
      <c r="AO74" s="874"/>
      <c r="AP74" s="874" t="s">
        <v>607</v>
      </c>
      <c r="AQ74" s="874"/>
      <c r="AR74" s="874"/>
      <c r="AS74" s="874"/>
      <c r="AT74" s="874"/>
      <c r="AU74" s="874" t="s">
        <v>607</v>
      </c>
      <c r="AV74" s="874"/>
      <c r="AW74" s="874"/>
      <c r="AX74" s="874"/>
      <c r="AY74" s="874"/>
      <c r="AZ74" s="924"/>
      <c r="BA74" s="924"/>
      <c r="BB74" s="924"/>
      <c r="BC74" s="924"/>
      <c r="BD74" s="925"/>
      <c r="BE74" s="265"/>
      <c r="BF74" s="265"/>
      <c r="BG74" s="265"/>
      <c r="BH74" s="265"/>
      <c r="BI74" s="265"/>
      <c r="BJ74" s="265"/>
      <c r="BK74" s="265"/>
      <c r="BL74" s="265"/>
      <c r="BM74" s="265"/>
      <c r="BN74" s="265"/>
      <c r="BO74" s="265"/>
      <c r="BP74" s="265"/>
      <c r="BQ74" s="262">
        <v>68</v>
      </c>
      <c r="BR74" s="267"/>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6"/>
    </row>
    <row r="75" spans="1:131" s="247" customFormat="1" ht="26.25" customHeight="1">
      <c r="A75" s="261">
        <v>8</v>
      </c>
      <c r="B75" s="920"/>
      <c r="C75" s="921"/>
      <c r="D75" s="921"/>
      <c r="E75" s="921"/>
      <c r="F75" s="921"/>
      <c r="G75" s="921"/>
      <c r="H75" s="921"/>
      <c r="I75" s="921"/>
      <c r="J75" s="921"/>
      <c r="K75" s="921"/>
      <c r="L75" s="921"/>
      <c r="M75" s="921"/>
      <c r="N75" s="921"/>
      <c r="O75" s="921"/>
      <c r="P75" s="922"/>
      <c r="Q75" s="926"/>
      <c r="R75" s="879"/>
      <c r="S75" s="879"/>
      <c r="T75" s="879"/>
      <c r="U75" s="873"/>
      <c r="V75" s="927"/>
      <c r="W75" s="879"/>
      <c r="X75" s="879"/>
      <c r="Y75" s="879"/>
      <c r="Z75" s="873"/>
      <c r="AA75" s="927"/>
      <c r="AB75" s="879"/>
      <c r="AC75" s="879"/>
      <c r="AD75" s="879"/>
      <c r="AE75" s="873"/>
      <c r="AF75" s="927"/>
      <c r="AG75" s="879"/>
      <c r="AH75" s="879"/>
      <c r="AI75" s="879"/>
      <c r="AJ75" s="873"/>
      <c r="AK75" s="927"/>
      <c r="AL75" s="879"/>
      <c r="AM75" s="879"/>
      <c r="AN75" s="879"/>
      <c r="AO75" s="873"/>
      <c r="AP75" s="927"/>
      <c r="AQ75" s="879"/>
      <c r="AR75" s="879"/>
      <c r="AS75" s="879"/>
      <c r="AT75" s="873"/>
      <c r="AU75" s="927"/>
      <c r="AV75" s="879"/>
      <c r="AW75" s="879"/>
      <c r="AX75" s="879"/>
      <c r="AY75" s="873"/>
      <c r="AZ75" s="924"/>
      <c r="BA75" s="924"/>
      <c r="BB75" s="924"/>
      <c r="BC75" s="924"/>
      <c r="BD75" s="925"/>
      <c r="BE75" s="265"/>
      <c r="BF75" s="265"/>
      <c r="BG75" s="265"/>
      <c r="BH75" s="265"/>
      <c r="BI75" s="265"/>
      <c r="BJ75" s="265"/>
      <c r="BK75" s="265"/>
      <c r="BL75" s="265"/>
      <c r="BM75" s="265"/>
      <c r="BN75" s="265"/>
      <c r="BO75" s="265"/>
      <c r="BP75" s="265"/>
      <c r="BQ75" s="262">
        <v>69</v>
      </c>
      <c r="BR75" s="267"/>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6"/>
    </row>
    <row r="76" spans="1:131" s="247" customFormat="1" ht="26.25" customHeight="1">
      <c r="A76" s="261">
        <v>9</v>
      </c>
      <c r="B76" s="920"/>
      <c r="C76" s="921"/>
      <c r="D76" s="921"/>
      <c r="E76" s="921"/>
      <c r="F76" s="921"/>
      <c r="G76" s="921"/>
      <c r="H76" s="921"/>
      <c r="I76" s="921"/>
      <c r="J76" s="921"/>
      <c r="K76" s="921"/>
      <c r="L76" s="921"/>
      <c r="M76" s="921"/>
      <c r="N76" s="921"/>
      <c r="O76" s="921"/>
      <c r="P76" s="922"/>
      <c r="Q76" s="926"/>
      <c r="R76" s="879"/>
      <c r="S76" s="879"/>
      <c r="T76" s="879"/>
      <c r="U76" s="873"/>
      <c r="V76" s="927"/>
      <c r="W76" s="879"/>
      <c r="X76" s="879"/>
      <c r="Y76" s="879"/>
      <c r="Z76" s="873"/>
      <c r="AA76" s="927"/>
      <c r="AB76" s="879"/>
      <c r="AC76" s="879"/>
      <c r="AD76" s="879"/>
      <c r="AE76" s="873"/>
      <c r="AF76" s="927"/>
      <c r="AG76" s="879"/>
      <c r="AH76" s="879"/>
      <c r="AI76" s="879"/>
      <c r="AJ76" s="873"/>
      <c r="AK76" s="927"/>
      <c r="AL76" s="879"/>
      <c r="AM76" s="879"/>
      <c r="AN76" s="879"/>
      <c r="AO76" s="873"/>
      <c r="AP76" s="927"/>
      <c r="AQ76" s="879"/>
      <c r="AR76" s="879"/>
      <c r="AS76" s="879"/>
      <c r="AT76" s="873"/>
      <c r="AU76" s="927"/>
      <c r="AV76" s="879"/>
      <c r="AW76" s="879"/>
      <c r="AX76" s="879"/>
      <c r="AY76" s="873"/>
      <c r="AZ76" s="924"/>
      <c r="BA76" s="924"/>
      <c r="BB76" s="924"/>
      <c r="BC76" s="924"/>
      <c r="BD76" s="925"/>
      <c r="BE76" s="265"/>
      <c r="BF76" s="265"/>
      <c r="BG76" s="265"/>
      <c r="BH76" s="265"/>
      <c r="BI76" s="265"/>
      <c r="BJ76" s="265"/>
      <c r="BK76" s="265"/>
      <c r="BL76" s="265"/>
      <c r="BM76" s="265"/>
      <c r="BN76" s="265"/>
      <c r="BO76" s="265"/>
      <c r="BP76" s="265"/>
      <c r="BQ76" s="262">
        <v>70</v>
      </c>
      <c r="BR76" s="267"/>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6"/>
    </row>
    <row r="77" spans="1:131" s="247" customFormat="1" ht="26.25" customHeight="1">
      <c r="A77" s="261">
        <v>10</v>
      </c>
      <c r="B77" s="920"/>
      <c r="C77" s="921"/>
      <c r="D77" s="921"/>
      <c r="E77" s="921"/>
      <c r="F77" s="921"/>
      <c r="G77" s="921"/>
      <c r="H77" s="921"/>
      <c r="I77" s="921"/>
      <c r="J77" s="921"/>
      <c r="K77" s="921"/>
      <c r="L77" s="921"/>
      <c r="M77" s="921"/>
      <c r="N77" s="921"/>
      <c r="O77" s="921"/>
      <c r="P77" s="922"/>
      <c r="Q77" s="926"/>
      <c r="R77" s="879"/>
      <c r="S77" s="879"/>
      <c r="T77" s="879"/>
      <c r="U77" s="873"/>
      <c r="V77" s="927"/>
      <c r="W77" s="879"/>
      <c r="X77" s="879"/>
      <c r="Y77" s="879"/>
      <c r="Z77" s="873"/>
      <c r="AA77" s="927"/>
      <c r="AB77" s="879"/>
      <c r="AC77" s="879"/>
      <c r="AD77" s="879"/>
      <c r="AE77" s="873"/>
      <c r="AF77" s="927"/>
      <c r="AG77" s="879"/>
      <c r="AH77" s="879"/>
      <c r="AI77" s="879"/>
      <c r="AJ77" s="873"/>
      <c r="AK77" s="927"/>
      <c r="AL77" s="879"/>
      <c r="AM77" s="879"/>
      <c r="AN77" s="879"/>
      <c r="AO77" s="873"/>
      <c r="AP77" s="927"/>
      <c r="AQ77" s="879"/>
      <c r="AR77" s="879"/>
      <c r="AS77" s="879"/>
      <c r="AT77" s="873"/>
      <c r="AU77" s="927"/>
      <c r="AV77" s="879"/>
      <c r="AW77" s="879"/>
      <c r="AX77" s="879"/>
      <c r="AY77" s="873"/>
      <c r="AZ77" s="924"/>
      <c r="BA77" s="924"/>
      <c r="BB77" s="924"/>
      <c r="BC77" s="924"/>
      <c r="BD77" s="925"/>
      <c r="BE77" s="265"/>
      <c r="BF77" s="265"/>
      <c r="BG77" s="265"/>
      <c r="BH77" s="265"/>
      <c r="BI77" s="265"/>
      <c r="BJ77" s="265"/>
      <c r="BK77" s="265"/>
      <c r="BL77" s="265"/>
      <c r="BM77" s="265"/>
      <c r="BN77" s="265"/>
      <c r="BO77" s="265"/>
      <c r="BP77" s="265"/>
      <c r="BQ77" s="262">
        <v>71</v>
      </c>
      <c r="BR77" s="267"/>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6"/>
    </row>
    <row r="78" spans="1:131" s="247" customFormat="1" ht="26.25" customHeight="1">
      <c r="A78" s="261">
        <v>11</v>
      </c>
      <c r="B78" s="920"/>
      <c r="C78" s="921"/>
      <c r="D78" s="921"/>
      <c r="E78" s="921"/>
      <c r="F78" s="921"/>
      <c r="G78" s="921"/>
      <c r="H78" s="921"/>
      <c r="I78" s="921"/>
      <c r="J78" s="921"/>
      <c r="K78" s="921"/>
      <c r="L78" s="921"/>
      <c r="M78" s="921"/>
      <c r="N78" s="921"/>
      <c r="O78" s="921"/>
      <c r="P78" s="922"/>
      <c r="Q78" s="923"/>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924"/>
      <c r="BA78" s="924"/>
      <c r="BB78" s="924"/>
      <c r="BC78" s="924"/>
      <c r="BD78" s="925"/>
      <c r="BE78" s="265"/>
      <c r="BF78" s="265"/>
      <c r="BG78" s="265"/>
      <c r="BH78" s="265"/>
      <c r="BI78" s="265"/>
      <c r="BJ78" s="268"/>
      <c r="BK78" s="268"/>
      <c r="BL78" s="268"/>
      <c r="BM78" s="268"/>
      <c r="BN78" s="268"/>
      <c r="BO78" s="265"/>
      <c r="BP78" s="265"/>
      <c r="BQ78" s="262">
        <v>72</v>
      </c>
      <c r="BR78" s="267"/>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6"/>
    </row>
    <row r="79" spans="1:131" s="247" customFormat="1" ht="26.25" customHeight="1">
      <c r="A79" s="261">
        <v>12</v>
      </c>
      <c r="B79" s="920"/>
      <c r="C79" s="921"/>
      <c r="D79" s="921"/>
      <c r="E79" s="921"/>
      <c r="F79" s="921"/>
      <c r="G79" s="921"/>
      <c r="H79" s="921"/>
      <c r="I79" s="921"/>
      <c r="J79" s="921"/>
      <c r="K79" s="921"/>
      <c r="L79" s="921"/>
      <c r="M79" s="921"/>
      <c r="N79" s="921"/>
      <c r="O79" s="921"/>
      <c r="P79" s="922"/>
      <c r="Q79" s="923"/>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924"/>
      <c r="BA79" s="924"/>
      <c r="BB79" s="924"/>
      <c r="BC79" s="924"/>
      <c r="BD79" s="925"/>
      <c r="BE79" s="265"/>
      <c r="BF79" s="265"/>
      <c r="BG79" s="265"/>
      <c r="BH79" s="265"/>
      <c r="BI79" s="265"/>
      <c r="BJ79" s="268"/>
      <c r="BK79" s="268"/>
      <c r="BL79" s="268"/>
      <c r="BM79" s="268"/>
      <c r="BN79" s="268"/>
      <c r="BO79" s="265"/>
      <c r="BP79" s="265"/>
      <c r="BQ79" s="262">
        <v>73</v>
      </c>
      <c r="BR79" s="267"/>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6"/>
    </row>
    <row r="80" spans="1:131" s="247" customFormat="1" ht="26.25" customHeight="1">
      <c r="A80" s="261">
        <v>13</v>
      </c>
      <c r="B80" s="920"/>
      <c r="C80" s="921"/>
      <c r="D80" s="921"/>
      <c r="E80" s="921"/>
      <c r="F80" s="921"/>
      <c r="G80" s="921"/>
      <c r="H80" s="921"/>
      <c r="I80" s="921"/>
      <c r="J80" s="921"/>
      <c r="K80" s="921"/>
      <c r="L80" s="921"/>
      <c r="M80" s="921"/>
      <c r="N80" s="921"/>
      <c r="O80" s="921"/>
      <c r="P80" s="922"/>
      <c r="Q80" s="923"/>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4"/>
      <c r="BA80" s="924"/>
      <c r="BB80" s="924"/>
      <c r="BC80" s="924"/>
      <c r="BD80" s="925"/>
      <c r="BE80" s="265"/>
      <c r="BF80" s="265"/>
      <c r="BG80" s="265"/>
      <c r="BH80" s="265"/>
      <c r="BI80" s="265"/>
      <c r="BJ80" s="265"/>
      <c r="BK80" s="265"/>
      <c r="BL80" s="265"/>
      <c r="BM80" s="265"/>
      <c r="BN80" s="265"/>
      <c r="BO80" s="265"/>
      <c r="BP80" s="265"/>
      <c r="BQ80" s="262">
        <v>74</v>
      </c>
      <c r="BR80" s="267"/>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6"/>
    </row>
    <row r="81" spans="1:131" s="247" customFormat="1" ht="26.25" customHeight="1">
      <c r="A81" s="261">
        <v>14</v>
      </c>
      <c r="B81" s="920"/>
      <c r="C81" s="921"/>
      <c r="D81" s="921"/>
      <c r="E81" s="921"/>
      <c r="F81" s="921"/>
      <c r="G81" s="921"/>
      <c r="H81" s="921"/>
      <c r="I81" s="921"/>
      <c r="J81" s="921"/>
      <c r="K81" s="921"/>
      <c r="L81" s="921"/>
      <c r="M81" s="921"/>
      <c r="N81" s="921"/>
      <c r="O81" s="921"/>
      <c r="P81" s="922"/>
      <c r="Q81" s="923"/>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4"/>
      <c r="BA81" s="924"/>
      <c r="BB81" s="924"/>
      <c r="BC81" s="924"/>
      <c r="BD81" s="925"/>
      <c r="BE81" s="265"/>
      <c r="BF81" s="265"/>
      <c r="BG81" s="265"/>
      <c r="BH81" s="265"/>
      <c r="BI81" s="265"/>
      <c r="BJ81" s="265"/>
      <c r="BK81" s="265"/>
      <c r="BL81" s="265"/>
      <c r="BM81" s="265"/>
      <c r="BN81" s="265"/>
      <c r="BO81" s="265"/>
      <c r="BP81" s="265"/>
      <c r="BQ81" s="262">
        <v>75</v>
      </c>
      <c r="BR81" s="267"/>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6"/>
    </row>
    <row r="82" spans="1:131" s="247" customFormat="1" ht="26.25" customHeight="1">
      <c r="A82" s="261">
        <v>15</v>
      </c>
      <c r="B82" s="920"/>
      <c r="C82" s="921"/>
      <c r="D82" s="921"/>
      <c r="E82" s="921"/>
      <c r="F82" s="921"/>
      <c r="G82" s="921"/>
      <c r="H82" s="921"/>
      <c r="I82" s="921"/>
      <c r="J82" s="921"/>
      <c r="K82" s="921"/>
      <c r="L82" s="921"/>
      <c r="M82" s="921"/>
      <c r="N82" s="921"/>
      <c r="O82" s="921"/>
      <c r="P82" s="922"/>
      <c r="Q82" s="923"/>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4"/>
      <c r="BA82" s="924"/>
      <c r="BB82" s="924"/>
      <c r="BC82" s="924"/>
      <c r="BD82" s="925"/>
      <c r="BE82" s="265"/>
      <c r="BF82" s="265"/>
      <c r="BG82" s="265"/>
      <c r="BH82" s="265"/>
      <c r="BI82" s="265"/>
      <c r="BJ82" s="265"/>
      <c r="BK82" s="265"/>
      <c r="BL82" s="265"/>
      <c r="BM82" s="265"/>
      <c r="BN82" s="265"/>
      <c r="BO82" s="265"/>
      <c r="BP82" s="265"/>
      <c r="BQ82" s="262">
        <v>76</v>
      </c>
      <c r="BR82" s="267"/>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6"/>
    </row>
    <row r="83" spans="1:131" s="247" customFormat="1" ht="26.25" customHeight="1">
      <c r="A83" s="261">
        <v>16</v>
      </c>
      <c r="B83" s="920"/>
      <c r="C83" s="921"/>
      <c r="D83" s="921"/>
      <c r="E83" s="921"/>
      <c r="F83" s="921"/>
      <c r="G83" s="921"/>
      <c r="H83" s="921"/>
      <c r="I83" s="921"/>
      <c r="J83" s="921"/>
      <c r="K83" s="921"/>
      <c r="L83" s="921"/>
      <c r="M83" s="921"/>
      <c r="N83" s="921"/>
      <c r="O83" s="921"/>
      <c r="P83" s="922"/>
      <c r="Q83" s="923"/>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4"/>
      <c r="BA83" s="924"/>
      <c r="BB83" s="924"/>
      <c r="BC83" s="924"/>
      <c r="BD83" s="925"/>
      <c r="BE83" s="265"/>
      <c r="BF83" s="265"/>
      <c r="BG83" s="265"/>
      <c r="BH83" s="265"/>
      <c r="BI83" s="265"/>
      <c r="BJ83" s="265"/>
      <c r="BK83" s="265"/>
      <c r="BL83" s="265"/>
      <c r="BM83" s="265"/>
      <c r="BN83" s="265"/>
      <c r="BO83" s="265"/>
      <c r="BP83" s="265"/>
      <c r="BQ83" s="262">
        <v>77</v>
      </c>
      <c r="BR83" s="267"/>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6"/>
    </row>
    <row r="84" spans="1:131" s="247" customFormat="1" ht="26.25" customHeight="1">
      <c r="A84" s="261">
        <v>17</v>
      </c>
      <c r="B84" s="920"/>
      <c r="C84" s="921"/>
      <c r="D84" s="921"/>
      <c r="E84" s="921"/>
      <c r="F84" s="921"/>
      <c r="G84" s="921"/>
      <c r="H84" s="921"/>
      <c r="I84" s="921"/>
      <c r="J84" s="921"/>
      <c r="K84" s="921"/>
      <c r="L84" s="921"/>
      <c r="M84" s="921"/>
      <c r="N84" s="921"/>
      <c r="O84" s="921"/>
      <c r="P84" s="922"/>
      <c r="Q84" s="923"/>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4"/>
      <c r="BA84" s="924"/>
      <c r="BB84" s="924"/>
      <c r="BC84" s="924"/>
      <c r="BD84" s="925"/>
      <c r="BE84" s="265"/>
      <c r="BF84" s="265"/>
      <c r="BG84" s="265"/>
      <c r="BH84" s="265"/>
      <c r="BI84" s="265"/>
      <c r="BJ84" s="265"/>
      <c r="BK84" s="265"/>
      <c r="BL84" s="265"/>
      <c r="BM84" s="265"/>
      <c r="BN84" s="265"/>
      <c r="BO84" s="265"/>
      <c r="BP84" s="265"/>
      <c r="BQ84" s="262">
        <v>78</v>
      </c>
      <c r="BR84" s="267"/>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6"/>
    </row>
    <row r="85" spans="1:131" s="247" customFormat="1" ht="26.25" customHeight="1">
      <c r="A85" s="261">
        <v>18</v>
      </c>
      <c r="B85" s="920"/>
      <c r="C85" s="921"/>
      <c r="D85" s="921"/>
      <c r="E85" s="921"/>
      <c r="F85" s="921"/>
      <c r="G85" s="921"/>
      <c r="H85" s="921"/>
      <c r="I85" s="921"/>
      <c r="J85" s="921"/>
      <c r="K85" s="921"/>
      <c r="L85" s="921"/>
      <c r="M85" s="921"/>
      <c r="N85" s="921"/>
      <c r="O85" s="921"/>
      <c r="P85" s="922"/>
      <c r="Q85" s="923"/>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4"/>
      <c r="BA85" s="924"/>
      <c r="BB85" s="924"/>
      <c r="BC85" s="924"/>
      <c r="BD85" s="925"/>
      <c r="BE85" s="265"/>
      <c r="BF85" s="265"/>
      <c r="BG85" s="265"/>
      <c r="BH85" s="265"/>
      <c r="BI85" s="265"/>
      <c r="BJ85" s="265"/>
      <c r="BK85" s="265"/>
      <c r="BL85" s="265"/>
      <c r="BM85" s="265"/>
      <c r="BN85" s="265"/>
      <c r="BO85" s="265"/>
      <c r="BP85" s="265"/>
      <c r="BQ85" s="262">
        <v>79</v>
      </c>
      <c r="BR85" s="267"/>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6"/>
    </row>
    <row r="86" spans="1:131" s="247" customFormat="1" ht="26.25" customHeight="1">
      <c r="A86" s="261">
        <v>19</v>
      </c>
      <c r="B86" s="920"/>
      <c r="C86" s="921"/>
      <c r="D86" s="921"/>
      <c r="E86" s="921"/>
      <c r="F86" s="921"/>
      <c r="G86" s="921"/>
      <c r="H86" s="921"/>
      <c r="I86" s="921"/>
      <c r="J86" s="921"/>
      <c r="K86" s="921"/>
      <c r="L86" s="921"/>
      <c r="M86" s="921"/>
      <c r="N86" s="921"/>
      <c r="O86" s="921"/>
      <c r="P86" s="922"/>
      <c r="Q86" s="923"/>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4"/>
      <c r="BA86" s="924"/>
      <c r="BB86" s="924"/>
      <c r="BC86" s="924"/>
      <c r="BD86" s="925"/>
      <c r="BE86" s="265"/>
      <c r="BF86" s="265"/>
      <c r="BG86" s="265"/>
      <c r="BH86" s="265"/>
      <c r="BI86" s="265"/>
      <c r="BJ86" s="265"/>
      <c r="BK86" s="265"/>
      <c r="BL86" s="265"/>
      <c r="BM86" s="265"/>
      <c r="BN86" s="265"/>
      <c r="BO86" s="265"/>
      <c r="BP86" s="265"/>
      <c r="BQ86" s="262">
        <v>80</v>
      </c>
      <c r="BR86" s="267"/>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6"/>
    </row>
    <row r="87" spans="1:131" s="247" customFormat="1" ht="26.25" customHeight="1">
      <c r="A87" s="269">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5"/>
      <c r="BF87" s="265"/>
      <c r="BG87" s="265"/>
      <c r="BH87" s="265"/>
      <c r="BI87" s="265"/>
      <c r="BJ87" s="265"/>
      <c r="BK87" s="265"/>
      <c r="BL87" s="265"/>
      <c r="BM87" s="265"/>
      <c r="BN87" s="265"/>
      <c r="BO87" s="265"/>
      <c r="BP87" s="265"/>
      <c r="BQ87" s="262">
        <v>81</v>
      </c>
      <c r="BR87" s="267"/>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6"/>
    </row>
    <row r="88" spans="1:131" s="247" customFormat="1" ht="26.25" customHeight="1" thickBot="1">
      <c r="A88" s="264" t="s">
        <v>386</v>
      </c>
      <c r="B88" s="833" t="s">
        <v>426</v>
      </c>
      <c r="C88" s="834"/>
      <c r="D88" s="834"/>
      <c r="E88" s="834"/>
      <c r="F88" s="834"/>
      <c r="G88" s="834"/>
      <c r="H88" s="834"/>
      <c r="I88" s="834"/>
      <c r="J88" s="834"/>
      <c r="K88" s="834"/>
      <c r="L88" s="834"/>
      <c r="M88" s="834"/>
      <c r="N88" s="834"/>
      <c r="O88" s="834"/>
      <c r="P88" s="835"/>
      <c r="Q88" s="885"/>
      <c r="R88" s="886"/>
      <c r="S88" s="886"/>
      <c r="T88" s="886"/>
      <c r="U88" s="886"/>
      <c r="V88" s="886"/>
      <c r="W88" s="886"/>
      <c r="X88" s="886"/>
      <c r="Y88" s="886"/>
      <c r="Z88" s="886"/>
      <c r="AA88" s="886"/>
      <c r="AB88" s="886"/>
      <c r="AC88" s="886"/>
      <c r="AD88" s="886"/>
      <c r="AE88" s="886"/>
      <c r="AF88" s="889">
        <v>10702</v>
      </c>
      <c r="AG88" s="889"/>
      <c r="AH88" s="889"/>
      <c r="AI88" s="889"/>
      <c r="AJ88" s="889"/>
      <c r="AK88" s="886"/>
      <c r="AL88" s="886"/>
      <c r="AM88" s="886"/>
      <c r="AN88" s="886"/>
      <c r="AO88" s="886"/>
      <c r="AP88" s="889">
        <v>1561</v>
      </c>
      <c r="AQ88" s="889"/>
      <c r="AR88" s="889"/>
      <c r="AS88" s="889"/>
      <c r="AT88" s="889"/>
      <c r="AU88" s="889">
        <v>727</v>
      </c>
      <c r="AV88" s="889"/>
      <c r="AW88" s="889"/>
      <c r="AX88" s="889"/>
      <c r="AY88" s="889"/>
      <c r="AZ88" s="894"/>
      <c r="BA88" s="894"/>
      <c r="BB88" s="894"/>
      <c r="BC88" s="894"/>
      <c r="BD88" s="895"/>
      <c r="BE88" s="265"/>
      <c r="BF88" s="265"/>
      <c r="BG88" s="265"/>
      <c r="BH88" s="265"/>
      <c r="BI88" s="265"/>
      <c r="BJ88" s="265"/>
      <c r="BK88" s="265"/>
      <c r="BL88" s="265"/>
      <c r="BM88" s="265"/>
      <c r="BN88" s="265"/>
      <c r="BO88" s="265"/>
      <c r="BP88" s="265"/>
      <c r="BQ88" s="262">
        <v>82</v>
      </c>
      <c r="BR88" s="267"/>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3" t="s">
        <v>427</v>
      </c>
      <c r="BS102" s="834"/>
      <c r="BT102" s="834"/>
      <c r="BU102" s="834"/>
      <c r="BV102" s="834"/>
      <c r="BW102" s="834"/>
      <c r="BX102" s="834"/>
      <c r="BY102" s="834"/>
      <c r="BZ102" s="834"/>
      <c r="CA102" s="834"/>
      <c r="CB102" s="834"/>
      <c r="CC102" s="834"/>
      <c r="CD102" s="834"/>
      <c r="CE102" s="834"/>
      <c r="CF102" s="834"/>
      <c r="CG102" s="835"/>
      <c r="CH102" s="935"/>
      <c r="CI102" s="936"/>
      <c r="CJ102" s="936"/>
      <c r="CK102" s="936"/>
      <c r="CL102" s="937"/>
      <c r="CM102" s="935"/>
      <c r="CN102" s="936"/>
      <c r="CO102" s="936"/>
      <c r="CP102" s="936"/>
      <c r="CQ102" s="937"/>
      <c r="CR102" s="938">
        <v>70</v>
      </c>
      <c r="CS102" s="897"/>
      <c r="CT102" s="897"/>
      <c r="CU102" s="897"/>
      <c r="CV102" s="939"/>
      <c r="CW102" s="938" t="s">
        <v>596</v>
      </c>
      <c r="CX102" s="897"/>
      <c r="CY102" s="897"/>
      <c r="CZ102" s="897"/>
      <c r="DA102" s="939"/>
      <c r="DB102" s="938" t="s">
        <v>596</v>
      </c>
      <c r="DC102" s="897"/>
      <c r="DD102" s="897"/>
      <c r="DE102" s="897"/>
      <c r="DF102" s="939"/>
      <c r="DG102" s="938" t="s">
        <v>596</v>
      </c>
      <c r="DH102" s="897"/>
      <c r="DI102" s="897"/>
      <c r="DJ102" s="897"/>
      <c r="DK102" s="939"/>
      <c r="DL102" s="938">
        <v>1</v>
      </c>
      <c r="DM102" s="897"/>
      <c r="DN102" s="897"/>
      <c r="DO102" s="897"/>
      <c r="DP102" s="939"/>
      <c r="DQ102" s="938" t="s">
        <v>596</v>
      </c>
      <c r="DR102" s="897"/>
      <c r="DS102" s="897"/>
      <c r="DT102" s="897"/>
      <c r="DU102" s="939"/>
      <c r="DV102" s="962"/>
      <c r="DW102" s="963"/>
      <c r="DX102" s="963"/>
      <c r="DY102" s="963"/>
      <c r="DZ102" s="96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6" customFormat="1" ht="26.25" customHeight="1">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304</v>
      </c>
      <c r="AG109" s="941"/>
      <c r="AH109" s="941"/>
      <c r="AI109" s="941"/>
      <c r="AJ109" s="942"/>
      <c r="AK109" s="940" t="s">
        <v>303</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304</v>
      </c>
      <c r="BW109" s="941"/>
      <c r="BX109" s="941"/>
      <c r="BY109" s="941"/>
      <c r="BZ109" s="942"/>
      <c r="CA109" s="940" t="s">
        <v>303</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304</v>
      </c>
      <c r="DM109" s="941"/>
      <c r="DN109" s="941"/>
      <c r="DO109" s="941"/>
      <c r="DP109" s="942"/>
      <c r="DQ109" s="940" t="s">
        <v>303</v>
      </c>
      <c r="DR109" s="941"/>
      <c r="DS109" s="941"/>
      <c r="DT109" s="941"/>
      <c r="DU109" s="942"/>
      <c r="DV109" s="940" t="s">
        <v>436</v>
      </c>
      <c r="DW109" s="941"/>
      <c r="DX109" s="941"/>
      <c r="DY109" s="941"/>
      <c r="DZ109" s="943"/>
    </row>
    <row r="110" spans="1:131" s="246" customFormat="1" ht="26.25" customHeight="1">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4690359</v>
      </c>
      <c r="AB110" s="948"/>
      <c r="AC110" s="948"/>
      <c r="AD110" s="948"/>
      <c r="AE110" s="949"/>
      <c r="AF110" s="950">
        <v>4680242</v>
      </c>
      <c r="AG110" s="948"/>
      <c r="AH110" s="948"/>
      <c r="AI110" s="948"/>
      <c r="AJ110" s="949"/>
      <c r="AK110" s="950">
        <v>4737584</v>
      </c>
      <c r="AL110" s="948"/>
      <c r="AM110" s="948"/>
      <c r="AN110" s="948"/>
      <c r="AO110" s="949"/>
      <c r="AP110" s="951">
        <v>23.3</v>
      </c>
      <c r="AQ110" s="952"/>
      <c r="AR110" s="952"/>
      <c r="AS110" s="952"/>
      <c r="AT110" s="953"/>
      <c r="AU110" s="954" t="s">
        <v>71</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32942931</v>
      </c>
      <c r="BR110" s="983"/>
      <c r="BS110" s="983"/>
      <c r="BT110" s="983"/>
      <c r="BU110" s="983"/>
      <c r="BV110" s="983">
        <v>32543303</v>
      </c>
      <c r="BW110" s="983"/>
      <c r="BX110" s="983"/>
      <c r="BY110" s="983"/>
      <c r="BZ110" s="983"/>
      <c r="CA110" s="983">
        <v>32969405</v>
      </c>
      <c r="CB110" s="983"/>
      <c r="CC110" s="983"/>
      <c r="CD110" s="983"/>
      <c r="CE110" s="983"/>
      <c r="CF110" s="997">
        <v>162</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417</v>
      </c>
      <c r="DH110" s="983"/>
      <c r="DI110" s="983"/>
      <c r="DJ110" s="983"/>
      <c r="DK110" s="983"/>
      <c r="DL110" s="983" t="s">
        <v>411</v>
      </c>
      <c r="DM110" s="983"/>
      <c r="DN110" s="983"/>
      <c r="DO110" s="983"/>
      <c r="DP110" s="983"/>
      <c r="DQ110" s="983" t="s">
        <v>137</v>
      </c>
      <c r="DR110" s="983"/>
      <c r="DS110" s="983"/>
      <c r="DT110" s="983"/>
      <c r="DU110" s="983"/>
      <c r="DV110" s="984" t="s">
        <v>417</v>
      </c>
      <c r="DW110" s="984"/>
      <c r="DX110" s="984"/>
      <c r="DY110" s="984"/>
      <c r="DZ110" s="985"/>
    </row>
    <row r="111" spans="1:131" s="246" customFormat="1" ht="26.25" customHeight="1">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388</v>
      </c>
      <c r="AB111" s="990"/>
      <c r="AC111" s="990"/>
      <c r="AD111" s="990"/>
      <c r="AE111" s="991"/>
      <c r="AF111" s="992" t="s">
        <v>388</v>
      </c>
      <c r="AG111" s="990"/>
      <c r="AH111" s="990"/>
      <c r="AI111" s="990"/>
      <c r="AJ111" s="991"/>
      <c r="AK111" s="992" t="s">
        <v>388</v>
      </c>
      <c r="AL111" s="990"/>
      <c r="AM111" s="990"/>
      <c r="AN111" s="990"/>
      <c r="AO111" s="991"/>
      <c r="AP111" s="993" t="s">
        <v>388</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88237</v>
      </c>
      <c r="BR111" s="976"/>
      <c r="BS111" s="976"/>
      <c r="BT111" s="976"/>
      <c r="BU111" s="976"/>
      <c r="BV111" s="976">
        <v>52943</v>
      </c>
      <c r="BW111" s="976"/>
      <c r="BX111" s="976"/>
      <c r="BY111" s="976"/>
      <c r="BZ111" s="976"/>
      <c r="CA111" s="976">
        <v>17649</v>
      </c>
      <c r="CB111" s="976"/>
      <c r="CC111" s="976"/>
      <c r="CD111" s="976"/>
      <c r="CE111" s="976"/>
      <c r="CF111" s="970">
        <v>0.1</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417</v>
      </c>
      <c r="DH111" s="976"/>
      <c r="DI111" s="976"/>
      <c r="DJ111" s="976"/>
      <c r="DK111" s="976"/>
      <c r="DL111" s="976" t="s">
        <v>388</v>
      </c>
      <c r="DM111" s="976"/>
      <c r="DN111" s="976"/>
      <c r="DO111" s="976"/>
      <c r="DP111" s="976"/>
      <c r="DQ111" s="976" t="s">
        <v>388</v>
      </c>
      <c r="DR111" s="976"/>
      <c r="DS111" s="976"/>
      <c r="DT111" s="976"/>
      <c r="DU111" s="976"/>
      <c r="DV111" s="977" t="s">
        <v>417</v>
      </c>
      <c r="DW111" s="977"/>
      <c r="DX111" s="977"/>
      <c r="DY111" s="977"/>
      <c r="DZ111" s="978"/>
    </row>
    <row r="112" spans="1:131" s="246" customFormat="1" ht="26.25" customHeight="1">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388</v>
      </c>
      <c r="AB112" s="1015"/>
      <c r="AC112" s="1015"/>
      <c r="AD112" s="1015"/>
      <c r="AE112" s="1016"/>
      <c r="AF112" s="1017" t="s">
        <v>417</v>
      </c>
      <c r="AG112" s="1015"/>
      <c r="AH112" s="1015"/>
      <c r="AI112" s="1015"/>
      <c r="AJ112" s="1016"/>
      <c r="AK112" s="1017" t="s">
        <v>388</v>
      </c>
      <c r="AL112" s="1015"/>
      <c r="AM112" s="1015"/>
      <c r="AN112" s="1015"/>
      <c r="AO112" s="1016"/>
      <c r="AP112" s="1018" t="s">
        <v>388</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14813696</v>
      </c>
      <c r="BR112" s="976"/>
      <c r="BS112" s="976"/>
      <c r="BT112" s="976"/>
      <c r="BU112" s="976"/>
      <c r="BV112" s="976">
        <v>12927394</v>
      </c>
      <c r="BW112" s="976"/>
      <c r="BX112" s="976"/>
      <c r="BY112" s="976"/>
      <c r="BZ112" s="976"/>
      <c r="CA112" s="976">
        <v>11618900</v>
      </c>
      <c r="CB112" s="976"/>
      <c r="CC112" s="976"/>
      <c r="CD112" s="976"/>
      <c r="CE112" s="976"/>
      <c r="CF112" s="970">
        <v>57.1</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137</v>
      </c>
      <c r="DH112" s="976"/>
      <c r="DI112" s="976"/>
      <c r="DJ112" s="976"/>
      <c r="DK112" s="976"/>
      <c r="DL112" s="976" t="s">
        <v>388</v>
      </c>
      <c r="DM112" s="976"/>
      <c r="DN112" s="976"/>
      <c r="DO112" s="976"/>
      <c r="DP112" s="976"/>
      <c r="DQ112" s="976" t="s">
        <v>388</v>
      </c>
      <c r="DR112" s="976"/>
      <c r="DS112" s="976"/>
      <c r="DT112" s="976"/>
      <c r="DU112" s="976"/>
      <c r="DV112" s="977" t="s">
        <v>411</v>
      </c>
      <c r="DW112" s="977"/>
      <c r="DX112" s="977"/>
      <c r="DY112" s="977"/>
      <c r="DZ112" s="978"/>
    </row>
    <row r="113" spans="1:130" s="246" customFormat="1" ht="26.25" customHeight="1">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1597576</v>
      </c>
      <c r="AB113" s="990"/>
      <c r="AC113" s="990"/>
      <c r="AD113" s="990"/>
      <c r="AE113" s="991"/>
      <c r="AF113" s="992">
        <v>1545965</v>
      </c>
      <c r="AG113" s="990"/>
      <c r="AH113" s="990"/>
      <c r="AI113" s="990"/>
      <c r="AJ113" s="991"/>
      <c r="AK113" s="992">
        <v>1485926</v>
      </c>
      <c r="AL113" s="990"/>
      <c r="AM113" s="990"/>
      <c r="AN113" s="990"/>
      <c r="AO113" s="991"/>
      <c r="AP113" s="993">
        <v>7.3</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721580</v>
      </c>
      <c r="BR113" s="976"/>
      <c r="BS113" s="976"/>
      <c r="BT113" s="976"/>
      <c r="BU113" s="976"/>
      <c r="BV113" s="976">
        <v>671442</v>
      </c>
      <c r="BW113" s="976"/>
      <c r="BX113" s="976"/>
      <c r="BY113" s="976"/>
      <c r="BZ113" s="976"/>
      <c r="CA113" s="976">
        <v>727103</v>
      </c>
      <c r="CB113" s="976"/>
      <c r="CC113" s="976"/>
      <c r="CD113" s="976"/>
      <c r="CE113" s="976"/>
      <c r="CF113" s="970">
        <v>3.6</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388</v>
      </c>
      <c r="DH113" s="1015"/>
      <c r="DI113" s="1015"/>
      <c r="DJ113" s="1015"/>
      <c r="DK113" s="1016"/>
      <c r="DL113" s="1017" t="s">
        <v>388</v>
      </c>
      <c r="DM113" s="1015"/>
      <c r="DN113" s="1015"/>
      <c r="DO113" s="1015"/>
      <c r="DP113" s="1016"/>
      <c r="DQ113" s="1017" t="s">
        <v>137</v>
      </c>
      <c r="DR113" s="1015"/>
      <c r="DS113" s="1015"/>
      <c r="DT113" s="1015"/>
      <c r="DU113" s="1016"/>
      <c r="DV113" s="1018" t="s">
        <v>452</v>
      </c>
      <c r="DW113" s="1019"/>
      <c r="DX113" s="1019"/>
      <c r="DY113" s="1019"/>
      <c r="DZ113" s="1020"/>
    </row>
    <row r="114" spans="1:130" s="246" customFormat="1" ht="26.25" customHeight="1">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91728</v>
      </c>
      <c r="AB114" s="1015"/>
      <c r="AC114" s="1015"/>
      <c r="AD114" s="1015"/>
      <c r="AE114" s="1016"/>
      <c r="AF114" s="1017">
        <v>78358</v>
      </c>
      <c r="AG114" s="1015"/>
      <c r="AH114" s="1015"/>
      <c r="AI114" s="1015"/>
      <c r="AJ114" s="1016"/>
      <c r="AK114" s="1017">
        <v>84884</v>
      </c>
      <c r="AL114" s="1015"/>
      <c r="AM114" s="1015"/>
      <c r="AN114" s="1015"/>
      <c r="AO114" s="1016"/>
      <c r="AP114" s="1018">
        <v>0.4</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5225676</v>
      </c>
      <c r="BR114" s="976"/>
      <c r="BS114" s="976"/>
      <c r="BT114" s="976"/>
      <c r="BU114" s="976"/>
      <c r="BV114" s="976">
        <v>5054961</v>
      </c>
      <c r="BW114" s="976"/>
      <c r="BX114" s="976"/>
      <c r="BY114" s="976"/>
      <c r="BZ114" s="976"/>
      <c r="CA114" s="976">
        <v>4842225</v>
      </c>
      <c r="CB114" s="976"/>
      <c r="CC114" s="976"/>
      <c r="CD114" s="976"/>
      <c r="CE114" s="976"/>
      <c r="CF114" s="970">
        <v>23.8</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411</v>
      </c>
      <c r="DH114" s="1015"/>
      <c r="DI114" s="1015"/>
      <c r="DJ114" s="1015"/>
      <c r="DK114" s="1016"/>
      <c r="DL114" s="1017" t="s">
        <v>388</v>
      </c>
      <c r="DM114" s="1015"/>
      <c r="DN114" s="1015"/>
      <c r="DO114" s="1015"/>
      <c r="DP114" s="1016"/>
      <c r="DQ114" s="1017" t="s">
        <v>456</v>
      </c>
      <c r="DR114" s="1015"/>
      <c r="DS114" s="1015"/>
      <c r="DT114" s="1015"/>
      <c r="DU114" s="1016"/>
      <c r="DV114" s="1018" t="s">
        <v>456</v>
      </c>
      <c r="DW114" s="1019"/>
      <c r="DX114" s="1019"/>
      <c r="DY114" s="1019"/>
      <c r="DZ114" s="1020"/>
    </row>
    <row r="115" spans="1:130" s="246" customFormat="1" ht="26.25" customHeight="1">
      <c r="A115" s="1010"/>
      <c r="B115" s="1011"/>
      <c r="C115" s="1006" t="s">
        <v>457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37760</v>
      </c>
      <c r="AB115" s="990"/>
      <c r="AC115" s="990"/>
      <c r="AD115" s="990"/>
      <c r="AE115" s="991"/>
      <c r="AF115" s="992">
        <v>37001</v>
      </c>
      <c r="AG115" s="990"/>
      <c r="AH115" s="990"/>
      <c r="AI115" s="990"/>
      <c r="AJ115" s="991"/>
      <c r="AK115" s="992">
        <v>36243</v>
      </c>
      <c r="AL115" s="990"/>
      <c r="AM115" s="990"/>
      <c r="AN115" s="990"/>
      <c r="AO115" s="991"/>
      <c r="AP115" s="993">
        <v>0.2</v>
      </c>
      <c r="AQ115" s="994"/>
      <c r="AR115" s="994"/>
      <c r="AS115" s="994"/>
      <c r="AT115" s="995"/>
      <c r="AU115" s="956"/>
      <c r="AV115" s="957"/>
      <c r="AW115" s="957"/>
      <c r="AX115" s="957"/>
      <c r="AY115" s="957"/>
      <c r="AZ115" s="1005" t="s">
        <v>458</v>
      </c>
      <c r="BA115" s="1006"/>
      <c r="BB115" s="1006"/>
      <c r="BC115" s="1006"/>
      <c r="BD115" s="1006"/>
      <c r="BE115" s="1006"/>
      <c r="BF115" s="1006"/>
      <c r="BG115" s="1006"/>
      <c r="BH115" s="1006"/>
      <c r="BI115" s="1006"/>
      <c r="BJ115" s="1006"/>
      <c r="BK115" s="1006"/>
      <c r="BL115" s="1006"/>
      <c r="BM115" s="1006"/>
      <c r="BN115" s="1006"/>
      <c r="BO115" s="1006"/>
      <c r="BP115" s="1007"/>
      <c r="BQ115" s="975" t="s">
        <v>388</v>
      </c>
      <c r="BR115" s="976"/>
      <c r="BS115" s="976"/>
      <c r="BT115" s="976"/>
      <c r="BU115" s="976"/>
      <c r="BV115" s="976" t="s">
        <v>388</v>
      </c>
      <c r="BW115" s="976"/>
      <c r="BX115" s="976"/>
      <c r="BY115" s="976"/>
      <c r="BZ115" s="976"/>
      <c r="CA115" s="976" t="s">
        <v>388</v>
      </c>
      <c r="CB115" s="976"/>
      <c r="CC115" s="976"/>
      <c r="CD115" s="976"/>
      <c r="CE115" s="976"/>
      <c r="CF115" s="970" t="s">
        <v>417</v>
      </c>
      <c r="CG115" s="971"/>
      <c r="CH115" s="971"/>
      <c r="CI115" s="971"/>
      <c r="CJ115" s="971"/>
      <c r="CK115" s="1001"/>
      <c r="CL115" s="1002"/>
      <c r="CM115" s="1005" t="s">
        <v>459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388</v>
      </c>
      <c r="DH115" s="1015"/>
      <c r="DI115" s="1015"/>
      <c r="DJ115" s="1015"/>
      <c r="DK115" s="1016"/>
      <c r="DL115" s="1017" t="s">
        <v>411</v>
      </c>
      <c r="DM115" s="1015"/>
      <c r="DN115" s="1015"/>
      <c r="DO115" s="1015"/>
      <c r="DP115" s="1016"/>
      <c r="DQ115" s="1017" t="s">
        <v>411</v>
      </c>
      <c r="DR115" s="1015"/>
      <c r="DS115" s="1015"/>
      <c r="DT115" s="1015"/>
      <c r="DU115" s="1016"/>
      <c r="DV115" s="1018" t="s">
        <v>388</v>
      </c>
      <c r="DW115" s="1019"/>
      <c r="DX115" s="1019"/>
      <c r="DY115" s="1019"/>
      <c r="DZ115" s="1020"/>
    </row>
    <row r="116" spans="1:130" s="246" customFormat="1" ht="26.25" customHeight="1">
      <c r="A116" s="1012"/>
      <c r="B116" s="1013"/>
      <c r="C116" s="1021" t="s">
        <v>460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137</v>
      </c>
      <c r="AB116" s="1015"/>
      <c r="AC116" s="1015"/>
      <c r="AD116" s="1015"/>
      <c r="AE116" s="1016"/>
      <c r="AF116" s="1017" t="s">
        <v>388</v>
      </c>
      <c r="AG116" s="1015"/>
      <c r="AH116" s="1015"/>
      <c r="AI116" s="1015"/>
      <c r="AJ116" s="1016"/>
      <c r="AK116" s="1017" t="s">
        <v>388</v>
      </c>
      <c r="AL116" s="1015"/>
      <c r="AM116" s="1015"/>
      <c r="AN116" s="1015"/>
      <c r="AO116" s="1016"/>
      <c r="AP116" s="1018" t="s">
        <v>388</v>
      </c>
      <c r="AQ116" s="1019"/>
      <c r="AR116" s="1019"/>
      <c r="AS116" s="1019"/>
      <c r="AT116" s="1020"/>
      <c r="AU116" s="956"/>
      <c r="AV116" s="957"/>
      <c r="AW116" s="957"/>
      <c r="AX116" s="957"/>
      <c r="AY116" s="957"/>
      <c r="AZ116" s="1023" t="s">
        <v>461</v>
      </c>
      <c r="BA116" s="1024"/>
      <c r="BB116" s="1024"/>
      <c r="BC116" s="1024"/>
      <c r="BD116" s="1024"/>
      <c r="BE116" s="1024"/>
      <c r="BF116" s="1024"/>
      <c r="BG116" s="1024"/>
      <c r="BH116" s="1024"/>
      <c r="BI116" s="1024"/>
      <c r="BJ116" s="1024"/>
      <c r="BK116" s="1024"/>
      <c r="BL116" s="1024"/>
      <c r="BM116" s="1024"/>
      <c r="BN116" s="1024"/>
      <c r="BO116" s="1024"/>
      <c r="BP116" s="1025"/>
      <c r="BQ116" s="975" t="s">
        <v>388</v>
      </c>
      <c r="BR116" s="976"/>
      <c r="BS116" s="976"/>
      <c r="BT116" s="976"/>
      <c r="BU116" s="976"/>
      <c r="BV116" s="976" t="s">
        <v>388</v>
      </c>
      <c r="BW116" s="976"/>
      <c r="BX116" s="976"/>
      <c r="BY116" s="976"/>
      <c r="BZ116" s="976"/>
      <c r="CA116" s="976" t="s">
        <v>388</v>
      </c>
      <c r="CB116" s="976"/>
      <c r="CC116" s="976"/>
      <c r="CD116" s="976"/>
      <c r="CE116" s="976"/>
      <c r="CF116" s="970" t="s">
        <v>137</v>
      </c>
      <c r="CG116" s="971"/>
      <c r="CH116" s="971"/>
      <c r="CI116" s="971"/>
      <c r="CJ116" s="971"/>
      <c r="CK116" s="1001"/>
      <c r="CL116" s="1002"/>
      <c r="CM116" s="972" t="s">
        <v>462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88237</v>
      </c>
      <c r="DH116" s="1015"/>
      <c r="DI116" s="1015"/>
      <c r="DJ116" s="1015"/>
      <c r="DK116" s="1016"/>
      <c r="DL116" s="1017">
        <v>52943</v>
      </c>
      <c r="DM116" s="1015"/>
      <c r="DN116" s="1015"/>
      <c r="DO116" s="1015"/>
      <c r="DP116" s="1016"/>
      <c r="DQ116" s="1017">
        <v>17649</v>
      </c>
      <c r="DR116" s="1015"/>
      <c r="DS116" s="1015"/>
      <c r="DT116" s="1015"/>
      <c r="DU116" s="1016"/>
      <c r="DV116" s="1018">
        <v>0.1</v>
      </c>
      <c r="DW116" s="1019"/>
      <c r="DX116" s="1019"/>
      <c r="DY116" s="1019"/>
      <c r="DZ116" s="1020"/>
    </row>
    <row r="117" spans="1:130" s="246"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6417423</v>
      </c>
      <c r="AB117" s="1033"/>
      <c r="AC117" s="1033"/>
      <c r="AD117" s="1033"/>
      <c r="AE117" s="1034"/>
      <c r="AF117" s="1035">
        <v>6341566</v>
      </c>
      <c r="AG117" s="1033"/>
      <c r="AH117" s="1033"/>
      <c r="AI117" s="1033"/>
      <c r="AJ117" s="1034"/>
      <c r="AK117" s="1035">
        <v>6344637</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465</v>
      </c>
      <c r="BR117" s="976"/>
      <c r="BS117" s="976"/>
      <c r="BT117" s="976"/>
      <c r="BU117" s="976"/>
      <c r="BV117" s="976" t="s">
        <v>465</v>
      </c>
      <c r="BW117" s="976"/>
      <c r="BX117" s="976"/>
      <c r="BY117" s="976"/>
      <c r="BZ117" s="976"/>
      <c r="CA117" s="976" t="s">
        <v>137</v>
      </c>
      <c r="CB117" s="976"/>
      <c r="CC117" s="976"/>
      <c r="CD117" s="976"/>
      <c r="CE117" s="976"/>
      <c r="CF117" s="970" t="s">
        <v>388</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137</v>
      </c>
      <c r="DH117" s="1015"/>
      <c r="DI117" s="1015"/>
      <c r="DJ117" s="1015"/>
      <c r="DK117" s="1016"/>
      <c r="DL117" s="1017" t="s">
        <v>411</v>
      </c>
      <c r="DM117" s="1015"/>
      <c r="DN117" s="1015"/>
      <c r="DO117" s="1015"/>
      <c r="DP117" s="1016"/>
      <c r="DQ117" s="1017" t="s">
        <v>137</v>
      </c>
      <c r="DR117" s="1015"/>
      <c r="DS117" s="1015"/>
      <c r="DT117" s="1015"/>
      <c r="DU117" s="1016"/>
      <c r="DV117" s="1018" t="s">
        <v>456</v>
      </c>
      <c r="DW117" s="1019"/>
      <c r="DX117" s="1019"/>
      <c r="DY117" s="1019"/>
      <c r="DZ117" s="1020"/>
    </row>
    <row r="118" spans="1:130" s="246" customFormat="1" ht="26.25" customHeight="1">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304</v>
      </c>
      <c r="AG118" s="941"/>
      <c r="AH118" s="941"/>
      <c r="AI118" s="941"/>
      <c r="AJ118" s="942"/>
      <c r="AK118" s="940" t="s">
        <v>303</v>
      </c>
      <c r="AL118" s="941"/>
      <c r="AM118" s="941"/>
      <c r="AN118" s="941"/>
      <c r="AO118" s="942"/>
      <c r="AP118" s="1027" t="s">
        <v>436</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137</v>
      </c>
      <c r="BR118" s="1054"/>
      <c r="BS118" s="1054"/>
      <c r="BT118" s="1054"/>
      <c r="BU118" s="1054"/>
      <c r="BV118" s="1054" t="s">
        <v>411</v>
      </c>
      <c r="BW118" s="1054"/>
      <c r="BX118" s="1054"/>
      <c r="BY118" s="1054"/>
      <c r="BZ118" s="1054"/>
      <c r="CA118" s="1054" t="s">
        <v>388</v>
      </c>
      <c r="CB118" s="1054"/>
      <c r="CC118" s="1054"/>
      <c r="CD118" s="1054"/>
      <c r="CE118" s="1054"/>
      <c r="CF118" s="970" t="s">
        <v>388</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452</v>
      </c>
      <c r="DH118" s="1015"/>
      <c r="DI118" s="1015"/>
      <c r="DJ118" s="1015"/>
      <c r="DK118" s="1016"/>
      <c r="DL118" s="1017" t="s">
        <v>137</v>
      </c>
      <c r="DM118" s="1015"/>
      <c r="DN118" s="1015"/>
      <c r="DO118" s="1015"/>
      <c r="DP118" s="1016"/>
      <c r="DQ118" s="1017" t="s">
        <v>411</v>
      </c>
      <c r="DR118" s="1015"/>
      <c r="DS118" s="1015"/>
      <c r="DT118" s="1015"/>
      <c r="DU118" s="1016"/>
      <c r="DV118" s="1018" t="s">
        <v>388</v>
      </c>
      <c r="DW118" s="1019"/>
      <c r="DX118" s="1019"/>
      <c r="DY118" s="1019"/>
      <c r="DZ118" s="1020"/>
    </row>
    <row r="119" spans="1:130" s="246" customFormat="1" ht="26.25" customHeight="1">
      <c r="A119" s="1114"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456</v>
      </c>
      <c r="AB119" s="948"/>
      <c r="AC119" s="948"/>
      <c r="AD119" s="948"/>
      <c r="AE119" s="949"/>
      <c r="AF119" s="950" t="s">
        <v>411</v>
      </c>
      <c r="AG119" s="948"/>
      <c r="AH119" s="948"/>
      <c r="AI119" s="948"/>
      <c r="AJ119" s="949"/>
      <c r="AK119" s="950" t="s">
        <v>456</v>
      </c>
      <c r="AL119" s="948"/>
      <c r="AM119" s="948"/>
      <c r="AN119" s="948"/>
      <c r="AO119" s="949"/>
      <c r="AP119" s="951" t="s">
        <v>411</v>
      </c>
      <c r="AQ119" s="952"/>
      <c r="AR119" s="952"/>
      <c r="AS119" s="952"/>
      <c r="AT119" s="953"/>
      <c r="AU119" s="958"/>
      <c r="AV119" s="959"/>
      <c r="AW119" s="959"/>
      <c r="AX119" s="959"/>
      <c r="AY119" s="959"/>
      <c r="AZ119" s="277" t="s">
        <v>186</v>
      </c>
      <c r="BA119" s="277"/>
      <c r="BB119" s="277"/>
      <c r="BC119" s="277"/>
      <c r="BD119" s="277"/>
      <c r="BE119" s="277"/>
      <c r="BF119" s="277"/>
      <c r="BG119" s="277"/>
      <c r="BH119" s="277"/>
      <c r="BI119" s="277"/>
      <c r="BJ119" s="277"/>
      <c r="BK119" s="277"/>
      <c r="BL119" s="277"/>
      <c r="BM119" s="277"/>
      <c r="BN119" s="277"/>
      <c r="BO119" s="1031" t="s">
        <v>469</v>
      </c>
      <c r="BP119" s="1062"/>
      <c r="BQ119" s="1053">
        <v>53792120</v>
      </c>
      <c r="BR119" s="1054"/>
      <c r="BS119" s="1054"/>
      <c r="BT119" s="1054"/>
      <c r="BU119" s="1054"/>
      <c r="BV119" s="1054">
        <v>51250043</v>
      </c>
      <c r="BW119" s="1054"/>
      <c r="BX119" s="1054"/>
      <c r="BY119" s="1054"/>
      <c r="BZ119" s="1054"/>
      <c r="CA119" s="1054">
        <v>50175282</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388</v>
      </c>
      <c r="DH119" s="1040"/>
      <c r="DI119" s="1040"/>
      <c r="DJ119" s="1040"/>
      <c r="DK119" s="1041"/>
      <c r="DL119" s="1039" t="s">
        <v>456</v>
      </c>
      <c r="DM119" s="1040"/>
      <c r="DN119" s="1040"/>
      <c r="DO119" s="1040"/>
      <c r="DP119" s="1041"/>
      <c r="DQ119" s="1039" t="s">
        <v>388</v>
      </c>
      <c r="DR119" s="1040"/>
      <c r="DS119" s="1040"/>
      <c r="DT119" s="1040"/>
      <c r="DU119" s="1041"/>
      <c r="DV119" s="1042" t="s">
        <v>456</v>
      </c>
      <c r="DW119" s="1043"/>
      <c r="DX119" s="1043"/>
      <c r="DY119" s="1043"/>
      <c r="DZ119" s="1044"/>
    </row>
    <row r="120" spans="1:130" s="246" customFormat="1" ht="26.25" customHeight="1">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137</v>
      </c>
      <c r="AB120" s="1015"/>
      <c r="AC120" s="1015"/>
      <c r="AD120" s="1015"/>
      <c r="AE120" s="1016"/>
      <c r="AF120" s="1017" t="s">
        <v>388</v>
      </c>
      <c r="AG120" s="1015"/>
      <c r="AH120" s="1015"/>
      <c r="AI120" s="1015"/>
      <c r="AJ120" s="1016"/>
      <c r="AK120" s="1017" t="s">
        <v>411</v>
      </c>
      <c r="AL120" s="1015"/>
      <c r="AM120" s="1015"/>
      <c r="AN120" s="1015"/>
      <c r="AO120" s="1016"/>
      <c r="AP120" s="1018" t="s">
        <v>388</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11942628</v>
      </c>
      <c r="BR120" s="983"/>
      <c r="BS120" s="983"/>
      <c r="BT120" s="983"/>
      <c r="BU120" s="983"/>
      <c r="BV120" s="983">
        <v>13960877</v>
      </c>
      <c r="BW120" s="983"/>
      <c r="BX120" s="983"/>
      <c r="BY120" s="983"/>
      <c r="BZ120" s="983"/>
      <c r="CA120" s="983">
        <v>12629873</v>
      </c>
      <c r="CB120" s="983"/>
      <c r="CC120" s="983"/>
      <c r="CD120" s="983"/>
      <c r="CE120" s="983"/>
      <c r="CF120" s="997">
        <v>62</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v>7847285</v>
      </c>
      <c r="DH120" s="983"/>
      <c r="DI120" s="983"/>
      <c r="DJ120" s="983"/>
      <c r="DK120" s="983"/>
      <c r="DL120" s="983">
        <v>7047321</v>
      </c>
      <c r="DM120" s="983"/>
      <c r="DN120" s="983"/>
      <c r="DO120" s="983"/>
      <c r="DP120" s="983"/>
      <c r="DQ120" s="983">
        <v>6420127</v>
      </c>
      <c r="DR120" s="983"/>
      <c r="DS120" s="983"/>
      <c r="DT120" s="983"/>
      <c r="DU120" s="983"/>
      <c r="DV120" s="984">
        <v>31.5</v>
      </c>
      <c r="DW120" s="984"/>
      <c r="DX120" s="984"/>
      <c r="DY120" s="984"/>
      <c r="DZ120" s="985"/>
    </row>
    <row r="121" spans="1:130" s="246" customFormat="1" ht="26.25" customHeight="1">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137</v>
      </c>
      <c r="AB121" s="1015"/>
      <c r="AC121" s="1015"/>
      <c r="AD121" s="1015"/>
      <c r="AE121" s="1016"/>
      <c r="AF121" s="1017" t="s">
        <v>388</v>
      </c>
      <c r="AG121" s="1015"/>
      <c r="AH121" s="1015"/>
      <c r="AI121" s="1015"/>
      <c r="AJ121" s="1016"/>
      <c r="AK121" s="1017" t="s">
        <v>411</v>
      </c>
      <c r="AL121" s="1015"/>
      <c r="AM121" s="1015"/>
      <c r="AN121" s="1015"/>
      <c r="AO121" s="1016"/>
      <c r="AP121" s="1018" t="s">
        <v>411</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992265</v>
      </c>
      <c r="BR121" s="976"/>
      <c r="BS121" s="976"/>
      <c r="BT121" s="976"/>
      <c r="BU121" s="976"/>
      <c r="BV121" s="976">
        <v>874170</v>
      </c>
      <c r="BW121" s="976"/>
      <c r="BX121" s="976"/>
      <c r="BY121" s="976"/>
      <c r="BZ121" s="976"/>
      <c r="CA121" s="976">
        <v>766521</v>
      </c>
      <c r="CB121" s="976"/>
      <c r="CC121" s="976"/>
      <c r="CD121" s="976"/>
      <c r="CE121" s="976"/>
      <c r="CF121" s="970">
        <v>3.8</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6243766</v>
      </c>
      <c r="DH121" s="976"/>
      <c r="DI121" s="976"/>
      <c r="DJ121" s="976"/>
      <c r="DK121" s="976"/>
      <c r="DL121" s="976">
        <v>5148372</v>
      </c>
      <c r="DM121" s="976"/>
      <c r="DN121" s="976"/>
      <c r="DO121" s="976"/>
      <c r="DP121" s="976"/>
      <c r="DQ121" s="976">
        <v>4527793</v>
      </c>
      <c r="DR121" s="976"/>
      <c r="DS121" s="976"/>
      <c r="DT121" s="976"/>
      <c r="DU121" s="976"/>
      <c r="DV121" s="977">
        <v>22.2</v>
      </c>
      <c r="DW121" s="977"/>
      <c r="DX121" s="977"/>
      <c r="DY121" s="977"/>
      <c r="DZ121" s="978"/>
    </row>
    <row r="122" spans="1:130" s="246" customFormat="1" ht="26.25" customHeight="1">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411</v>
      </c>
      <c r="AB122" s="1015"/>
      <c r="AC122" s="1015"/>
      <c r="AD122" s="1015"/>
      <c r="AE122" s="1016"/>
      <c r="AF122" s="1017" t="s">
        <v>137</v>
      </c>
      <c r="AG122" s="1015"/>
      <c r="AH122" s="1015"/>
      <c r="AI122" s="1015"/>
      <c r="AJ122" s="1016"/>
      <c r="AK122" s="1017" t="s">
        <v>137</v>
      </c>
      <c r="AL122" s="1015"/>
      <c r="AM122" s="1015"/>
      <c r="AN122" s="1015"/>
      <c r="AO122" s="1016"/>
      <c r="AP122" s="1018" t="s">
        <v>137</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47343065</v>
      </c>
      <c r="BR122" s="1054"/>
      <c r="BS122" s="1054"/>
      <c r="BT122" s="1054"/>
      <c r="BU122" s="1054"/>
      <c r="BV122" s="1054">
        <v>47055798</v>
      </c>
      <c r="BW122" s="1054"/>
      <c r="BX122" s="1054"/>
      <c r="BY122" s="1054"/>
      <c r="BZ122" s="1054"/>
      <c r="CA122" s="1054">
        <v>46629182</v>
      </c>
      <c r="CB122" s="1054"/>
      <c r="CC122" s="1054"/>
      <c r="CD122" s="1054"/>
      <c r="CE122" s="1054"/>
      <c r="CF122" s="1074">
        <v>229.1</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v>350096</v>
      </c>
      <c r="DH122" s="976"/>
      <c r="DI122" s="976"/>
      <c r="DJ122" s="976"/>
      <c r="DK122" s="976"/>
      <c r="DL122" s="976">
        <v>381946</v>
      </c>
      <c r="DM122" s="976"/>
      <c r="DN122" s="976"/>
      <c r="DO122" s="976"/>
      <c r="DP122" s="976"/>
      <c r="DQ122" s="976">
        <v>338939</v>
      </c>
      <c r="DR122" s="976"/>
      <c r="DS122" s="976"/>
      <c r="DT122" s="976"/>
      <c r="DU122" s="976"/>
      <c r="DV122" s="977">
        <v>1.7</v>
      </c>
      <c r="DW122" s="977"/>
      <c r="DX122" s="977"/>
      <c r="DY122" s="977"/>
      <c r="DZ122" s="978"/>
    </row>
    <row r="123" spans="1:130" s="246" customFormat="1" ht="26.25" customHeight="1">
      <c r="A123" s="1115"/>
      <c r="B123" s="1002"/>
      <c r="C123" s="972" t="s">
        <v>462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37760</v>
      </c>
      <c r="AB123" s="1015"/>
      <c r="AC123" s="1015"/>
      <c r="AD123" s="1015"/>
      <c r="AE123" s="1016"/>
      <c r="AF123" s="1017">
        <v>37001</v>
      </c>
      <c r="AG123" s="1015"/>
      <c r="AH123" s="1015"/>
      <c r="AI123" s="1015"/>
      <c r="AJ123" s="1016"/>
      <c r="AK123" s="1017">
        <v>36243</v>
      </c>
      <c r="AL123" s="1015"/>
      <c r="AM123" s="1015"/>
      <c r="AN123" s="1015"/>
      <c r="AO123" s="1016"/>
      <c r="AP123" s="1018">
        <v>0.2</v>
      </c>
      <c r="AQ123" s="1019"/>
      <c r="AR123" s="1019"/>
      <c r="AS123" s="1019"/>
      <c r="AT123" s="1020"/>
      <c r="AU123" s="1051"/>
      <c r="AV123" s="1052"/>
      <c r="AW123" s="1052"/>
      <c r="AX123" s="1052"/>
      <c r="AY123" s="1052"/>
      <c r="AZ123" s="277" t="s">
        <v>186</v>
      </c>
      <c r="BA123" s="277"/>
      <c r="BB123" s="277"/>
      <c r="BC123" s="277"/>
      <c r="BD123" s="277"/>
      <c r="BE123" s="277"/>
      <c r="BF123" s="277"/>
      <c r="BG123" s="277"/>
      <c r="BH123" s="277"/>
      <c r="BI123" s="277"/>
      <c r="BJ123" s="277"/>
      <c r="BK123" s="277"/>
      <c r="BL123" s="277"/>
      <c r="BM123" s="277"/>
      <c r="BN123" s="277"/>
      <c r="BO123" s="1031" t="s">
        <v>480</v>
      </c>
      <c r="BP123" s="1062"/>
      <c r="BQ123" s="1121">
        <v>60277958</v>
      </c>
      <c r="BR123" s="1122"/>
      <c r="BS123" s="1122"/>
      <c r="BT123" s="1122"/>
      <c r="BU123" s="1122"/>
      <c r="BV123" s="1122">
        <v>61890845</v>
      </c>
      <c r="BW123" s="1122"/>
      <c r="BX123" s="1122"/>
      <c r="BY123" s="1122"/>
      <c r="BZ123" s="1122"/>
      <c r="CA123" s="1122">
        <v>60025576</v>
      </c>
      <c r="CB123" s="1122"/>
      <c r="CC123" s="1122"/>
      <c r="CD123" s="1122"/>
      <c r="CE123" s="1122"/>
      <c r="CF123" s="1055"/>
      <c r="CG123" s="1056"/>
      <c r="CH123" s="1056"/>
      <c r="CI123" s="1056"/>
      <c r="CJ123" s="1057"/>
      <c r="CK123" s="1066"/>
      <c r="CL123" s="1067"/>
      <c r="CM123" s="1067"/>
      <c r="CN123" s="1067"/>
      <c r="CO123" s="1068"/>
      <c r="CP123" s="1076" t="s">
        <v>413</v>
      </c>
      <c r="CQ123" s="1077"/>
      <c r="CR123" s="1077"/>
      <c r="CS123" s="1077"/>
      <c r="CT123" s="1077"/>
      <c r="CU123" s="1077"/>
      <c r="CV123" s="1077"/>
      <c r="CW123" s="1077"/>
      <c r="CX123" s="1077"/>
      <c r="CY123" s="1077"/>
      <c r="CZ123" s="1077"/>
      <c r="DA123" s="1077"/>
      <c r="DB123" s="1077"/>
      <c r="DC123" s="1077"/>
      <c r="DD123" s="1077"/>
      <c r="DE123" s="1077"/>
      <c r="DF123" s="1078"/>
      <c r="DG123" s="1014">
        <v>367729</v>
      </c>
      <c r="DH123" s="1015"/>
      <c r="DI123" s="1015"/>
      <c r="DJ123" s="1015"/>
      <c r="DK123" s="1016"/>
      <c r="DL123" s="1017">
        <v>342824</v>
      </c>
      <c r="DM123" s="1015"/>
      <c r="DN123" s="1015"/>
      <c r="DO123" s="1015"/>
      <c r="DP123" s="1016"/>
      <c r="DQ123" s="1017">
        <v>322849</v>
      </c>
      <c r="DR123" s="1015"/>
      <c r="DS123" s="1015"/>
      <c r="DT123" s="1015"/>
      <c r="DU123" s="1016"/>
      <c r="DV123" s="1018">
        <v>1.6</v>
      </c>
      <c r="DW123" s="1019"/>
      <c r="DX123" s="1019"/>
      <c r="DY123" s="1019"/>
      <c r="DZ123" s="1020"/>
    </row>
    <row r="124" spans="1:130" s="246" customFormat="1" ht="26.25" customHeight="1" thickBot="1">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481</v>
      </c>
      <c r="AB124" s="1015"/>
      <c r="AC124" s="1015"/>
      <c r="AD124" s="1015"/>
      <c r="AE124" s="1016"/>
      <c r="AF124" s="1017" t="s">
        <v>417</v>
      </c>
      <c r="AG124" s="1015"/>
      <c r="AH124" s="1015"/>
      <c r="AI124" s="1015"/>
      <c r="AJ124" s="1016"/>
      <c r="AK124" s="1017" t="s">
        <v>417</v>
      </c>
      <c r="AL124" s="1015"/>
      <c r="AM124" s="1015"/>
      <c r="AN124" s="1015"/>
      <c r="AO124" s="1016"/>
      <c r="AP124" s="1018" t="s">
        <v>452</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417</v>
      </c>
      <c r="BR124" s="1084"/>
      <c r="BS124" s="1084"/>
      <c r="BT124" s="1084"/>
      <c r="BU124" s="1084"/>
      <c r="BV124" s="1084" t="s">
        <v>411</v>
      </c>
      <c r="BW124" s="1084"/>
      <c r="BX124" s="1084"/>
      <c r="BY124" s="1084"/>
      <c r="BZ124" s="1084"/>
      <c r="CA124" s="1084" t="s">
        <v>417</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4820</v>
      </c>
      <c r="DH124" s="1040"/>
      <c r="DI124" s="1040"/>
      <c r="DJ124" s="1040"/>
      <c r="DK124" s="1041"/>
      <c r="DL124" s="1039">
        <v>6931</v>
      </c>
      <c r="DM124" s="1040"/>
      <c r="DN124" s="1040"/>
      <c r="DO124" s="1040"/>
      <c r="DP124" s="1041"/>
      <c r="DQ124" s="1039">
        <v>9192</v>
      </c>
      <c r="DR124" s="1040"/>
      <c r="DS124" s="1040"/>
      <c r="DT124" s="1040"/>
      <c r="DU124" s="1041"/>
      <c r="DV124" s="1042">
        <v>0</v>
      </c>
      <c r="DW124" s="1043"/>
      <c r="DX124" s="1043"/>
      <c r="DY124" s="1043"/>
      <c r="DZ124" s="1044"/>
    </row>
    <row r="125" spans="1:130" s="246" customFormat="1" ht="26.25" customHeight="1">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452</v>
      </c>
      <c r="AB125" s="1015"/>
      <c r="AC125" s="1015"/>
      <c r="AD125" s="1015"/>
      <c r="AE125" s="1016"/>
      <c r="AF125" s="1017" t="s">
        <v>481</v>
      </c>
      <c r="AG125" s="1015"/>
      <c r="AH125" s="1015"/>
      <c r="AI125" s="1015"/>
      <c r="AJ125" s="1016"/>
      <c r="AK125" s="1017" t="s">
        <v>417</v>
      </c>
      <c r="AL125" s="1015"/>
      <c r="AM125" s="1015"/>
      <c r="AN125" s="1015"/>
      <c r="AO125" s="1016"/>
      <c r="AP125" s="1018" t="s">
        <v>417</v>
      </c>
      <c r="AQ125" s="1019"/>
      <c r="AR125" s="1019"/>
      <c r="AS125" s="1019"/>
      <c r="AT125" s="102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137</v>
      </c>
      <c r="DH125" s="983"/>
      <c r="DI125" s="983"/>
      <c r="DJ125" s="983"/>
      <c r="DK125" s="983"/>
      <c r="DL125" s="983" t="s">
        <v>481</v>
      </c>
      <c r="DM125" s="983"/>
      <c r="DN125" s="983"/>
      <c r="DO125" s="983"/>
      <c r="DP125" s="983"/>
      <c r="DQ125" s="983" t="s">
        <v>137</v>
      </c>
      <c r="DR125" s="983"/>
      <c r="DS125" s="983"/>
      <c r="DT125" s="983"/>
      <c r="DU125" s="983"/>
      <c r="DV125" s="984" t="s">
        <v>137</v>
      </c>
      <c r="DW125" s="984"/>
      <c r="DX125" s="984"/>
      <c r="DY125" s="984"/>
      <c r="DZ125" s="985"/>
    </row>
    <row r="126" spans="1:130" s="246" customFormat="1" ht="26.25" customHeight="1" thickBot="1">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481</v>
      </c>
      <c r="AB126" s="1015"/>
      <c r="AC126" s="1015"/>
      <c r="AD126" s="1015"/>
      <c r="AE126" s="1016"/>
      <c r="AF126" s="1017" t="s">
        <v>417</v>
      </c>
      <c r="AG126" s="1015"/>
      <c r="AH126" s="1015"/>
      <c r="AI126" s="1015"/>
      <c r="AJ126" s="1016"/>
      <c r="AK126" s="1017" t="s">
        <v>452</v>
      </c>
      <c r="AL126" s="1015"/>
      <c r="AM126" s="1015"/>
      <c r="AN126" s="1015"/>
      <c r="AO126" s="1016"/>
      <c r="AP126" s="1018" t="s">
        <v>411</v>
      </c>
      <c r="AQ126" s="1019"/>
      <c r="AR126" s="1019"/>
      <c r="AS126" s="1019"/>
      <c r="AT126" s="102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417</v>
      </c>
      <c r="DH126" s="976"/>
      <c r="DI126" s="976"/>
      <c r="DJ126" s="976"/>
      <c r="DK126" s="976"/>
      <c r="DL126" s="976" t="s">
        <v>417</v>
      </c>
      <c r="DM126" s="976"/>
      <c r="DN126" s="976"/>
      <c r="DO126" s="976"/>
      <c r="DP126" s="976"/>
      <c r="DQ126" s="976" t="s">
        <v>481</v>
      </c>
      <c r="DR126" s="976"/>
      <c r="DS126" s="976"/>
      <c r="DT126" s="976"/>
      <c r="DU126" s="976"/>
      <c r="DV126" s="977" t="s">
        <v>417</v>
      </c>
      <c r="DW126" s="977"/>
      <c r="DX126" s="977"/>
      <c r="DY126" s="977"/>
      <c r="DZ126" s="978"/>
    </row>
    <row r="127" spans="1:130" s="246" customFormat="1" ht="26.25" customHeight="1">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137</v>
      </c>
      <c r="AB127" s="1015"/>
      <c r="AC127" s="1015"/>
      <c r="AD127" s="1015"/>
      <c r="AE127" s="1016"/>
      <c r="AF127" s="1017" t="s">
        <v>452</v>
      </c>
      <c r="AG127" s="1015"/>
      <c r="AH127" s="1015"/>
      <c r="AI127" s="1015"/>
      <c r="AJ127" s="1016"/>
      <c r="AK127" s="1017" t="s">
        <v>417</v>
      </c>
      <c r="AL127" s="1015"/>
      <c r="AM127" s="1015"/>
      <c r="AN127" s="1015"/>
      <c r="AO127" s="1016"/>
      <c r="AP127" s="1018" t="s">
        <v>417</v>
      </c>
      <c r="AQ127" s="1019"/>
      <c r="AR127" s="1019"/>
      <c r="AS127" s="1019"/>
      <c r="AT127" s="1020"/>
      <c r="AU127" s="282"/>
      <c r="AV127" s="282"/>
      <c r="AW127" s="282"/>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2"/>
      <c r="CB127" s="282"/>
      <c r="CC127" s="282"/>
      <c r="CD127" s="283"/>
      <c r="CE127" s="283"/>
      <c r="CF127" s="283"/>
      <c r="CG127" s="280"/>
      <c r="CH127" s="280"/>
      <c r="CI127" s="280"/>
      <c r="CJ127" s="281"/>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417</v>
      </c>
      <c r="DH127" s="976"/>
      <c r="DI127" s="976"/>
      <c r="DJ127" s="976"/>
      <c r="DK127" s="976"/>
      <c r="DL127" s="976" t="s">
        <v>493</v>
      </c>
      <c r="DM127" s="976"/>
      <c r="DN127" s="976"/>
      <c r="DO127" s="976"/>
      <c r="DP127" s="976"/>
      <c r="DQ127" s="976" t="s">
        <v>417</v>
      </c>
      <c r="DR127" s="976"/>
      <c r="DS127" s="976"/>
      <c r="DT127" s="976"/>
      <c r="DU127" s="976"/>
      <c r="DV127" s="977" t="s">
        <v>493</v>
      </c>
      <c r="DW127" s="977"/>
      <c r="DX127" s="977"/>
      <c r="DY127" s="977"/>
      <c r="DZ127" s="978"/>
    </row>
    <row r="128" spans="1:130" s="246" customFormat="1" ht="26.25" customHeight="1" thickBot="1">
      <c r="A128" s="1099" t="s">
        <v>494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495</v>
      </c>
      <c r="X128" s="1101"/>
      <c r="Y128" s="1101"/>
      <c r="Z128" s="1102"/>
      <c r="AA128" s="1103">
        <v>133117</v>
      </c>
      <c r="AB128" s="1104"/>
      <c r="AC128" s="1104"/>
      <c r="AD128" s="1104"/>
      <c r="AE128" s="1105"/>
      <c r="AF128" s="1106">
        <v>133013</v>
      </c>
      <c r="AG128" s="1104"/>
      <c r="AH128" s="1104"/>
      <c r="AI128" s="1104"/>
      <c r="AJ128" s="1105"/>
      <c r="AK128" s="1106">
        <v>119446</v>
      </c>
      <c r="AL128" s="1104"/>
      <c r="AM128" s="1104"/>
      <c r="AN128" s="1104"/>
      <c r="AO128" s="1105"/>
      <c r="AP128" s="1107"/>
      <c r="AQ128" s="1108"/>
      <c r="AR128" s="1108"/>
      <c r="AS128" s="1108"/>
      <c r="AT128" s="1109"/>
      <c r="AU128" s="282"/>
      <c r="AV128" s="282"/>
      <c r="AW128" s="282"/>
      <c r="AX128" s="944" t="s">
        <v>496</v>
      </c>
      <c r="AY128" s="945"/>
      <c r="AZ128" s="945"/>
      <c r="BA128" s="945"/>
      <c r="BB128" s="945"/>
      <c r="BC128" s="945"/>
      <c r="BD128" s="945"/>
      <c r="BE128" s="946"/>
      <c r="BF128" s="1110" t="s">
        <v>452</v>
      </c>
      <c r="BG128" s="1111"/>
      <c r="BH128" s="1111"/>
      <c r="BI128" s="1111"/>
      <c r="BJ128" s="1111"/>
      <c r="BK128" s="1111"/>
      <c r="BL128" s="1112"/>
      <c r="BM128" s="1110">
        <v>12.04</v>
      </c>
      <c r="BN128" s="1111"/>
      <c r="BO128" s="1111"/>
      <c r="BP128" s="1111"/>
      <c r="BQ128" s="1111"/>
      <c r="BR128" s="1111"/>
      <c r="BS128" s="1112"/>
      <c r="BT128" s="1110">
        <v>20</v>
      </c>
      <c r="BU128" s="1111"/>
      <c r="BV128" s="1111"/>
      <c r="BW128" s="1111"/>
      <c r="BX128" s="1111"/>
      <c r="BY128" s="1111"/>
      <c r="BZ128" s="1135"/>
      <c r="CA128" s="283"/>
      <c r="CB128" s="283"/>
      <c r="CC128" s="283"/>
      <c r="CD128" s="283"/>
      <c r="CE128" s="283"/>
      <c r="CF128" s="283"/>
      <c r="CG128" s="280"/>
      <c r="CH128" s="280"/>
      <c r="CI128" s="280"/>
      <c r="CJ128" s="281"/>
      <c r="CK128" s="1081"/>
      <c r="CL128" s="1082"/>
      <c r="CM128" s="1082"/>
      <c r="CN128" s="1082"/>
      <c r="CO128" s="1083"/>
      <c r="CP128" s="1092" t="s">
        <v>497</v>
      </c>
      <c r="CQ128" s="1093"/>
      <c r="CR128" s="1093"/>
      <c r="CS128" s="1093"/>
      <c r="CT128" s="1093"/>
      <c r="CU128" s="1093"/>
      <c r="CV128" s="1093"/>
      <c r="CW128" s="1093"/>
      <c r="CX128" s="1093"/>
      <c r="CY128" s="1093"/>
      <c r="CZ128" s="1093"/>
      <c r="DA128" s="1093"/>
      <c r="DB128" s="1093"/>
      <c r="DC128" s="1093"/>
      <c r="DD128" s="1093"/>
      <c r="DE128" s="1093"/>
      <c r="DF128" s="1094"/>
      <c r="DG128" s="1095" t="s">
        <v>498</v>
      </c>
      <c r="DH128" s="1096"/>
      <c r="DI128" s="1096"/>
      <c r="DJ128" s="1096"/>
      <c r="DK128" s="1096"/>
      <c r="DL128" s="1096" t="s">
        <v>417</v>
      </c>
      <c r="DM128" s="1096"/>
      <c r="DN128" s="1096"/>
      <c r="DO128" s="1096"/>
      <c r="DP128" s="1096"/>
      <c r="DQ128" s="1096" t="s">
        <v>417</v>
      </c>
      <c r="DR128" s="1096"/>
      <c r="DS128" s="1096"/>
      <c r="DT128" s="1096"/>
      <c r="DU128" s="1096"/>
      <c r="DV128" s="1097" t="s">
        <v>417</v>
      </c>
      <c r="DW128" s="1097"/>
      <c r="DX128" s="1097"/>
      <c r="DY128" s="1097"/>
      <c r="DZ128" s="1098"/>
    </row>
    <row r="129" spans="1:131" s="246" customFormat="1" ht="26.25" customHeight="1">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26611147</v>
      </c>
      <c r="AB129" s="1015"/>
      <c r="AC129" s="1015"/>
      <c r="AD129" s="1015"/>
      <c r="AE129" s="1016"/>
      <c r="AF129" s="1017">
        <v>26102949</v>
      </c>
      <c r="AG129" s="1015"/>
      <c r="AH129" s="1015"/>
      <c r="AI129" s="1015"/>
      <c r="AJ129" s="1016"/>
      <c r="AK129" s="1017">
        <v>25695996</v>
      </c>
      <c r="AL129" s="1015"/>
      <c r="AM129" s="1015"/>
      <c r="AN129" s="1015"/>
      <c r="AO129" s="1016"/>
      <c r="AP129" s="1132"/>
      <c r="AQ129" s="1133"/>
      <c r="AR129" s="1133"/>
      <c r="AS129" s="1133"/>
      <c r="AT129" s="1134"/>
      <c r="AU129" s="284"/>
      <c r="AV129" s="284"/>
      <c r="AW129" s="284"/>
      <c r="AX129" s="1123" t="s">
        <v>500</v>
      </c>
      <c r="AY129" s="1006"/>
      <c r="AZ129" s="1006"/>
      <c r="BA129" s="1006"/>
      <c r="BB129" s="1006"/>
      <c r="BC129" s="1006"/>
      <c r="BD129" s="1006"/>
      <c r="BE129" s="1007"/>
      <c r="BF129" s="1124" t="s">
        <v>417</v>
      </c>
      <c r="BG129" s="1125"/>
      <c r="BH129" s="1125"/>
      <c r="BI129" s="1125"/>
      <c r="BJ129" s="1125"/>
      <c r="BK129" s="1125"/>
      <c r="BL129" s="1126"/>
      <c r="BM129" s="1124">
        <v>17.04</v>
      </c>
      <c r="BN129" s="1125"/>
      <c r="BO129" s="1125"/>
      <c r="BP129" s="1125"/>
      <c r="BQ129" s="1125"/>
      <c r="BR129" s="1125"/>
      <c r="BS129" s="1126"/>
      <c r="BT129" s="1124">
        <v>30</v>
      </c>
      <c r="BU129" s="1127"/>
      <c r="BV129" s="1127"/>
      <c r="BW129" s="1127"/>
      <c r="BX129" s="1127"/>
      <c r="BY129" s="1127"/>
      <c r="BZ129" s="112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5289214</v>
      </c>
      <c r="AB130" s="1015"/>
      <c r="AC130" s="1015"/>
      <c r="AD130" s="1015"/>
      <c r="AE130" s="1016"/>
      <c r="AF130" s="1017">
        <v>5222715</v>
      </c>
      <c r="AG130" s="1015"/>
      <c r="AH130" s="1015"/>
      <c r="AI130" s="1015"/>
      <c r="AJ130" s="1016"/>
      <c r="AK130" s="1017">
        <v>5339485</v>
      </c>
      <c r="AL130" s="1015"/>
      <c r="AM130" s="1015"/>
      <c r="AN130" s="1015"/>
      <c r="AO130" s="1016"/>
      <c r="AP130" s="1132"/>
      <c r="AQ130" s="1133"/>
      <c r="AR130" s="1133"/>
      <c r="AS130" s="1133"/>
      <c r="AT130" s="1134"/>
      <c r="AU130" s="284"/>
      <c r="AV130" s="284"/>
      <c r="AW130" s="284"/>
      <c r="AX130" s="1123" t="s">
        <v>503</v>
      </c>
      <c r="AY130" s="1006"/>
      <c r="AZ130" s="1006"/>
      <c r="BA130" s="1006"/>
      <c r="BB130" s="1006"/>
      <c r="BC130" s="1006"/>
      <c r="BD130" s="1006"/>
      <c r="BE130" s="1007"/>
      <c r="BF130" s="1160">
        <v>4.5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21321933</v>
      </c>
      <c r="AB131" s="1040"/>
      <c r="AC131" s="1040"/>
      <c r="AD131" s="1040"/>
      <c r="AE131" s="1041"/>
      <c r="AF131" s="1039">
        <v>20880234</v>
      </c>
      <c r="AG131" s="1040"/>
      <c r="AH131" s="1040"/>
      <c r="AI131" s="1040"/>
      <c r="AJ131" s="1041"/>
      <c r="AK131" s="1039">
        <v>20356511</v>
      </c>
      <c r="AL131" s="1040"/>
      <c r="AM131" s="1040"/>
      <c r="AN131" s="1040"/>
      <c r="AO131" s="1041"/>
      <c r="AP131" s="1170"/>
      <c r="AQ131" s="1171"/>
      <c r="AR131" s="1171"/>
      <c r="AS131" s="1171"/>
      <c r="AT131" s="1172"/>
      <c r="AU131" s="284"/>
      <c r="AV131" s="284"/>
      <c r="AW131" s="284"/>
      <c r="AX131" s="1142" t="s">
        <v>505</v>
      </c>
      <c r="AY131" s="1093"/>
      <c r="AZ131" s="1093"/>
      <c r="BA131" s="1093"/>
      <c r="BB131" s="1093"/>
      <c r="BC131" s="1093"/>
      <c r="BD131" s="1093"/>
      <c r="BE131" s="1094"/>
      <c r="BF131" s="1143" t="s">
        <v>417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4.666987744</v>
      </c>
      <c r="AB132" s="1156"/>
      <c r="AC132" s="1156"/>
      <c r="AD132" s="1156"/>
      <c r="AE132" s="1157"/>
      <c r="AF132" s="1158">
        <v>4.7213934479999997</v>
      </c>
      <c r="AG132" s="1156"/>
      <c r="AH132" s="1156"/>
      <c r="AI132" s="1156"/>
      <c r="AJ132" s="1157"/>
      <c r="AK132" s="1158">
        <v>4.3509715389999997</v>
      </c>
      <c r="AL132" s="1156"/>
      <c r="AM132" s="1156"/>
      <c r="AN132" s="1156"/>
      <c r="AO132" s="1157"/>
      <c r="AP132" s="1055"/>
      <c r="AQ132" s="1056"/>
      <c r="AR132" s="1056"/>
      <c r="AS132" s="1056"/>
      <c r="AT132" s="115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5.6</v>
      </c>
      <c r="AB133" s="1139"/>
      <c r="AC133" s="1139"/>
      <c r="AD133" s="1139"/>
      <c r="AE133" s="1140"/>
      <c r="AF133" s="1138">
        <v>4.9000000000000004</v>
      </c>
      <c r="AG133" s="1139"/>
      <c r="AH133" s="1139"/>
      <c r="AI133" s="1139"/>
      <c r="AJ133" s="1140"/>
      <c r="AK133" s="1138">
        <v>4.5</v>
      </c>
      <c r="AL133" s="1139"/>
      <c r="AM133" s="1139"/>
      <c r="AN133" s="1139"/>
      <c r="AO133" s="1140"/>
      <c r="AP133" s="1085"/>
      <c r="AQ133" s="1086"/>
      <c r="AR133" s="1086"/>
      <c r="AS133" s="1086"/>
      <c r="AT133" s="114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dEcPj8tNc7e7CN/xlLx93QVz8WYe5DL5K/0Scae0e/eQ6pNx/F91q4jcQTkFB0hBQzwSxw+l3ZaV7rQe4sWp+Q==" saltValue="zfnx/6DSobEW/rl/mnhR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dgLIW+uLKtI8sGfR6cRH15VIf7RLeUDVPrjuvlmWXSkrw+7QRW5pK0TGFtceHUeZU4qM5mqYH94qBi/lRmnKw==" saltValue="6XQh8dKzAJl2fsAwXYAK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RlMCSS/b1KO7iS/jEWuIDf6nzmwJ/Em29dyszwOkFyw5eWZzITQET8JSFvKBWR1NK8jezRDGZ+0wQpKJSN9zA==" saltValue="aSj7AZpvtJxhbdlzLSXA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6"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7"/>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8" t="s">
        <v>517</v>
      </c>
      <c r="AL9" s="1179"/>
      <c r="AM9" s="1179"/>
      <c r="AN9" s="1180"/>
      <c r="AO9" s="312">
        <v>5800230</v>
      </c>
      <c r="AP9" s="312">
        <v>76493</v>
      </c>
      <c r="AQ9" s="313">
        <v>72852</v>
      </c>
      <c r="AR9" s="314">
        <v>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8" t="s">
        <v>518</v>
      </c>
      <c r="AL10" s="1179"/>
      <c r="AM10" s="1179"/>
      <c r="AN10" s="1180"/>
      <c r="AO10" s="315">
        <v>173808</v>
      </c>
      <c r="AP10" s="315">
        <v>2292</v>
      </c>
      <c r="AQ10" s="316">
        <v>5779</v>
      </c>
      <c r="AR10" s="317">
        <v>-60.3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8" t="s">
        <v>519</v>
      </c>
      <c r="AL11" s="1179"/>
      <c r="AM11" s="1179"/>
      <c r="AN11" s="1180"/>
      <c r="AO11" s="315">
        <v>1087311</v>
      </c>
      <c r="AP11" s="315">
        <v>14339</v>
      </c>
      <c r="AQ11" s="316">
        <v>5205</v>
      </c>
      <c r="AR11" s="317">
        <v>175.5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8" t="s">
        <v>520</v>
      </c>
      <c r="AL12" s="1179"/>
      <c r="AM12" s="1179"/>
      <c r="AN12" s="1180"/>
      <c r="AO12" s="315">
        <v>167159</v>
      </c>
      <c r="AP12" s="315">
        <v>2204</v>
      </c>
      <c r="AQ12" s="316">
        <v>1186</v>
      </c>
      <c r="AR12" s="317">
        <v>85.8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8" t="s">
        <v>521</v>
      </c>
      <c r="AL13" s="1179"/>
      <c r="AM13" s="1179"/>
      <c r="AN13" s="1180"/>
      <c r="AO13" s="315" t="s">
        <v>522</v>
      </c>
      <c r="AP13" s="315" t="s">
        <v>522</v>
      </c>
      <c r="AQ13" s="316">
        <v>2</v>
      </c>
      <c r="AR13" s="317" t="s">
        <v>522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8" t="s">
        <v>523</v>
      </c>
      <c r="AL14" s="1179"/>
      <c r="AM14" s="1179"/>
      <c r="AN14" s="1180"/>
      <c r="AO14" s="315">
        <v>327037</v>
      </c>
      <c r="AP14" s="315">
        <v>4313</v>
      </c>
      <c r="AQ14" s="316">
        <v>3005</v>
      </c>
      <c r="AR14" s="317">
        <v>43.5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8" t="s">
        <v>524</v>
      </c>
      <c r="AL15" s="1179"/>
      <c r="AM15" s="1179"/>
      <c r="AN15" s="1180"/>
      <c r="AO15" s="315">
        <v>233679</v>
      </c>
      <c r="AP15" s="315">
        <v>3082</v>
      </c>
      <c r="AQ15" s="316">
        <v>1720</v>
      </c>
      <c r="AR15" s="317">
        <v>79.2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1" t="s">
        <v>525</v>
      </c>
      <c r="AL16" s="1182"/>
      <c r="AM16" s="1182"/>
      <c r="AN16" s="1183"/>
      <c r="AO16" s="315">
        <v>-613733</v>
      </c>
      <c r="AP16" s="315">
        <v>-8094</v>
      </c>
      <c r="AQ16" s="316">
        <v>-6900</v>
      </c>
      <c r="AR16" s="317">
        <v>17.3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1" t="s">
        <v>186</v>
      </c>
      <c r="AL17" s="1182"/>
      <c r="AM17" s="1182"/>
      <c r="AN17" s="1183"/>
      <c r="AO17" s="315">
        <v>7175491</v>
      </c>
      <c r="AP17" s="315">
        <v>94630</v>
      </c>
      <c r="AQ17" s="316">
        <v>82850</v>
      </c>
      <c r="AR17" s="317">
        <v>14.2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3" t="s">
        <v>530</v>
      </c>
      <c r="AL21" s="1174"/>
      <c r="AM21" s="1174"/>
      <c r="AN21" s="1175"/>
      <c r="AO21" s="327">
        <v>7.29</v>
      </c>
      <c r="AP21" s="328">
        <v>8.1999999999999993</v>
      </c>
      <c r="AQ21" s="329">
        <v>-0.91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3" t="s">
        <v>531</v>
      </c>
      <c r="AL22" s="1174"/>
      <c r="AM22" s="1174"/>
      <c r="AN22" s="1175"/>
      <c r="AO22" s="332">
        <v>94.8</v>
      </c>
      <c r="AP22" s="333">
        <v>97.9</v>
      </c>
      <c r="AQ22" s="334">
        <v>-3.1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6"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7"/>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9" t="s">
        <v>535</v>
      </c>
      <c r="AL32" s="1190"/>
      <c r="AM32" s="1190"/>
      <c r="AN32" s="1191"/>
      <c r="AO32" s="342">
        <v>4737584</v>
      </c>
      <c r="AP32" s="342">
        <v>62479</v>
      </c>
      <c r="AQ32" s="343">
        <v>53769</v>
      </c>
      <c r="AR32" s="344">
        <v>16.2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9" t="s">
        <v>536</v>
      </c>
      <c r="AL33" s="1190"/>
      <c r="AM33" s="1190"/>
      <c r="AN33" s="1191"/>
      <c r="AO33" s="342" t="s">
        <v>522</v>
      </c>
      <c r="AP33" s="342" t="s">
        <v>522</v>
      </c>
      <c r="AQ33" s="343" t="s">
        <v>522</v>
      </c>
      <c r="AR33" s="344" t="s">
        <v>522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9" t="s">
        <v>537</v>
      </c>
      <c r="AL34" s="1190"/>
      <c r="AM34" s="1190"/>
      <c r="AN34" s="1191"/>
      <c r="AO34" s="342" t="s">
        <v>522</v>
      </c>
      <c r="AP34" s="342" t="s">
        <v>522</v>
      </c>
      <c r="AQ34" s="343">
        <v>30</v>
      </c>
      <c r="AR34" s="344" t="s">
        <v>522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9" t="s">
        <v>538</v>
      </c>
      <c r="AL35" s="1190"/>
      <c r="AM35" s="1190"/>
      <c r="AN35" s="1191"/>
      <c r="AO35" s="342">
        <v>1485926</v>
      </c>
      <c r="AP35" s="342">
        <v>19596</v>
      </c>
      <c r="AQ35" s="343">
        <v>13935</v>
      </c>
      <c r="AR35" s="344">
        <v>40.6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9" t="s">
        <v>539</v>
      </c>
      <c r="AL36" s="1190"/>
      <c r="AM36" s="1190"/>
      <c r="AN36" s="1191"/>
      <c r="AO36" s="342">
        <v>84884</v>
      </c>
      <c r="AP36" s="342">
        <v>1119</v>
      </c>
      <c r="AQ36" s="343">
        <v>1254</v>
      </c>
      <c r="AR36" s="344">
        <v>-10.8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9" t="s">
        <v>540</v>
      </c>
      <c r="AL37" s="1190"/>
      <c r="AM37" s="1190"/>
      <c r="AN37" s="1191"/>
      <c r="AO37" s="342">
        <v>36243</v>
      </c>
      <c r="AP37" s="342">
        <v>478</v>
      </c>
      <c r="AQ37" s="343">
        <v>601</v>
      </c>
      <c r="AR37" s="344">
        <v>-20.5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2" t="s">
        <v>541</v>
      </c>
      <c r="AL38" s="1193"/>
      <c r="AM38" s="1193"/>
      <c r="AN38" s="1194"/>
      <c r="AO38" s="345" t="s">
        <v>522</v>
      </c>
      <c r="AP38" s="345" t="s">
        <v>522</v>
      </c>
      <c r="AQ38" s="346">
        <v>1</v>
      </c>
      <c r="AR38" s="334" t="s">
        <v>522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2" t="s">
        <v>542</v>
      </c>
      <c r="AL39" s="1193"/>
      <c r="AM39" s="1193"/>
      <c r="AN39" s="1194"/>
      <c r="AO39" s="342">
        <v>-119446</v>
      </c>
      <c r="AP39" s="342">
        <v>-1575</v>
      </c>
      <c r="AQ39" s="343">
        <v>-4013</v>
      </c>
      <c r="AR39" s="344">
        <v>-60.8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9" t="s">
        <v>543</v>
      </c>
      <c r="AL40" s="1190"/>
      <c r="AM40" s="1190"/>
      <c r="AN40" s="1191"/>
      <c r="AO40" s="342">
        <v>-5339485</v>
      </c>
      <c r="AP40" s="342">
        <v>-70417</v>
      </c>
      <c r="AQ40" s="343">
        <v>-48341</v>
      </c>
      <c r="AR40" s="344">
        <v>45.7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5" t="s">
        <v>298</v>
      </c>
      <c r="AL41" s="1196"/>
      <c r="AM41" s="1196"/>
      <c r="AN41" s="1197"/>
      <c r="AO41" s="342">
        <v>885706</v>
      </c>
      <c r="AP41" s="342">
        <v>11681</v>
      </c>
      <c r="AQ41" s="343">
        <v>17235</v>
      </c>
      <c r="AR41" s="344">
        <v>-32.200000000000003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4" t="s">
        <v>512</v>
      </c>
      <c r="AN49" s="1186" t="s">
        <v>547</v>
      </c>
      <c r="AO49" s="1187"/>
      <c r="AP49" s="1187"/>
      <c r="AQ49" s="1187"/>
      <c r="AR49" s="118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5"/>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6347444</v>
      </c>
      <c r="AN51" s="364">
        <v>77664</v>
      </c>
      <c r="AO51" s="365">
        <v>-22.3</v>
      </c>
      <c r="AP51" s="366">
        <v>66255</v>
      </c>
      <c r="AQ51" s="367">
        <v>3.6</v>
      </c>
      <c r="AR51" s="368">
        <v>-25.9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2339058</v>
      </c>
      <c r="AN52" s="372">
        <v>28619</v>
      </c>
      <c r="AO52" s="373">
        <v>-11.9</v>
      </c>
      <c r="AP52" s="374">
        <v>31822</v>
      </c>
      <c r="AQ52" s="375">
        <v>8.8000000000000007</v>
      </c>
      <c r="AR52" s="376">
        <v>-20.7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8953444</v>
      </c>
      <c r="AN53" s="364">
        <v>111331</v>
      </c>
      <c r="AO53" s="365">
        <v>43.3</v>
      </c>
      <c r="AP53" s="366">
        <v>92247</v>
      </c>
      <c r="AQ53" s="367">
        <v>39.200000000000003</v>
      </c>
      <c r="AR53" s="368">
        <v>4.0999999999999996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2921089</v>
      </c>
      <c r="AN54" s="372">
        <v>36322</v>
      </c>
      <c r="AO54" s="373">
        <v>26.9</v>
      </c>
      <c r="AP54" s="374">
        <v>37204</v>
      </c>
      <c r="AQ54" s="375">
        <v>16.899999999999999</v>
      </c>
      <c r="AR54" s="376">
        <v>10</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4985533</v>
      </c>
      <c r="AN55" s="364">
        <v>63304</v>
      </c>
      <c r="AO55" s="365">
        <v>-43.1</v>
      </c>
      <c r="AP55" s="366">
        <v>67319</v>
      </c>
      <c r="AQ55" s="367">
        <v>-27</v>
      </c>
      <c r="AR55" s="368">
        <v>-16.100000000000001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1923566</v>
      </c>
      <c r="AN56" s="372">
        <v>24425</v>
      </c>
      <c r="AO56" s="373">
        <v>-32.799999999999997</v>
      </c>
      <c r="AP56" s="374">
        <v>38101</v>
      </c>
      <c r="AQ56" s="375">
        <v>2.4</v>
      </c>
      <c r="AR56" s="376">
        <v>-35.200000000000003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5040711</v>
      </c>
      <c r="AN57" s="364">
        <v>65185</v>
      </c>
      <c r="AO57" s="365">
        <v>3</v>
      </c>
      <c r="AP57" s="366">
        <v>70615</v>
      </c>
      <c r="AQ57" s="367">
        <v>4.9000000000000004</v>
      </c>
      <c r="AR57" s="368">
        <v>-1.9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2718039</v>
      </c>
      <c r="AN58" s="372">
        <v>35149</v>
      </c>
      <c r="AO58" s="373">
        <v>43.9</v>
      </c>
      <c r="AP58" s="374">
        <v>37382</v>
      </c>
      <c r="AQ58" s="375">
        <v>-1.9</v>
      </c>
      <c r="AR58" s="376">
        <v>45.8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6289011</v>
      </c>
      <c r="AN59" s="364">
        <v>82939</v>
      </c>
      <c r="AO59" s="365">
        <v>27.2</v>
      </c>
      <c r="AP59" s="366">
        <v>69185</v>
      </c>
      <c r="AQ59" s="367">
        <v>-2</v>
      </c>
      <c r="AR59" s="368">
        <v>29.2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2715754</v>
      </c>
      <c r="AN60" s="372">
        <v>35815</v>
      </c>
      <c r="AO60" s="373">
        <v>1.9</v>
      </c>
      <c r="AP60" s="374">
        <v>38519</v>
      </c>
      <c r="AQ60" s="375">
        <v>3</v>
      </c>
      <c r="AR60" s="376">
        <v>-1.1000000000000001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6323229</v>
      </c>
      <c r="AN61" s="379">
        <v>80085</v>
      </c>
      <c r="AO61" s="380">
        <v>1.6</v>
      </c>
      <c r="AP61" s="381">
        <v>73124</v>
      </c>
      <c r="AQ61" s="382">
        <v>3.7</v>
      </c>
      <c r="AR61" s="368">
        <v>-2.1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2523501</v>
      </c>
      <c r="AN62" s="372">
        <v>32066</v>
      </c>
      <c r="AO62" s="373">
        <v>5.6</v>
      </c>
      <c r="AP62" s="374">
        <v>36606</v>
      </c>
      <c r="AQ62" s="375">
        <v>5.8</v>
      </c>
      <c r="AR62" s="376">
        <v>-0.2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3yA6RS9QPUft6CbY7J/jvvqP3GAuoDMj72MwNe+F1WCw8prM/+zcfrXReUl2MJlas97JP1IkKO1gVCueqBriw==" saltValue="qRpPjlIcHj8seBnt7ujG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Eym8y+5/11Q7I+LoKYsdArvaPK1DjRX5/Fxoy4++cK/QSqkfWcAv89ti8sd+KV8zPgcKBnrqiBsPX6idbwN3A==" saltValue="HnK28da3dOs7DHfEds/B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hgHUHLj8H8XOvHh7od7tX8s5bTcop4p/peIo00aVk87X08wWx9tSHuksWJn1AITt4L446wr4oMMwRtVJAE2WA==" saltValue="OaCacLoG71WQ8zaChZ9E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22.24</v>
      </c>
      <c r="G47" s="12">
        <v>26.46</v>
      </c>
      <c r="H47" s="12">
        <v>26.85</v>
      </c>
      <c r="I47" s="12">
        <v>27.43</v>
      </c>
      <c r="J47" s="13">
        <v>19.600000000000001</v>
      </c>
    </row>
    <row r="48" spans="2:10" ht="57.75" customHeight="1">
      <c r="B48" s="14"/>
      <c r="C48" s="1200" t="s">
        <v>4</v>
      </c>
      <c r="D48" s="1200"/>
      <c r="E48" s="1201"/>
      <c r="F48" s="15">
        <v>2.2599999999999998</v>
      </c>
      <c r="G48" s="16">
        <v>2.85</v>
      </c>
      <c r="H48" s="16">
        <v>2.9</v>
      </c>
      <c r="I48" s="16">
        <v>3.03</v>
      </c>
      <c r="J48" s="17">
        <v>3.14</v>
      </c>
    </row>
    <row r="49" spans="2:10" ht="57.75" customHeight="1" thickBot="1">
      <c r="B49" s="18"/>
      <c r="C49" s="1202" t="s">
        <v>5</v>
      </c>
      <c r="D49" s="1202"/>
      <c r="E49" s="1203"/>
      <c r="F49" s="19">
        <v>7.19</v>
      </c>
      <c r="G49" s="20">
        <v>8.17</v>
      </c>
      <c r="H49" s="20">
        <v>2.5099999999999998</v>
      </c>
      <c r="I49" s="20">
        <v>2.2000000000000002</v>
      </c>
      <c r="J49" s="21" t="s">
        <v>568</v>
      </c>
    </row>
    <row r="50" spans="2:10" ht="13.5" customHeight="1"/>
    <row r="51" spans="2:10" ht="13.5" hidden="1" customHeight="1"/>
    <row r="52" spans="2:10" ht="13.5" hidden="1" customHeight="1"/>
    <row r="53" spans="2:10" ht="13.5" hidden="1" customHeight="1"/>
  </sheetData>
  <sheetProtection algorithmName="SHA-512" hashValue="NeMPGpoNyY+T//YPXXXKMRlWnmY8xU1Yo84CRoEGdd3x/MtdmVDfzPVKRUbSsZZ80FWxBbf9XNr9trXL2qgCtw==" saltValue="/fwg9ZIPtTeXZujlXALs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2020-03-12T10:21:52Z</cp:lastPrinted>
  <dcterms:created xsi:type="dcterms:W3CDTF">2020-02-10T05:37:57Z</dcterms:created>
  <dcterms:modified xsi:type="dcterms:W3CDTF">2020-09-29T12:16:48Z</dcterms:modified>
  <cp:category/>
</cp:coreProperties>
</file>