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0" windowWidth="19470" windowHeight="7425" tabRatio="746" activeTab="0"/>
  </bookViews>
  <sheets>
    <sheet name="１６表" sheetId="1" r:id="rId1"/>
    <sheet name="１７表" sheetId="2" r:id="rId2"/>
    <sheet name="１８表" sheetId="3" r:id="rId3"/>
    <sheet name="１９表" sheetId="4" r:id="rId4"/>
    <sheet name="２０表" sheetId="5" r:id="rId5"/>
    <sheet name="２１表" sheetId="6" r:id="rId6"/>
    <sheet name="２２表" sheetId="7" r:id="rId7"/>
    <sheet name="２３表" sheetId="8" r:id="rId8"/>
    <sheet name="２４表" sheetId="9" r:id="rId9"/>
    <sheet name="２５表" sheetId="10" r:id="rId10"/>
    <sheet name="２６表" sheetId="11" r:id="rId11"/>
    <sheet name="２８表" sheetId="12" r:id="rId12"/>
    <sheet name="２７表" sheetId="13" r:id="rId13"/>
    <sheet name="２９表" sheetId="14" r:id="rId14"/>
    <sheet name="３０表" sheetId="15" r:id="rId15"/>
    <sheet name="３１表" sheetId="16" r:id="rId16"/>
  </sheets>
  <definedNames>
    <definedName name="_xlnm.Print_Area" localSheetId="0">'１６表'!$A$1:$C$75</definedName>
    <definedName name="_xlnm.Print_Area" localSheetId="2">'１８表'!$A$1:$D$26</definedName>
    <definedName name="_xlnm.Print_Area" localSheetId="3">'１９表'!$A$1:$J$39</definedName>
    <definedName name="_xlnm.Print_Area" localSheetId="5">'２１表'!$A$1:$L$64</definedName>
    <definedName name="_xlnm.Print_Area" localSheetId="6">'２２表'!$A$1:$K$32</definedName>
    <definedName name="_xlnm.Print_Area" localSheetId="8">'２４表'!$A$1:$K$32</definedName>
    <definedName name="_xlnm.Print_Area" localSheetId="9">'２５表'!$A$1:$K$32</definedName>
    <definedName name="_xlnm.Print_Area" localSheetId="10">'２６表'!$A$1:$K$33</definedName>
    <definedName name="_xlnm.Print_Area" localSheetId="12">'２７表'!$A$1:$F$60</definedName>
    <definedName name="_xlnm.Print_Area" localSheetId="11">'２８表'!$A$1:$E$34</definedName>
    <definedName name="_xlnm.Print_Area" localSheetId="13">'２９表'!$A$1:$H$75</definedName>
  </definedNames>
  <calcPr fullCalcOnLoad="1"/>
</workbook>
</file>

<file path=xl/sharedStrings.xml><?xml version="1.0" encoding="utf-8"?>
<sst xmlns="http://schemas.openxmlformats.org/spreadsheetml/2006/main" count="604" uniqueCount="262">
  <si>
    <t>（４）感染症病床</t>
  </si>
  <si>
    <t>市町村</t>
  </si>
  <si>
    <t>総数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</si>
  <si>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</si>
  <si>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</si>
  <si>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</si>
  <si>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</si>
  <si>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</si>
  <si>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</si>
  <si>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</si>
  <si>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</si>
  <si>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</si>
  <si>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</si>
  <si>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</si>
  <si>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</si>
  <si>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</si>
  <si>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</si>
  <si>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</si>
  <si>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</si>
  <si>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</si>
  <si>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</si>
  <si>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</si>
  <si>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</si>
  <si>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</si>
  <si>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</si>
  <si>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</si>
  <si>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各年１０月１日</t>
  </si>
  <si>
    <t>市町村</t>
  </si>
  <si>
    <t>会社</t>
  </si>
  <si>
    <t>その他の
法人</t>
  </si>
  <si>
    <t>県</t>
  </si>
  <si>
    <t>日赤</t>
  </si>
  <si>
    <t>済生会</t>
  </si>
  <si>
    <t>公益
法人</t>
  </si>
  <si>
    <t>医療
法人</t>
  </si>
  <si>
    <t>国</t>
  </si>
  <si>
    <t>公的医療機関</t>
  </si>
  <si>
    <t>個人</t>
  </si>
  <si>
    <t>厚生連</t>
  </si>
  <si>
    <t>健保組合
及びその
連合会</t>
  </si>
  <si>
    <t>共済組合
及びその
連合会</t>
  </si>
  <si>
    <t>その他</t>
  </si>
  <si>
    <t>年次</t>
  </si>
  <si>
    <t>精神病床</t>
  </si>
  <si>
    <t>結核病床</t>
  </si>
  <si>
    <t>総数</t>
  </si>
  <si>
    <t>平成2年</t>
  </si>
  <si>
    <t>昭和50年</t>
  </si>
  <si>
    <t>第２７表 医薬品販売業、販売業の種類別ー年次別</t>
  </si>
  <si>
    <t>総数</t>
  </si>
  <si>
    <t>一般販売業</t>
  </si>
  <si>
    <t>薬種商販売業</t>
  </si>
  <si>
    <t>配置販売業</t>
  </si>
  <si>
    <t>特例販売業</t>
  </si>
  <si>
    <t>昭和45年</t>
  </si>
  <si>
    <t>国・地方
公共団体</t>
  </si>
  <si>
    <t>医療法人</t>
  </si>
  <si>
    <t>社会福祉
法人</t>
  </si>
  <si>
    <t>公的・社
会保険関
係団体</t>
  </si>
  <si>
    <t>その他</t>
  </si>
  <si>
    <t>昭和63年</t>
  </si>
  <si>
    <t>平成元年</t>
  </si>
  <si>
    <t>第２８表 毒劇物販売業、販売業の種類別ー年次別</t>
  </si>
  <si>
    <t>農業用品目販売業</t>
  </si>
  <si>
    <t>特定品目販売業</t>
  </si>
  <si>
    <t>昭和45年</t>
  </si>
  <si>
    <t>注）　平成８年までは各年末現在。平成９年から年度末現在。</t>
  </si>
  <si>
    <t>昭和63年</t>
  </si>
  <si>
    <t>平成元年</t>
  </si>
  <si>
    <t>平成元年</t>
  </si>
  <si>
    <t>11</t>
  </si>
  <si>
    <t>昭和50年</t>
  </si>
  <si>
    <t>年次</t>
  </si>
  <si>
    <t>新入院患者</t>
  </si>
  <si>
    <t>退院患者</t>
  </si>
  <si>
    <t>第１６表 病院の人口１０万対新入院患者数及び退院患者数ー年次別</t>
  </si>
  <si>
    <t>昭和50年</t>
  </si>
  <si>
    <t>精神病院</t>
  </si>
  <si>
    <t>一般病院</t>
  </si>
  <si>
    <t>平成元年</t>
  </si>
  <si>
    <t>第１８表 病院の人口１０万対１日平均外来患者数、病院の種類別ー年次別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</si>
  <si>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</si>
  <si>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</si>
  <si>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</si>
  <si>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</si>
  <si>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</si>
  <si>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</si>
  <si>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</si>
  <si>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</si>
  <si>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</si>
  <si>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</si>
  <si>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第１９表 病院の病床利用率・平均在院日数・１日平均患者数、病床の種類別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</si>
  <si>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</si>
  <si>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</si>
  <si>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</si>
  <si>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</si>
  <si>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</si>
  <si>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</si>
  <si>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</si>
  <si>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第２０表 病院の病床利用率、病床の種類・愛媛県･全国別ー年次別</t>
  </si>
  <si>
    <t>愛媛県</t>
  </si>
  <si>
    <t>全国</t>
  </si>
  <si>
    <t>総数</t>
  </si>
  <si>
    <t>精神
病床</t>
  </si>
  <si>
    <t>結核
病床</t>
  </si>
  <si>
    <t>平成元年</t>
  </si>
  <si>
    <t>第２１表 病院病床数・患者数、病床の種類・月別</t>
  </si>
  <si>
    <t>第２１表（続き）</t>
  </si>
  <si>
    <t>（１）総数</t>
  </si>
  <si>
    <t>月</t>
  </si>
  <si>
    <t>月末病床数</t>
  </si>
  <si>
    <t>在院患者延数</t>
  </si>
  <si>
    <t>新入院患者数</t>
  </si>
  <si>
    <t>退院患者数</t>
  </si>
  <si>
    <t>外来患者数</t>
  </si>
  <si>
    <t>１月</t>
  </si>
  <si>
    <t>２月</t>
  </si>
  <si>
    <t>１１</t>
  </si>
  <si>
    <t>（２）精神病床</t>
  </si>
  <si>
    <t>（３）結核病床</t>
  </si>
  <si>
    <t>注）　平成元年までは７月１日現在、平成２年以降は１０月１日現在。</t>
  </si>
  <si>
    <t>年　次</t>
  </si>
  <si>
    <t>総　数</t>
  </si>
  <si>
    <t>国・地方
公共団体</t>
  </si>
  <si>
    <t>医療
法人</t>
  </si>
  <si>
    <t>社会福祉
法人</t>
  </si>
  <si>
    <t>公的･社会
保険関係
団体</t>
  </si>
  <si>
    <t>医師会</t>
  </si>
  <si>
    <t>看護協会</t>
  </si>
  <si>
    <t xml:space="preserve"> その他</t>
  </si>
  <si>
    <t>平成５年</t>
  </si>
  <si>
    <t>-</t>
  </si>
  <si>
    <t>12</t>
  </si>
  <si>
    <t>感染症病床</t>
  </si>
  <si>
    <t>13</t>
  </si>
  <si>
    <t>１２</t>
  </si>
  <si>
    <t>１３</t>
  </si>
  <si>
    <t>第１７表 病院の外来患者延数、病院の種類別ー年次別</t>
  </si>
  <si>
    <t>一般病床等</t>
  </si>
  <si>
    <t>療養
病床等</t>
  </si>
  <si>
    <t>13</t>
  </si>
  <si>
    <t>各年度末現在</t>
  </si>
  <si>
    <t>実数</t>
  </si>
  <si>
    <t>人口１０万対</t>
  </si>
  <si>
    <t>医療
生協</t>
  </si>
  <si>
    <t>-</t>
  </si>
  <si>
    <t>平成２年</t>
  </si>
  <si>
    <t>第２９表 介護老人保健施設の施設数、開設者別ー年次別</t>
  </si>
  <si>
    <t>第３０表 介護老人保健施設の入所定員数、開設者別ー年次別</t>
  </si>
  <si>
    <t>第３１表　訪問看護ステーションの施設数、開設者別-年次別　</t>
  </si>
  <si>
    <t>平成５年</t>
  </si>
  <si>
    <t>各年１０月１日現在</t>
  </si>
  <si>
    <t>※その他病床等とは、療養病床、一般病床及び経過的旧その他の病床である。</t>
  </si>
  <si>
    <t>　一般病床等とは、一般病床及び経過的旧その他の病床（経過的旧療養型病床群を除く）である。</t>
  </si>
  <si>
    <t>　療養病床等とは、療養病床及び経過的旧療養型病床群である。</t>
  </si>
  <si>
    <t>感染症
病床</t>
  </si>
  <si>
    <t>その他の病床等※</t>
  </si>
  <si>
    <t>人口１０万対</t>
  </si>
  <si>
    <t>注）各年１0月１日現在。ただし、平成１１年以前は7月1日現在。</t>
  </si>
  <si>
    <t>15</t>
  </si>
  <si>
    <t>１４</t>
  </si>
  <si>
    <t>14</t>
  </si>
  <si>
    <t>（５）療養病床</t>
  </si>
  <si>
    <t>公的・社会
保険関係団体</t>
  </si>
  <si>
    <t xml:space="preserve">         平成13年からは松山市を除く。</t>
  </si>
  <si>
    <t>四国中央市</t>
  </si>
  <si>
    <t>西予市</t>
  </si>
  <si>
    <t>西予市</t>
  </si>
  <si>
    <t>東温市</t>
  </si>
  <si>
    <t>東温市</t>
  </si>
  <si>
    <t>上島町</t>
  </si>
  <si>
    <t>久万高原町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</si>
  <si>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</si>
  <si>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</si>
  <si>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</si>
  <si>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</si>
  <si>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</si>
  <si>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</si>
  <si>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</si>
  <si>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</si>
  <si>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</si>
  <si>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</si>
  <si>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</si>
  <si>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</si>
  <si>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</si>
  <si>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</si>
  <si>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</si>
  <si>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</si>
  <si>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</si>
  <si>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</si>
  <si>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</si>
  <si>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</si>
  <si>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１５</t>
  </si>
  <si>
    <t>四国中央市</t>
  </si>
  <si>
    <t>愛南町</t>
  </si>
  <si>
    <t>鬼北町</t>
  </si>
  <si>
    <t>愛南町</t>
  </si>
  <si>
    <t>療養病床</t>
  </si>
  <si>
    <t>一般病床</t>
  </si>
  <si>
    <t>国立大学法人</t>
  </si>
  <si>
    <t>16</t>
  </si>
  <si>
    <t>市計</t>
  </si>
  <si>
    <t>郡計</t>
  </si>
  <si>
    <t>鬼北町</t>
  </si>
  <si>
    <t>１６</t>
  </si>
  <si>
    <t>宇摩</t>
  </si>
  <si>
    <t>新居浜西条</t>
  </si>
  <si>
    <t>今治</t>
  </si>
  <si>
    <t>松山</t>
  </si>
  <si>
    <t>八幡浜大洲</t>
  </si>
  <si>
    <t>宇和島</t>
  </si>
  <si>
    <t>社会
福祉
法人</t>
  </si>
  <si>
    <t>（６）一般病床</t>
  </si>
  <si>
    <t>鬼北町</t>
  </si>
  <si>
    <t>第２３表 一般診療所数、開設者別－市町別</t>
  </si>
  <si>
    <t>市町</t>
  </si>
  <si>
    <t>平成18年</t>
  </si>
  <si>
    <t>平成１８年</t>
  </si>
  <si>
    <t>17</t>
  </si>
  <si>
    <t>１８</t>
  </si>
  <si>
    <t>介護療養病床（再掲）</t>
  </si>
  <si>
    <t>介護療養
病床
（再掲）</t>
  </si>
  <si>
    <t>（７）介護療養病床（再掲）</t>
  </si>
  <si>
    <t>平成元年</t>
  </si>
  <si>
    <t>３</t>
  </si>
  <si>
    <t>平成19年</t>
  </si>
  <si>
    <t>平成１９年</t>
  </si>
  <si>
    <t>平成１９年</t>
  </si>
  <si>
    <t>１７</t>
  </si>
  <si>
    <t>１９</t>
  </si>
  <si>
    <t>18</t>
  </si>
  <si>
    <t>19</t>
  </si>
  <si>
    <t>平成20年</t>
  </si>
  <si>
    <t>20</t>
  </si>
  <si>
    <t>１７</t>
  </si>
  <si>
    <t>１９</t>
  </si>
  <si>
    <t>平成20年</t>
  </si>
  <si>
    <t>20</t>
  </si>
  <si>
    <t>平成21年</t>
  </si>
  <si>
    <t>店舗販売業＊</t>
  </si>
  <si>
    <t>注）　平成８年までは各年末現在。平成９年から年度末現在。
       店舗販売業には卸売を含む。　＊H20までは一般販売業（卸売含む。）</t>
  </si>
  <si>
    <t>第２２表 一般診療所数、率（人口１０万対）年次・市町別</t>
  </si>
  <si>
    <t>第２４表 一般診療所の病床数・率（人口１０万対）－年次・市町別</t>
  </si>
  <si>
    <t>第２５表 歯科診療所数・率（人口１０万対）－年次・市町別</t>
  </si>
  <si>
    <t>第２６表 薬局数・率（人口１０万対）－年次・市町別</t>
  </si>
  <si>
    <t>21</t>
  </si>
  <si>
    <t>22</t>
  </si>
  <si>
    <t>22.10.1国調人口</t>
  </si>
  <si>
    <t>平成2２年</t>
  </si>
  <si>
    <t>平成2２年</t>
  </si>
  <si>
    <t>2２</t>
  </si>
  <si>
    <t>平成2２年</t>
  </si>
  <si>
    <t>平成２０年</t>
  </si>
  <si>
    <t>平成２1年</t>
  </si>
  <si>
    <t>平成２２年</t>
  </si>
  <si>
    <t>平成21年</t>
  </si>
  <si>
    <t>平成2２年</t>
  </si>
  <si>
    <t>平成22年</t>
  </si>
  <si>
    <t>22</t>
  </si>
  <si>
    <t>21</t>
  </si>
  <si>
    <t>21</t>
  </si>
  <si>
    <t>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</si>
</sst>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</numFmts>
  <fonts count="57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6"/>
      <name val="HG創英角ｺﾞｼｯｸUB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3"/>
    </font>
    <font>
      <sz val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49" fontId="5" fillId="0" borderId="0">
      <alignment horizontal="center" vertical="center"/>
      <protection/>
    </xf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80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180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5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14" xfId="0" applyNumberFormat="1" applyFont="1" applyFill="1" applyBorder="1" applyAlignment="1">
      <alignment horizontal="right" vertical="center" shrinkToFit="1"/>
    </xf>
    <xf numFmtId="180" fontId="12" fillId="0" borderId="16" xfId="0" applyNumberFormat="1" applyFont="1" applyFill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0" fontId="12" fillId="0" borderId="10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/>
    </xf>
    <xf numFmtId="180" fontId="12" fillId="0" borderId="18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/>
    </xf>
    <xf numFmtId="181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distributed" vertical="center"/>
    </xf>
    <xf numFmtId="180" fontId="12" fillId="0" borderId="23" xfId="0" applyNumberFormat="1" applyFont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Border="1" applyAlignment="1">
      <alignment horizontal="right" vertical="center" shrinkToFit="1"/>
    </xf>
    <xf numFmtId="180" fontId="12" fillId="0" borderId="18" xfId="0" applyNumberFormat="1" applyFont="1" applyBorder="1" applyAlignment="1">
      <alignment horizontal="right" vertical="center" shrinkToFit="1"/>
    </xf>
    <xf numFmtId="180" fontId="12" fillId="0" borderId="24" xfId="0" applyNumberFormat="1" applyFont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1" fontId="12" fillId="0" borderId="14" xfId="0" applyNumberFormat="1" applyFont="1" applyBorder="1" applyAlignment="1">
      <alignment horizontal="right" vertical="center" shrinkToFit="1"/>
    </xf>
    <xf numFmtId="181" fontId="12" fillId="0" borderId="23" xfId="0" applyNumberFormat="1" applyFont="1" applyBorder="1" applyAlignment="1">
      <alignment horizontal="right" vertical="center" shrinkToFit="1"/>
    </xf>
    <xf numFmtId="0" fontId="0" fillId="0" borderId="0" xfId="0" applyAlignment="1">
      <alignment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16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/>
    </xf>
    <xf numFmtId="181" fontId="12" fillId="0" borderId="10" xfId="0" applyNumberFormat="1" applyFont="1" applyBorder="1" applyAlignment="1">
      <alignment horizontal="right" vertical="center" shrinkToFit="1"/>
    </xf>
    <xf numFmtId="181" fontId="12" fillId="0" borderId="18" xfId="0" applyNumberFormat="1" applyFont="1" applyBorder="1" applyAlignment="1">
      <alignment horizontal="right" vertical="center" shrinkToFit="1"/>
    </xf>
    <xf numFmtId="180" fontId="12" fillId="0" borderId="23" xfId="0" applyNumberFormat="1" applyFont="1" applyFill="1" applyBorder="1" applyAlignment="1">
      <alignment horizontal="right" vertical="center" shrinkToFit="1"/>
    </xf>
    <xf numFmtId="180" fontId="12" fillId="0" borderId="2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181" fontId="12" fillId="0" borderId="20" xfId="0" applyNumberFormat="1" applyFont="1" applyBorder="1" applyAlignment="1">
      <alignment horizontal="right" vertical="center" shrinkToFit="1"/>
    </xf>
    <xf numFmtId="181" fontId="12" fillId="0" borderId="15" xfId="0" applyNumberFormat="1" applyFont="1" applyBorder="1" applyAlignment="1">
      <alignment horizontal="right" vertical="center" shrinkToFit="1"/>
    </xf>
    <xf numFmtId="181" fontId="12" fillId="0" borderId="17" xfId="0" applyNumberFormat="1" applyFont="1" applyBorder="1" applyAlignment="1">
      <alignment horizontal="right" vertical="center" shrinkToFit="1"/>
    </xf>
    <xf numFmtId="180" fontId="12" fillId="0" borderId="23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0" fontId="12" fillId="0" borderId="20" xfId="0" applyNumberFormat="1" applyFont="1" applyFill="1" applyBorder="1" applyAlignment="1" applyProtection="1">
      <alignment horizontal="right" vertical="center" shrinkToFit="1"/>
      <protection/>
    </xf>
    <xf numFmtId="180" fontId="12" fillId="0" borderId="14" xfId="0" applyNumberFormat="1" applyFont="1" applyFill="1" applyBorder="1" applyAlignment="1" applyProtection="1">
      <alignment horizontal="right" vertical="center" shrinkToFit="1"/>
      <protection/>
    </xf>
    <xf numFmtId="181" fontId="12" fillId="0" borderId="14" xfId="0" applyNumberFormat="1" applyFont="1" applyFill="1" applyBorder="1" applyAlignment="1" applyProtection="1">
      <alignment horizontal="right" vertical="center" shrinkToFit="1"/>
      <protection/>
    </xf>
    <xf numFmtId="180" fontId="12" fillId="0" borderId="15" xfId="0" applyNumberFormat="1" applyFont="1" applyFill="1" applyBorder="1" applyAlignment="1" applyProtection="1">
      <alignment horizontal="right" vertical="center" shrinkToFit="1"/>
      <protection/>
    </xf>
    <xf numFmtId="180" fontId="12" fillId="0" borderId="0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17" xfId="0" applyNumberFormat="1" applyFont="1" applyFill="1" applyBorder="1" applyAlignment="1" applyProtection="1">
      <alignment horizontal="right" vertical="center" shrinkToFit="1"/>
      <protection/>
    </xf>
    <xf numFmtId="180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0" borderId="10" xfId="0" applyNumberFormat="1" applyFont="1" applyFill="1" applyBorder="1" applyAlignment="1" applyProtection="1">
      <alignment horizontal="right" vertical="center" shrinkToFit="1"/>
      <protection/>
    </xf>
    <xf numFmtId="41" fontId="10" fillId="0" borderId="10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81" fontId="12" fillId="0" borderId="23" xfId="0" applyNumberFormat="1" applyFont="1" applyFill="1" applyBorder="1" applyAlignment="1" applyProtection="1">
      <alignment horizontal="right" vertical="center" shrinkToFit="1"/>
      <protection/>
    </xf>
    <xf numFmtId="181" fontId="12" fillId="0" borderId="16" xfId="0" applyNumberFormat="1" applyFont="1" applyFill="1" applyBorder="1" applyAlignment="1" applyProtection="1">
      <alignment horizontal="right" vertical="center" shrinkToFit="1"/>
      <protection/>
    </xf>
    <xf numFmtId="181" fontId="12" fillId="0" borderId="18" xfId="0" applyNumberFormat="1" applyFont="1" applyFill="1" applyBorder="1" applyAlignment="1" applyProtection="1">
      <alignment horizontal="right" vertical="center" shrinkToFit="1"/>
      <protection/>
    </xf>
    <xf numFmtId="49" fontId="18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/>
    </xf>
    <xf numFmtId="0" fontId="5" fillId="0" borderId="24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right" vertical="center" shrinkToFit="1"/>
    </xf>
    <xf numFmtId="180" fontId="12" fillId="0" borderId="14" xfId="0" applyNumberFormat="1" applyFont="1" applyBorder="1" applyAlignment="1">
      <alignment horizontal="right" vertical="center" shrinkToFit="1"/>
    </xf>
    <xf numFmtId="49" fontId="5" fillId="0" borderId="15" xfId="49" applyBorder="1">
      <alignment horizontal="center" vertical="center"/>
      <protection/>
    </xf>
    <xf numFmtId="180" fontId="12" fillId="0" borderId="15" xfId="0" applyNumberFormat="1" applyFont="1" applyBorder="1" applyAlignment="1">
      <alignment horizontal="right" vertical="center" shrinkToFit="1"/>
    </xf>
    <xf numFmtId="49" fontId="5" fillId="0" borderId="15" xfId="49" applyFont="1" applyBorder="1">
      <alignment horizontal="center" vertical="center"/>
      <protection/>
    </xf>
    <xf numFmtId="49" fontId="5" fillId="0" borderId="12" xfId="4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11" xfId="49" applyBorder="1">
      <alignment horizontal="center" vertical="center"/>
      <protection/>
    </xf>
    <xf numFmtId="49" fontId="5" fillId="0" borderId="22" xfId="49" applyBorder="1">
      <alignment horizontal="center" vertical="center"/>
      <protection/>
    </xf>
    <xf numFmtId="49" fontId="5" fillId="0" borderId="22" xfId="49" applyFont="1" applyBorder="1">
      <alignment horizontal="center" vertical="center"/>
      <protection/>
    </xf>
    <xf numFmtId="0" fontId="0" fillId="0" borderId="15" xfId="0" applyBorder="1" applyAlignment="1">
      <alignment/>
    </xf>
    <xf numFmtId="0" fontId="5" fillId="0" borderId="0" xfId="0" applyNumberFormat="1" applyFont="1" applyAlignment="1">
      <alignment/>
    </xf>
    <xf numFmtId="0" fontId="15" fillId="0" borderId="15" xfId="0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7" fillId="0" borderId="0" xfId="0" applyFont="1" applyAlignment="1">
      <alignment/>
    </xf>
    <xf numFmtId="180" fontId="12" fillId="0" borderId="0" xfId="0" applyNumberFormat="1" applyFont="1" applyAlignment="1">
      <alignment horizontal="right" vertical="center"/>
    </xf>
    <xf numFmtId="185" fontId="12" fillId="0" borderId="18" xfId="0" applyNumberFormat="1" applyFont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49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Border="1" applyAlignment="1">
      <alignment horizontal="right" vertical="center"/>
    </xf>
    <xf numFmtId="49" fontId="5" fillId="0" borderId="13" xfId="49" applyNumberFormat="1" applyFont="1" applyBorder="1" applyAlignment="1">
      <alignment horizontal="center" vertical="center" wrapText="1"/>
      <protection/>
    </xf>
    <xf numFmtId="49" fontId="5" fillId="0" borderId="0" xfId="49" applyNumberFormat="1" applyFont="1" applyFill="1" applyBorder="1" applyAlignment="1">
      <alignment horizontal="center" vertical="center" wrapText="1"/>
      <protection/>
    </xf>
    <xf numFmtId="182" fontId="12" fillId="0" borderId="15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80" fontId="12" fillId="0" borderId="23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center" vertical="center"/>
    </xf>
    <xf numFmtId="180" fontId="12" fillId="0" borderId="15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center" vertical="center"/>
    </xf>
    <xf numFmtId="180" fontId="12" fillId="0" borderId="17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right" vertical="center"/>
    </xf>
    <xf numFmtId="43" fontId="0" fillId="0" borderId="0" xfId="0" applyNumberFormat="1" applyAlignment="1">
      <alignment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22" xfId="64" applyNumberFormat="1" applyFont="1" applyBorder="1" applyAlignment="1">
      <alignment horizontal="center" vertical="center"/>
      <protection/>
    </xf>
    <xf numFmtId="49" fontId="5" fillId="0" borderId="20" xfId="64" applyNumberFormat="1" applyFont="1" applyBorder="1" applyAlignment="1">
      <alignment horizontal="center" vertical="center"/>
      <protection/>
    </xf>
    <xf numFmtId="180" fontId="12" fillId="0" borderId="23" xfId="64" applyNumberFormat="1" applyFont="1" applyBorder="1" applyAlignment="1">
      <alignment horizontal="right" vertical="center" shrinkToFit="1"/>
      <protection/>
    </xf>
    <xf numFmtId="49" fontId="5" fillId="0" borderId="15" xfId="64" applyNumberFormat="1" applyFont="1" applyBorder="1" applyAlignment="1">
      <alignment horizontal="center" vertical="center"/>
      <protection/>
    </xf>
    <xf numFmtId="180" fontId="12" fillId="0" borderId="16" xfId="64" applyNumberFormat="1" applyFont="1" applyBorder="1" applyAlignment="1">
      <alignment horizontal="right" vertical="center" shrinkToFit="1"/>
      <protection/>
    </xf>
    <xf numFmtId="49" fontId="5" fillId="0" borderId="17" xfId="64" applyNumberFormat="1" applyFont="1" applyBorder="1" applyAlignment="1">
      <alignment horizontal="center" vertical="center"/>
      <protection/>
    </xf>
    <xf numFmtId="180" fontId="12" fillId="0" borderId="18" xfId="64" applyNumberFormat="1" applyFont="1" applyBorder="1" applyAlignment="1">
      <alignment horizontal="right" vertical="center" shrinkToFit="1"/>
      <protection/>
    </xf>
    <xf numFmtId="49" fontId="5" fillId="0" borderId="19" xfId="64" applyNumberFormat="1" applyFont="1" applyBorder="1" applyAlignment="1">
      <alignment horizontal="center" vertical="center"/>
      <protection/>
    </xf>
    <xf numFmtId="180" fontId="12" fillId="0" borderId="24" xfId="64" applyNumberFormat="1" applyFont="1" applyBorder="1" applyAlignment="1">
      <alignment horizontal="right" vertical="center" shrinkToFit="1"/>
      <protection/>
    </xf>
    <xf numFmtId="49" fontId="5" fillId="0" borderId="12" xfId="64" applyNumberFormat="1" applyFont="1" applyBorder="1" applyAlignment="1">
      <alignment horizontal="center" vertical="center"/>
      <protection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right" vertical="center"/>
    </xf>
    <xf numFmtId="49" fontId="5" fillId="0" borderId="14" xfId="49" applyFont="1" applyFill="1" applyBorder="1" applyAlignment="1">
      <alignment horizontal="left" vertical="center"/>
      <protection/>
    </xf>
    <xf numFmtId="49" fontId="5" fillId="0" borderId="0" xfId="49" applyNumberFormat="1" applyFont="1" applyBorder="1" applyAlignment="1">
      <alignment horizontal="center" vertical="center"/>
      <protection/>
    </xf>
    <xf numFmtId="182" fontId="12" fillId="0" borderId="0" xfId="0" applyNumberFormat="1" applyFont="1" applyBorder="1" applyAlignment="1">
      <alignment horizontal="right" vertical="center" shrinkToFit="1"/>
    </xf>
    <xf numFmtId="191" fontId="12" fillId="0" borderId="0" xfId="0" applyNumberFormat="1" applyFont="1" applyBorder="1" applyAlignment="1">
      <alignment horizontal="right" vertical="center" shrinkToFit="1"/>
    </xf>
    <xf numFmtId="191" fontId="12" fillId="0" borderId="14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49" fontId="5" fillId="0" borderId="11" xfId="49" applyFont="1" applyBorder="1">
      <alignment horizontal="center" vertical="center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180" fontId="12" fillId="0" borderId="20" xfId="64" applyNumberFormat="1" applyFont="1" applyBorder="1" applyAlignment="1">
      <alignment horizontal="right" vertical="center" shrinkToFit="1"/>
      <protection/>
    </xf>
    <xf numFmtId="180" fontId="12" fillId="0" borderId="15" xfId="64" applyNumberFormat="1" applyFont="1" applyBorder="1" applyAlignment="1">
      <alignment horizontal="right" vertical="center" shrinkToFit="1"/>
      <protection/>
    </xf>
    <xf numFmtId="180" fontId="12" fillId="0" borderId="17" xfId="64" applyNumberFormat="1" applyFont="1" applyBorder="1" applyAlignment="1">
      <alignment horizontal="right" vertical="center" shrinkToFit="1"/>
      <protection/>
    </xf>
    <xf numFmtId="180" fontId="12" fillId="0" borderId="19" xfId="64" applyNumberFormat="1" applyFont="1" applyBorder="1" applyAlignment="1">
      <alignment horizontal="right" vertical="center" shrinkToFit="1"/>
      <protection/>
    </xf>
    <xf numFmtId="180" fontId="12" fillId="0" borderId="0" xfId="64" applyNumberFormat="1" applyFont="1" applyBorder="1" applyAlignment="1">
      <alignment horizontal="right" vertical="center" shrinkToFit="1"/>
      <protection/>
    </xf>
    <xf numFmtId="180" fontId="12" fillId="0" borderId="14" xfId="64" applyNumberFormat="1" applyFont="1" applyBorder="1" applyAlignment="1">
      <alignment horizontal="right" vertical="center" shrinkToFit="1"/>
      <protection/>
    </xf>
    <xf numFmtId="180" fontId="12" fillId="0" borderId="10" xfId="64" applyNumberFormat="1" applyFont="1" applyBorder="1" applyAlignment="1">
      <alignment horizontal="right" vertical="center" shrinkToFit="1"/>
      <protection/>
    </xf>
    <xf numFmtId="180" fontId="12" fillId="0" borderId="21" xfId="64" applyNumberFormat="1" applyFont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180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0" xfId="0" applyNumberFormat="1" applyFont="1" applyFill="1" applyBorder="1" applyAlignment="1" applyProtection="1">
      <alignment horizontal="right" vertical="center" shrinkToFit="1"/>
      <protection/>
    </xf>
    <xf numFmtId="181" fontId="12" fillId="0" borderId="15" xfId="0" applyNumberFormat="1" applyFont="1" applyFill="1" applyBorder="1" applyAlignment="1" applyProtection="1">
      <alignment horizontal="right" vertical="center" shrinkToFit="1"/>
      <protection/>
    </xf>
    <xf numFmtId="181" fontId="12" fillId="0" borderId="17" xfId="0" applyNumberFormat="1" applyFont="1" applyFill="1" applyBorder="1" applyAlignment="1" applyProtection="1">
      <alignment horizontal="right" vertical="center" shrinkToFit="1"/>
      <protection/>
    </xf>
    <xf numFmtId="49" fontId="5" fillId="0" borderId="28" xfId="0" applyNumberFormat="1" applyFont="1" applyBorder="1" applyAlignment="1">
      <alignment horizontal="center" vertical="center" wrapText="1"/>
    </xf>
    <xf numFmtId="181" fontId="12" fillId="0" borderId="26" xfId="0" applyNumberFormat="1" applyFont="1" applyFill="1" applyBorder="1" applyAlignment="1" applyProtection="1">
      <alignment horizontal="right" vertical="center" shrinkToFit="1"/>
      <protection/>
    </xf>
    <xf numFmtId="181" fontId="12" fillId="0" borderId="27" xfId="0" applyNumberFormat="1" applyFont="1" applyFill="1" applyBorder="1" applyAlignment="1" applyProtection="1">
      <alignment horizontal="right" vertical="center" shrinkToFit="1"/>
      <protection/>
    </xf>
    <xf numFmtId="181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5" xfId="0" applyNumberFormat="1" applyFont="1" applyFill="1" applyBorder="1" applyAlignment="1" applyProtection="1">
      <alignment horizontal="right" vertical="center" shrinkToFit="1"/>
      <protection/>
    </xf>
    <xf numFmtId="0" fontId="0" fillId="0" borderId="11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49" fontId="5" fillId="0" borderId="19" xfId="49" applyNumberFormat="1" applyFont="1" applyBorder="1" applyAlignment="1">
      <alignment horizontal="left" vertical="center"/>
      <protection/>
    </xf>
    <xf numFmtId="182" fontId="12" fillId="0" borderId="19" xfId="0" applyNumberFormat="1" applyFont="1" applyBorder="1" applyAlignment="1">
      <alignment horizontal="right" vertical="center" shrinkToFit="1"/>
    </xf>
    <xf numFmtId="181" fontId="12" fillId="0" borderId="21" xfId="0" applyNumberFormat="1" applyFont="1" applyBorder="1" applyAlignment="1">
      <alignment horizontal="right" vertical="center" shrinkToFit="1"/>
    </xf>
    <xf numFmtId="191" fontId="12" fillId="0" borderId="21" xfId="0" applyNumberFormat="1" applyFont="1" applyBorder="1" applyAlignment="1">
      <alignment horizontal="right" vertical="center" shrinkToFit="1"/>
    </xf>
    <xf numFmtId="191" fontId="12" fillId="0" borderId="24" xfId="0" applyNumberFormat="1" applyFont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49" fontId="5" fillId="0" borderId="13" xfId="64" applyNumberFormat="1" applyFont="1" applyBorder="1" applyAlignment="1">
      <alignment horizontal="center" vertical="center"/>
      <protection/>
    </xf>
    <xf numFmtId="181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9" xfId="64" applyNumberFormat="1" applyFont="1" applyBorder="1" applyAlignment="1">
      <alignment horizontal="center" vertical="center"/>
      <protection/>
    </xf>
    <xf numFmtId="180" fontId="12" fillId="0" borderId="30" xfId="64" applyNumberFormat="1" applyFont="1" applyBorder="1" applyAlignment="1">
      <alignment horizontal="right" vertical="center" shrinkToFit="1"/>
      <protection/>
    </xf>
    <xf numFmtId="180" fontId="12" fillId="0" borderId="31" xfId="64" applyNumberFormat="1" applyFont="1" applyBorder="1" applyAlignment="1">
      <alignment horizontal="right" vertical="center" shrinkToFit="1"/>
      <protection/>
    </xf>
    <xf numFmtId="180" fontId="12" fillId="0" borderId="32" xfId="64" applyNumberFormat="1" applyFont="1" applyBorder="1" applyAlignment="1">
      <alignment horizontal="right" vertical="center" shrinkToFit="1"/>
      <protection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180" fontId="12" fillId="0" borderId="27" xfId="64" applyNumberFormat="1" applyFont="1" applyBorder="1" applyAlignment="1">
      <alignment horizontal="right" vertical="center" shrinkToFit="1"/>
      <protection/>
    </xf>
    <xf numFmtId="41" fontId="0" fillId="0" borderId="0" xfId="0" applyNumberFormat="1" applyFont="1" applyFill="1" applyAlignment="1">
      <alignment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16" fillId="0" borderId="19" xfId="49" applyNumberFormat="1" applyFont="1" applyBorder="1" applyAlignment="1">
      <alignment horizontal="left" vertical="center"/>
      <protection/>
    </xf>
    <xf numFmtId="185" fontId="12" fillId="0" borderId="0" xfId="0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/>
    </xf>
    <xf numFmtId="49" fontId="22" fillId="0" borderId="13" xfId="0" applyNumberFormat="1" applyFont="1" applyBorder="1" applyAlignment="1">
      <alignment horizontal="center" vertical="center" wrapText="1"/>
    </xf>
    <xf numFmtId="49" fontId="20" fillId="0" borderId="13" xfId="49" applyNumberFormat="1" applyFont="1" applyBorder="1" applyAlignment="1">
      <alignment horizontal="center" vertical="center" wrapText="1"/>
      <protection/>
    </xf>
    <xf numFmtId="185" fontId="12" fillId="0" borderId="16" xfId="0" applyNumberFormat="1" applyFont="1" applyBorder="1" applyAlignment="1">
      <alignment horizontal="right" vertical="center" shrinkToFit="1"/>
    </xf>
    <xf numFmtId="180" fontId="12" fillId="0" borderId="21" xfId="0" applyNumberFormat="1" applyFont="1" applyBorder="1" applyAlignment="1">
      <alignment horizontal="right" vertical="center" shrinkToFit="1"/>
    </xf>
    <xf numFmtId="191" fontId="12" fillId="0" borderId="23" xfId="0" applyNumberFormat="1" applyFont="1" applyBorder="1" applyAlignment="1">
      <alignment horizontal="right" vertical="center" shrinkToFit="1"/>
    </xf>
    <xf numFmtId="180" fontId="12" fillId="0" borderId="17" xfId="0" applyNumberFormat="1" applyFont="1" applyFill="1" applyBorder="1" applyAlignment="1">
      <alignment horizontal="right" vertical="center" shrinkToFit="1"/>
    </xf>
    <xf numFmtId="181" fontId="12" fillId="0" borderId="19" xfId="0" applyNumberFormat="1" applyFont="1" applyFill="1" applyBorder="1" applyAlignment="1" applyProtection="1">
      <alignment horizontal="right" vertical="center" shrinkToFit="1"/>
      <protection/>
    </xf>
    <xf numFmtId="181" fontId="12" fillId="0" borderId="21" xfId="0" applyNumberFormat="1" applyFont="1" applyFill="1" applyBorder="1" applyAlignment="1" applyProtection="1">
      <alignment horizontal="right" vertical="center" shrinkToFit="1"/>
      <protection/>
    </xf>
    <xf numFmtId="181" fontId="12" fillId="0" borderId="24" xfId="0" applyNumberFormat="1" applyFont="1" applyFill="1" applyBorder="1" applyAlignment="1" applyProtection="1">
      <alignment horizontal="right" vertical="center" shrinkToFit="1"/>
      <protection/>
    </xf>
    <xf numFmtId="180" fontId="12" fillId="0" borderId="19" xfId="0" applyNumberFormat="1" applyFont="1" applyFill="1" applyBorder="1" applyAlignment="1">
      <alignment horizontal="right" vertical="center" shrinkToFit="1"/>
    </xf>
    <xf numFmtId="180" fontId="12" fillId="0" borderId="21" xfId="0" applyNumberFormat="1" applyFont="1" applyFill="1" applyBorder="1" applyAlignment="1">
      <alignment horizontal="right" vertical="center" shrinkToFit="1"/>
    </xf>
    <xf numFmtId="180" fontId="12" fillId="0" borderId="33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Border="1" applyAlignment="1">
      <alignment horizontal="right" vertical="center" shrinkToFit="1"/>
    </xf>
    <xf numFmtId="181" fontId="12" fillId="0" borderId="33" xfId="0" applyNumberFormat="1" applyFont="1" applyFill="1" applyBorder="1" applyAlignment="1" applyProtection="1">
      <alignment horizontal="right" vertical="center" shrinkToFit="1"/>
      <protection/>
    </xf>
    <xf numFmtId="181" fontId="12" fillId="0" borderId="34" xfId="0" applyNumberFormat="1" applyFont="1" applyFill="1" applyBorder="1" applyAlignment="1" applyProtection="1">
      <alignment horizontal="right" vertical="center" shrinkToFit="1"/>
      <protection/>
    </xf>
    <xf numFmtId="181" fontId="12" fillId="0" borderId="35" xfId="0" applyNumberFormat="1" applyFont="1" applyFill="1" applyBorder="1" applyAlignment="1" applyProtection="1">
      <alignment horizontal="right" vertical="center" shrinkToFit="1"/>
      <protection/>
    </xf>
    <xf numFmtId="0" fontId="5" fillId="0" borderId="15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181" fontId="12" fillId="0" borderId="3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3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19" xfId="49" applyNumberFormat="1" applyFont="1" applyBorder="1" applyAlignment="1">
      <alignment horizontal="center" vertical="center"/>
      <protection/>
    </xf>
    <xf numFmtId="49" fontId="5" fillId="0" borderId="24" xfId="49" applyNumberFormat="1" applyFont="1" applyBorder="1" applyAlignment="1">
      <alignment horizontal="center" vertical="center"/>
      <protection/>
    </xf>
    <xf numFmtId="49" fontId="5" fillId="0" borderId="20" xfId="49" applyNumberFormat="1" applyFont="1" applyBorder="1" applyAlignment="1">
      <alignment horizontal="left" vertical="center"/>
      <protection/>
    </xf>
    <xf numFmtId="49" fontId="5" fillId="0" borderId="23" xfId="49" applyNumberFormat="1" applyFont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58" fontId="5" fillId="0" borderId="10" xfId="0" applyNumberFormat="1" applyFont="1" applyFill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49" applyNumberFormat="1" applyFont="1" applyBorder="1" applyAlignment="1">
      <alignment horizontal="center" vertical="center"/>
      <protection/>
    </xf>
    <xf numFmtId="49" fontId="5" fillId="0" borderId="22" xfId="49" applyNumberFormat="1" applyFont="1" applyBorder="1" applyAlignment="1">
      <alignment horizontal="center" vertical="center"/>
      <protection/>
    </xf>
    <xf numFmtId="49" fontId="5" fillId="0" borderId="12" xfId="49" applyNumberFormat="1" applyFont="1" applyBorder="1" applyAlignment="1">
      <alignment horizontal="center" vertical="center"/>
      <protection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</cellXfs>
  <cellStyles count="53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丸ゴシックM-PRO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Sec.2-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outlinePr summaryBelow="0" summaryRight="0"/>
    <pageSetUpPr fitToPage="1"/>
  </sheetPr>
  <dimension ref="A1:H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50390625" defaultRowHeight="13.5"/>
  <cols>
    <col min="1" max="1" width="13.625" style="101" customWidth="1"/>
    <col min="2" max="2" width="31.50390625" style="101" customWidth="1"/>
    <col min="3" max="3" width="37.50390625" style="101" customWidth="1"/>
    <col min="4" max="4" width="5.375" style="101" customWidth="1"/>
    <col min="5" max="7" width="13.625" style="101" customWidth="1"/>
  </cols>
  <sheetData>
    <row r="1" spans="1:7" ht="13.5">
      <c r="A1" s="97" t="s">
        <v>75</v>
      </c>
      <c r="B1" s="116"/>
      <c r="C1" s="116"/>
      <c r="E1" s="116"/>
      <c r="F1" s="116"/>
      <c r="G1" s="116"/>
    </row>
    <row r="2" spans="1:8" s="109" customFormat="1" ht="12" customHeight="1">
      <c r="A2" s="123" t="s">
        <v>72</v>
      </c>
      <c r="B2" s="19" t="s">
        <v>73</v>
      </c>
      <c r="C2" s="22" t="s">
        <v>74</v>
      </c>
      <c r="D2"/>
      <c r="E2"/>
      <c r="F2"/>
      <c r="G2"/>
      <c r="H2"/>
    </row>
    <row r="3" spans="1:8" s="109" customFormat="1" ht="12" customHeight="1">
      <c r="A3" s="105" t="s">
        <v>76</v>
      </c>
      <c r="B3" s="74">
        <v>5894.9</v>
      </c>
      <c r="C3" s="63">
        <v>5842.5</v>
      </c>
      <c r="D3"/>
      <c r="E3"/>
      <c r="F3"/>
      <c r="G3"/>
      <c r="H3"/>
    </row>
    <row r="4" spans="1:7" ht="12" customHeight="1">
      <c r="A4" s="105">
        <v>55</v>
      </c>
      <c r="B4" s="75">
        <v>6361.8</v>
      </c>
      <c r="C4" s="66">
        <v>6361.8</v>
      </c>
      <c r="D4"/>
      <c r="E4" s="124"/>
      <c r="F4" s="125"/>
      <c r="G4" s="126"/>
    </row>
    <row r="5" spans="1:7" ht="12" customHeight="1">
      <c r="A5" s="105">
        <v>60</v>
      </c>
      <c r="B5" s="75">
        <v>7590.9</v>
      </c>
      <c r="C5" s="66">
        <v>7578.4</v>
      </c>
      <c r="D5"/>
      <c r="E5" s="124"/>
      <c r="F5" s="125"/>
      <c r="G5" s="126"/>
    </row>
    <row r="6" spans="1:7" ht="12" customHeight="1" hidden="1">
      <c r="A6" s="105">
        <v>61</v>
      </c>
      <c r="B6" s="75">
        <v>7788.2</v>
      </c>
      <c r="C6" s="66">
        <v>7779.9</v>
      </c>
      <c r="D6"/>
      <c r="E6" s="124"/>
      <c r="F6" s="125"/>
      <c r="G6" s="126"/>
    </row>
    <row r="7" spans="1:7" ht="12" customHeight="1" hidden="1">
      <c r="A7" s="105">
        <v>62</v>
      </c>
      <c r="B7" s="75">
        <v>7986</v>
      </c>
      <c r="C7" s="66">
        <v>7977.4</v>
      </c>
      <c r="D7"/>
      <c r="E7" s="46"/>
      <c r="F7" s="46"/>
      <c r="G7" s="126"/>
    </row>
    <row r="8" spans="1:7" ht="12" customHeight="1" hidden="1">
      <c r="A8" s="105">
        <v>63</v>
      </c>
      <c r="B8" s="75">
        <v>8122.5</v>
      </c>
      <c r="C8" s="66">
        <v>8127.4</v>
      </c>
      <c r="D8"/>
      <c r="E8" s="126"/>
      <c r="F8" s="126"/>
      <c r="G8" s="126"/>
    </row>
    <row r="9" spans="1:7" ht="12" customHeight="1" hidden="1">
      <c r="A9" s="105" t="s">
        <v>223</v>
      </c>
      <c r="B9" s="75">
        <v>8251.3</v>
      </c>
      <c r="C9" s="66">
        <v>8257.6</v>
      </c>
      <c r="D9"/>
      <c r="E9" s="126"/>
      <c r="F9" s="126"/>
      <c r="G9" s="126"/>
    </row>
    <row r="10" spans="1:7" ht="12" customHeight="1">
      <c r="A10" s="112" t="s">
        <v>46</v>
      </c>
      <c r="B10" s="75">
        <v>8452.9</v>
      </c>
      <c r="C10" s="66">
        <v>8435.3</v>
      </c>
      <c r="D10"/>
      <c r="E10"/>
      <c r="F10"/>
      <c r="G10"/>
    </row>
    <row r="11" spans="1:6" ht="13.5">
      <c r="A11" s="107" t="s">
        <v>224</v>
      </c>
      <c r="B11" s="75">
        <v>8297.2</v>
      </c>
      <c r="C11" s="66">
        <v>8307.4</v>
      </c>
      <c r="D11" s="120"/>
      <c r="E11" s="120"/>
      <c r="F11" s="120"/>
    </row>
    <row r="12" spans="1:6" ht="13.5">
      <c r="A12" s="105">
        <v>4</v>
      </c>
      <c r="B12" s="75">
        <v>8860.9</v>
      </c>
      <c r="C12" s="66">
        <v>8871.9</v>
      </c>
      <c r="D12" s="120"/>
      <c r="E12" s="120"/>
      <c r="F12" s="120"/>
    </row>
    <row r="13" spans="1:6" ht="13.5">
      <c r="A13" s="105">
        <v>5</v>
      </c>
      <c r="B13" s="75">
        <v>9125</v>
      </c>
      <c r="C13" s="66">
        <v>9125</v>
      </c>
      <c r="D13" s="120"/>
      <c r="E13" s="120"/>
      <c r="F13" s="120"/>
    </row>
    <row r="14" spans="1:6" ht="13.5">
      <c r="A14" s="105">
        <v>6</v>
      </c>
      <c r="B14" s="75">
        <v>9198</v>
      </c>
      <c r="C14" s="66">
        <v>9234.5</v>
      </c>
      <c r="D14" s="120"/>
      <c r="E14" s="120"/>
      <c r="F14" s="120"/>
    </row>
    <row r="15" spans="1:3" ht="13.5">
      <c r="A15" s="105">
        <v>7</v>
      </c>
      <c r="B15" s="75">
        <v>9699.5</v>
      </c>
      <c r="C15" s="66">
        <v>9599.5</v>
      </c>
    </row>
    <row r="16" spans="1:3" ht="13.5">
      <c r="A16" s="105">
        <v>8</v>
      </c>
      <c r="B16" s="75">
        <v>9932.6</v>
      </c>
      <c r="C16" s="66">
        <v>9920.4</v>
      </c>
    </row>
    <row r="17" spans="1:3" ht="13.5">
      <c r="A17" s="105">
        <v>9</v>
      </c>
      <c r="B17" s="75">
        <v>10133.7</v>
      </c>
      <c r="C17" s="66">
        <v>10171.8</v>
      </c>
    </row>
    <row r="18" spans="1:3" ht="13.5">
      <c r="A18" s="105">
        <v>10</v>
      </c>
      <c r="B18" s="75">
        <v>10696.2</v>
      </c>
      <c r="C18" s="66">
        <v>10703.3</v>
      </c>
    </row>
    <row r="19" spans="1:3" ht="13.5">
      <c r="A19" s="105" t="s">
        <v>117</v>
      </c>
      <c r="B19" s="75">
        <v>10969.472277889112</v>
      </c>
      <c r="C19" s="66">
        <v>10971.476285905144</v>
      </c>
    </row>
    <row r="20" spans="1:3" ht="13.5">
      <c r="A20" s="105" t="s">
        <v>135</v>
      </c>
      <c r="B20" s="75">
        <v>11320.8</v>
      </c>
      <c r="C20" s="66">
        <v>11318.3</v>
      </c>
    </row>
    <row r="21" spans="1:3" ht="13.5">
      <c r="A21" s="111" t="s">
        <v>136</v>
      </c>
      <c r="B21" s="75">
        <v>11564.2</v>
      </c>
      <c r="C21" s="66">
        <v>11564.5</v>
      </c>
    </row>
    <row r="22" spans="1:3" ht="13.5">
      <c r="A22" s="111" t="s">
        <v>160</v>
      </c>
      <c r="B22" s="75">
        <v>11880.2</v>
      </c>
      <c r="C22" s="66">
        <v>11900.4</v>
      </c>
    </row>
    <row r="23" spans="1:3" ht="13.5">
      <c r="A23" s="111" t="s">
        <v>192</v>
      </c>
      <c r="B23" s="75">
        <f>181607/1483000*100000</f>
        <v>12245.920431557654</v>
      </c>
      <c r="C23" s="66">
        <f>181847/1483000*100000</f>
        <v>12262.103843560351</v>
      </c>
    </row>
    <row r="24" spans="1:3" ht="13.5">
      <c r="A24" s="111" t="s">
        <v>204</v>
      </c>
      <c r="B24" s="75">
        <v>12392.68788083954</v>
      </c>
      <c r="C24" s="66">
        <v>12392.552471225457</v>
      </c>
    </row>
    <row r="25" spans="1:3" ht="13.5">
      <c r="A25" s="112" t="s">
        <v>234</v>
      </c>
      <c r="B25" s="75">
        <v>12547.289678876425</v>
      </c>
      <c r="C25" s="66">
        <v>12529.440017985919</v>
      </c>
    </row>
    <row r="26" spans="1:3" ht="13.5">
      <c r="A26" s="112" t="s">
        <v>219</v>
      </c>
      <c r="B26" s="75">
        <v>12609.315068493152</v>
      </c>
      <c r="C26" s="66">
        <v>12654.794520547946</v>
      </c>
    </row>
    <row r="27" spans="1:3" ht="13.5">
      <c r="A27" s="112" t="s">
        <v>235</v>
      </c>
      <c r="B27" s="75">
        <f>180023/1452*100</f>
        <v>12398.2782369146</v>
      </c>
      <c r="C27" s="66">
        <f>180502/1452*100</f>
        <v>12431.267217630853</v>
      </c>
    </row>
    <row r="28" spans="1:3" ht="13.5">
      <c r="A28" s="112" t="s">
        <v>237</v>
      </c>
      <c r="B28" s="75">
        <v>12283.4</v>
      </c>
      <c r="C28" s="66">
        <v>12314</v>
      </c>
    </row>
    <row r="29" spans="1:3" ht="13.5">
      <c r="A29" s="112" t="s">
        <v>245</v>
      </c>
      <c r="B29" s="75">
        <v>12355.6</v>
      </c>
      <c r="C29" s="66">
        <v>12370.1</v>
      </c>
    </row>
    <row r="30" spans="1:3" ht="13.5">
      <c r="A30" s="108" t="s">
        <v>250</v>
      </c>
      <c r="B30" s="76">
        <v>12876.9</v>
      </c>
      <c r="C30" s="69">
        <v>12884.9</v>
      </c>
    </row>
    <row r="31" ht="17.25" customHeight="1">
      <c r="A31" s="114"/>
    </row>
    <row r="32" ht="13.5">
      <c r="A32" s="114"/>
    </row>
    <row r="33" ht="13.5">
      <c r="A33" s="114"/>
    </row>
    <row r="34" ht="13.5">
      <c r="A34" s="114"/>
    </row>
    <row r="49" ht="44.25" customHeight="1"/>
    <row r="75" ht="39" customHeight="1"/>
  </sheetData>
  <sheetProtection/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33"/>
  <sheetViews>
    <sheetView view="pageBreakPreview" zoomScale="75" zoomScaleSheetLayoutView="75" zoomScalePageLayoutView="0" workbookViewId="0" topLeftCell="A1">
      <selection activeCell="G6" sqref="G6"/>
    </sheetView>
  </sheetViews>
  <sheetFormatPr defaultColWidth="9.125" defaultRowHeight="13.5"/>
  <cols>
    <col min="1" max="1" width="13.75390625" style="36" customWidth="1"/>
    <col min="2" max="10" width="11.125" style="36" customWidth="1"/>
    <col min="11" max="11" width="11.25390625" style="36" customWidth="1"/>
    <col min="12" max="12" width="9.125" style="36" customWidth="1"/>
    <col min="13" max="13" width="11.125" style="227" customWidth="1"/>
    <col min="14" max="14" width="9.00390625" style="0" customWidth="1"/>
    <col min="15" max="16384" width="9.125" style="36" customWidth="1"/>
  </cols>
  <sheetData>
    <row r="1" spans="1:11" ht="21">
      <c r="A1" s="1" t="s">
        <v>243</v>
      </c>
      <c r="B1" s="35"/>
      <c r="C1" s="35"/>
      <c r="D1" s="35"/>
      <c r="E1" s="35"/>
      <c r="F1" s="35"/>
      <c r="H1" s="161"/>
      <c r="I1" s="161"/>
      <c r="J1" s="161"/>
      <c r="K1" s="161" t="s">
        <v>26</v>
      </c>
    </row>
    <row r="2" spans="1:13" s="37" customFormat="1" ht="14.25" customHeight="1">
      <c r="A2" s="262" t="s">
        <v>27</v>
      </c>
      <c r="B2" s="260" t="s">
        <v>142</v>
      </c>
      <c r="C2" s="260"/>
      <c r="D2" s="260"/>
      <c r="E2" s="260"/>
      <c r="F2" s="261"/>
      <c r="G2" s="260" t="s">
        <v>143</v>
      </c>
      <c r="H2" s="260"/>
      <c r="I2" s="260"/>
      <c r="J2" s="260"/>
      <c r="K2" s="261"/>
      <c r="M2" s="227"/>
    </row>
    <row r="3" spans="1:13" s="37" customFormat="1" ht="18" customHeight="1">
      <c r="A3" s="263"/>
      <c r="B3" s="38" t="s">
        <v>217</v>
      </c>
      <c r="C3" s="24" t="s">
        <v>226</v>
      </c>
      <c r="D3" s="24" t="s">
        <v>236</v>
      </c>
      <c r="E3" s="24" t="s">
        <v>255</v>
      </c>
      <c r="F3" s="24" t="s">
        <v>248</v>
      </c>
      <c r="G3" s="39" t="s">
        <v>217</v>
      </c>
      <c r="H3" s="39" t="s">
        <v>226</v>
      </c>
      <c r="I3" s="39" t="s">
        <v>236</v>
      </c>
      <c r="J3" s="39" t="s">
        <v>255</v>
      </c>
      <c r="K3" s="39" t="s">
        <v>248</v>
      </c>
      <c r="L3"/>
      <c r="M3" s="36" t="s">
        <v>247</v>
      </c>
    </row>
    <row r="4" spans="1:13" ht="39.75" customHeight="1">
      <c r="A4" s="50" t="s">
        <v>3</v>
      </c>
      <c r="B4" s="7">
        <v>690</v>
      </c>
      <c r="C4" s="7">
        <v>692</v>
      </c>
      <c r="D4" s="41">
        <v>698</v>
      </c>
      <c r="E4" s="41">
        <v>695</v>
      </c>
      <c r="F4" s="54">
        <v>694</v>
      </c>
      <c r="G4" s="26">
        <v>47.26027397260274</v>
      </c>
      <c r="H4" s="26">
        <v>47.658402203856745</v>
      </c>
      <c r="I4" s="26">
        <v>48.337950138504155</v>
      </c>
      <c r="J4" s="26">
        <v>48.398328690807794</v>
      </c>
      <c r="K4" s="92">
        <f aca="true" t="shared" si="0" ref="K4:K32">F4/M4*100000</f>
        <v>48.48085180996344</v>
      </c>
      <c r="L4"/>
      <c r="M4" s="227">
        <v>1431493</v>
      </c>
    </row>
    <row r="5" spans="1:13" ht="39.75" customHeight="1">
      <c r="A5" s="51" t="s">
        <v>4</v>
      </c>
      <c r="B5" s="10">
        <v>627</v>
      </c>
      <c r="C5" s="10">
        <v>627</v>
      </c>
      <c r="D5" s="43">
        <v>631</v>
      </c>
      <c r="E5" s="43">
        <v>628</v>
      </c>
      <c r="F5" s="55">
        <v>628</v>
      </c>
      <c r="G5" s="28">
        <v>47.700450301380116</v>
      </c>
      <c r="H5" s="28">
        <v>47.91493608667177</v>
      </c>
      <c r="I5" s="28">
        <v>48.43945873702747</v>
      </c>
      <c r="J5" s="28">
        <v>48.38865024175062</v>
      </c>
      <c r="K5" s="93">
        <f t="shared" si="0"/>
        <v>48.574365574697396</v>
      </c>
      <c r="L5"/>
      <c r="M5" s="227">
        <v>1292863</v>
      </c>
    </row>
    <row r="6" spans="1:13" ht="39.75" customHeight="1">
      <c r="A6" s="52" t="s">
        <v>5</v>
      </c>
      <c r="B6" s="13">
        <v>63</v>
      </c>
      <c r="C6" s="13">
        <v>65</v>
      </c>
      <c r="D6" s="45">
        <v>67</v>
      </c>
      <c r="E6" s="45">
        <v>67</v>
      </c>
      <c r="F6" s="56">
        <v>66</v>
      </c>
      <c r="G6" s="31">
        <v>43.28855601745284</v>
      </c>
      <c r="H6" s="31">
        <v>45.326490195531505</v>
      </c>
      <c r="I6" s="31">
        <v>47.30602763519286</v>
      </c>
      <c r="J6" s="31">
        <v>47.951676161575676</v>
      </c>
      <c r="K6" s="94">
        <f t="shared" si="0"/>
        <v>47.60874269638606</v>
      </c>
      <c r="L6"/>
      <c r="M6" s="227">
        <v>138630</v>
      </c>
    </row>
    <row r="7" spans="1:13" ht="39.75" customHeight="1">
      <c r="A7" s="51" t="s">
        <v>6</v>
      </c>
      <c r="B7" s="16">
        <v>249</v>
      </c>
      <c r="C7" s="16">
        <v>248</v>
      </c>
      <c r="D7" s="46">
        <v>250</v>
      </c>
      <c r="E7" s="46">
        <v>251</v>
      </c>
      <c r="F7" s="57">
        <v>254</v>
      </c>
      <c r="G7" s="28">
        <v>48.34388226614375</v>
      </c>
      <c r="H7" s="28">
        <v>48.1575840427515</v>
      </c>
      <c r="I7" s="28">
        <v>48.54350080193863</v>
      </c>
      <c r="J7" s="28">
        <v>48.664913954227835</v>
      </c>
      <c r="K7" s="92">
        <f t="shared" si="0"/>
        <v>49.10765209355201</v>
      </c>
      <c r="L7"/>
      <c r="M7" s="227">
        <v>517231</v>
      </c>
    </row>
    <row r="8" spans="1:13" ht="39.75" customHeight="1">
      <c r="A8" s="51" t="s">
        <v>7</v>
      </c>
      <c r="B8" s="16">
        <v>94</v>
      </c>
      <c r="C8" s="16">
        <v>93</v>
      </c>
      <c r="D8" s="46">
        <v>93</v>
      </c>
      <c r="E8" s="46">
        <v>91</v>
      </c>
      <c r="F8" s="57">
        <v>90</v>
      </c>
      <c r="G8" s="28">
        <v>54.465915346061365</v>
      </c>
      <c r="H8" s="28">
        <v>54.32496845646993</v>
      </c>
      <c r="I8" s="28">
        <v>54.72133308228206</v>
      </c>
      <c r="J8" s="28">
        <v>53.93135901098184</v>
      </c>
      <c r="K8" s="93">
        <f t="shared" si="0"/>
        <v>54.043667283164794</v>
      </c>
      <c r="L8"/>
      <c r="M8" s="227">
        <v>166532</v>
      </c>
    </row>
    <row r="9" spans="1:13" ht="39.75" customHeight="1">
      <c r="A9" s="51" t="s">
        <v>8</v>
      </c>
      <c r="B9" s="16">
        <v>43</v>
      </c>
      <c r="C9" s="16">
        <v>44</v>
      </c>
      <c r="D9" s="46">
        <v>45</v>
      </c>
      <c r="E9" s="46">
        <v>45</v>
      </c>
      <c r="F9" s="57">
        <v>45</v>
      </c>
      <c r="G9" s="28">
        <v>48.70810253621957</v>
      </c>
      <c r="H9" s="28">
        <v>50.52941041365212</v>
      </c>
      <c r="I9" s="28">
        <v>52.460392403735185</v>
      </c>
      <c r="J9" s="28">
        <v>53.14061005420342</v>
      </c>
      <c r="K9" s="93">
        <f t="shared" si="0"/>
        <v>53.437833986462415</v>
      </c>
      <c r="L9"/>
      <c r="M9" s="227">
        <v>84210</v>
      </c>
    </row>
    <row r="10" spans="1:13" ht="39.75" customHeight="1">
      <c r="A10" s="51" t="s">
        <v>9</v>
      </c>
      <c r="B10" s="16">
        <v>22</v>
      </c>
      <c r="C10" s="16">
        <v>22</v>
      </c>
      <c r="D10" s="46">
        <v>22</v>
      </c>
      <c r="E10" s="46">
        <v>21</v>
      </c>
      <c r="F10" s="57">
        <v>21</v>
      </c>
      <c r="G10" s="28">
        <v>54.04874213836478</v>
      </c>
      <c r="H10" s="28">
        <v>54.909399490840116</v>
      </c>
      <c r="I10" s="28">
        <v>55.765379838280396</v>
      </c>
      <c r="J10" s="28">
        <v>53.97208871983346</v>
      </c>
      <c r="K10" s="93">
        <f t="shared" si="0"/>
        <v>54.7302580140735</v>
      </c>
      <c r="L10"/>
      <c r="M10" s="227">
        <v>38370</v>
      </c>
    </row>
    <row r="11" spans="1:13" ht="39.75" customHeight="1">
      <c r="A11" s="51" t="s">
        <v>10</v>
      </c>
      <c r="B11" s="16">
        <v>52</v>
      </c>
      <c r="C11" s="16">
        <v>55</v>
      </c>
      <c r="D11" s="46">
        <v>55</v>
      </c>
      <c r="E11" s="46">
        <v>53</v>
      </c>
      <c r="F11" s="57">
        <v>54</v>
      </c>
      <c r="G11" s="28">
        <v>42.06507142972706</v>
      </c>
      <c r="H11" s="28">
        <v>44.60845938602539</v>
      </c>
      <c r="I11" s="28">
        <v>44.65989460264874</v>
      </c>
      <c r="J11" s="28">
        <v>43.18035538247203</v>
      </c>
      <c r="K11" s="93">
        <f t="shared" si="0"/>
        <v>44.35864788269602</v>
      </c>
      <c r="L11"/>
      <c r="M11" s="227">
        <v>121735</v>
      </c>
    </row>
    <row r="12" spans="1:13" ht="39.75" customHeight="1">
      <c r="A12" s="51" t="s">
        <v>11</v>
      </c>
      <c r="B12" s="16">
        <v>56</v>
      </c>
      <c r="C12" s="16">
        <v>54</v>
      </c>
      <c r="D12" s="46">
        <v>55</v>
      </c>
      <c r="E12" s="46">
        <v>56</v>
      </c>
      <c r="F12" s="57">
        <v>56</v>
      </c>
      <c r="G12" s="28">
        <v>49.56278542854108</v>
      </c>
      <c r="H12" s="28">
        <v>47.95737122557727</v>
      </c>
      <c r="I12" s="28">
        <v>49.05283436195641</v>
      </c>
      <c r="J12" s="28">
        <v>50.11723854015644</v>
      </c>
      <c r="K12" s="93">
        <f t="shared" si="0"/>
        <v>49.959407981015424</v>
      </c>
      <c r="L12"/>
      <c r="M12" s="227">
        <v>112091</v>
      </c>
    </row>
    <row r="13" spans="1:13" ht="39.75" customHeight="1">
      <c r="A13" s="51" t="s">
        <v>12</v>
      </c>
      <c r="B13" s="16">
        <v>27</v>
      </c>
      <c r="C13" s="16">
        <v>27</v>
      </c>
      <c r="D13" s="46">
        <v>27</v>
      </c>
      <c r="E13" s="46">
        <v>28</v>
      </c>
      <c r="F13" s="57">
        <v>26</v>
      </c>
      <c r="G13" s="28">
        <v>53.812731693705906</v>
      </c>
      <c r="H13" s="28">
        <v>54.41244634328208</v>
      </c>
      <c r="I13" s="28">
        <v>55.30067180075373</v>
      </c>
      <c r="J13" s="28">
        <v>58.08767089185321</v>
      </c>
      <c r="K13" s="93">
        <f t="shared" si="0"/>
        <v>55.13497465911742</v>
      </c>
      <c r="L13"/>
      <c r="M13" s="227">
        <v>47157</v>
      </c>
    </row>
    <row r="14" spans="1:13" ht="39.75" customHeight="1">
      <c r="A14" s="51" t="s">
        <v>13</v>
      </c>
      <c r="B14" s="16">
        <v>15</v>
      </c>
      <c r="C14" s="16">
        <v>15</v>
      </c>
      <c r="D14" s="46">
        <v>15</v>
      </c>
      <c r="E14" s="46">
        <v>15</v>
      </c>
      <c r="F14" s="57">
        <v>15</v>
      </c>
      <c r="G14" s="28">
        <v>38.27702357864652</v>
      </c>
      <c r="H14" s="28">
        <v>38.49905035675787</v>
      </c>
      <c r="I14" s="28">
        <v>38.751679239433706</v>
      </c>
      <c r="J14" s="28">
        <v>38.9741990802089</v>
      </c>
      <c r="K14" s="93">
        <f t="shared" si="0"/>
        <v>39.456032827419314</v>
      </c>
      <c r="L14"/>
      <c r="M14" s="227">
        <v>38017</v>
      </c>
    </row>
    <row r="15" spans="1:13" ht="39.75" customHeight="1">
      <c r="A15" s="51" t="s">
        <v>165</v>
      </c>
      <c r="B15" s="16">
        <v>40</v>
      </c>
      <c r="C15" s="16">
        <v>40</v>
      </c>
      <c r="D15" s="46">
        <v>40</v>
      </c>
      <c r="E15" s="46">
        <v>39</v>
      </c>
      <c r="F15" s="57">
        <v>38</v>
      </c>
      <c r="G15" s="28">
        <v>43.31676467084674</v>
      </c>
      <c r="H15" s="28">
        <v>43.61574528404754</v>
      </c>
      <c r="I15" s="28">
        <v>43.87023185417535</v>
      </c>
      <c r="J15" s="28">
        <v>42.995105172641885</v>
      </c>
      <c r="K15" s="93">
        <f t="shared" si="0"/>
        <v>42.134675729317976</v>
      </c>
      <c r="L15"/>
      <c r="M15" s="227">
        <v>90187</v>
      </c>
    </row>
    <row r="16" spans="1:13" ht="39.75" customHeight="1">
      <c r="A16" s="51" t="s">
        <v>166</v>
      </c>
      <c r="B16" s="16">
        <v>17</v>
      </c>
      <c r="C16" s="16">
        <v>17</v>
      </c>
      <c r="D16" s="46">
        <v>17</v>
      </c>
      <c r="E16" s="46">
        <v>17</v>
      </c>
      <c r="F16" s="57">
        <v>17</v>
      </c>
      <c r="G16" s="28">
        <v>38.487661308580485</v>
      </c>
      <c r="H16" s="28">
        <v>39.02394233638638</v>
      </c>
      <c r="I16" s="28">
        <v>39.545919791569744</v>
      </c>
      <c r="J16" s="28">
        <v>40.08866669810876</v>
      </c>
      <c r="K16" s="93">
        <f t="shared" si="0"/>
        <v>40.39923954372623</v>
      </c>
      <c r="L16"/>
      <c r="M16" s="227">
        <v>42080</v>
      </c>
    </row>
    <row r="17" spans="1:13" ht="39.75" customHeight="1">
      <c r="A17" s="51" t="s">
        <v>168</v>
      </c>
      <c r="B17" s="16">
        <v>12</v>
      </c>
      <c r="C17" s="16">
        <v>12</v>
      </c>
      <c r="D17" s="46">
        <v>12</v>
      </c>
      <c r="E17" s="46">
        <v>12</v>
      </c>
      <c r="F17" s="57">
        <v>12</v>
      </c>
      <c r="G17" s="28">
        <v>33.95393582706129</v>
      </c>
      <c r="H17" s="28">
        <v>33.79710471469611</v>
      </c>
      <c r="I17" s="28">
        <v>33.80472139275452</v>
      </c>
      <c r="J17" s="28">
        <v>33.85335853527802</v>
      </c>
      <c r="K17" s="93">
        <f t="shared" si="0"/>
        <v>34.03965619947238</v>
      </c>
      <c r="L17"/>
      <c r="M17" s="227">
        <v>35253</v>
      </c>
    </row>
    <row r="18" spans="1:13" ht="39.75" customHeight="1">
      <c r="A18" s="51" t="s">
        <v>170</v>
      </c>
      <c r="B18" s="46">
        <v>4</v>
      </c>
      <c r="C18" s="46">
        <v>4</v>
      </c>
      <c r="D18" s="46">
        <v>4</v>
      </c>
      <c r="E18" s="46">
        <v>4</v>
      </c>
      <c r="F18" s="57">
        <v>4</v>
      </c>
      <c r="G18" s="28">
        <v>50.4</v>
      </c>
      <c r="H18" s="28">
        <v>51.23607019341616</v>
      </c>
      <c r="I18" s="28">
        <v>52.37658766531361</v>
      </c>
      <c r="J18" s="28">
        <v>53.64087434625185</v>
      </c>
      <c r="K18" s="29">
        <f t="shared" si="0"/>
        <v>52.30125523012552</v>
      </c>
      <c r="M18" s="227">
        <v>7648</v>
      </c>
    </row>
    <row r="19" spans="1:13" ht="39.75" customHeight="1">
      <c r="A19" s="51" t="s">
        <v>171</v>
      </c>
      <c r="B19" s="16">
        <v>6</v>
      </c>
      <c r="C19" s="16">
        <v>6</v>
      </c>
      <c r="D19" s="46">
        <v>6</v>
      </c>
      <c r="E19" s="46">
        <v>6</v>
      </c>
      <c r="F19" s="57">
        <v>5</v>
      </c>
      <c r="G19" s="28">
        <v>56.311590802440165</v>
      </c>
      <c r="H19" s="28">
        <v>57.75339301183945</v>
      </c>
      <c r="I19" s="28">
        <v>59.18327086210299</v>
      </c>
      <c r="J19" s="28">
        <v>60.82725060827251</v>
      </c>
      <c r="K19" s="93">
        <f t="shared" si="0"/>
        <v>51.845707175445874</v>
      </c>
      <c r="L19"/>
      <c r="M19" s="227">
        <v>9644</v>
      </c>
    </row>
    <row r="20" spans="1:13" ht="39.75" customHeight="1">
      <c r="A20" s="51" t="s">
        <v>14</v>
      </c>
      <c r="B20" s="16">
        <v>15</v>
      </c>
      <c r="C20" s="16">
        <v>15</v>
      </c>
      <c r="D20" s="46">
        <v>16</v>
      </c>
      <c r="E20" s="46">
        <v>16</v>
      </c>
      <c r="F20" s="57">
        <v>16</v>
      </c>
      <c r="G20" s="28">
        <v>49.027618891975806</v>
      </c>
      <c r="H20" s="28">
        <v>49.122347393240766</v>
      </c>
      <c r="I20" s="28">
        <v>52.44182235332678</v>
      </c>
      <c r="J20" s="28">
        <v>52.42807523428797</v>
      </c>
      <c r="K20" s="93">
        <f t="shared" si="0"/>
        <v>52.702658190322474</v>
      </c>
      <c r="L20"/>
      <c r="M20" s="227">
        <v>30359</v>
      </c>
    </row>
    <row r="21" spans="1:13" ht="39.75" customHeight="1">
      <c r="A21" s="51" t="s">
        <v>15</v>
      </c>
      <c r="B21" s="16">
        <v>9</v>
      </c>
      <c r="C21" s="16">
        <v>9</v>
      </c>
      <c r="D21" s="46">
        <v>10</v>
      </c>
      <c r="E21" s="46">
        <v>10</v>
      </c>
      <c r="F21" s="57">
        <v>10</v>
      </c>
      <c r="G21" s="28">
        <v>40.17139796464917</v>
      </c>
      <c r="H21" s="28">
        <v>40.2882850619992</v>
      </c>
      <c r="I21" s="28">
        <v>44.6927374301676</v>
      </c>
      <c r="J21" s="28">
        <v>45.06534474988734</v>
      </c>
      <c r="K21" s="93">
        <f t="shared" si="0"/>
        <v>45.4938355852782</v>
      </c>
      <c r="L21"/>
      <c r="M21" s="227">
        <v>21981</v>
      </c>
    </row>
    <row r="22" spans="1:13" ht="39.75" customHeight="1">
      <c r="A22" s="51" t="s">
        <v>16</v>
      </c>
      <c r="B22" s="16">
        <v>8</v>
      </c>
      <c r="C22" s="16">
        <v>9</v>
      </c>
      <c r="D22" s="46">
        <v>10</v>
      </c>
      <c r="E22" s="46">
        <v>10</v>
      </c>
      <c r="F22" s="57">
        <v>10</v>
      </c>
      <c r="G22" s="28">
        <v>41.467965996267885</v>
      </c>
      <c r="H22" s="28">
        <v>47.697281254968466</v>
      </c>
      <c r="I22" s="28">
        <v>53.91998274560552</v>
      </c>
      <c r="J22" s="28">
        <v>54.68963631391851</v>
      </c>
      <c r="K22" s="93">
        <f t="shared" si="0"/>
        <v>55.41701302299806</v>
      </c>
      <c r="L22"/>
      <c r="M22" s="227">
        <v>18045</v>
      </c>
    </row>
    <row r="23" spans="1:13" ht="39.75" customHeight="1">
      <c r="A23" s="51" t="s">
        <v>17</v>
      </c>
      <c r="B23" s="16">
        <v>4</v>
      </c>
      <c r="C23" s="16">
        <v>4</v>
      </c>
      <c r="D23" s="46">
        <v>4</v>
      </c>
      <c r="E23" s="46">
        <v>4</v>
      </c>
      <c r="F23" s="57">
        <v>4</v>
      </c>
      <c r="G23" s="28">
        <v>34.097689881510526</v>
      </c>
      <c r="H23" s="28">
        <v>34.971148802238154</v>
      </c>
      <c r="I23" s="28">
        <v>35.68560977785708</v>
      </c>
      <c r="J23" s="28">
        <v>36.513007759014144</v>
      </c>
      <c r="K23" s="93">
        <f t="shared" si="0"/>
        <v>36.75794890645102</v>
      </c>
      <c r="L23"/>
      <c r="M23" s="227">
        <v>10882</v>
      </c>
    </row>
    <row r="24" spans="1:13" ht="39.75" customHeight="1">
      <c r="A24" s="51" t="s">
        <v>18</v>
      </c>
      <c r="B24" s="16">
        <v>2</v>
      </c>
      <c r="C24" s="16">
        <v>2</v>
      </c>
      <c r="D24" s="46">
        <v>2</v>
      </c>
      <c r="E24" s="46">
        <v>2</v>
      </c>
      <c r="F24" s="57">
        <v>2</v>
      </c>
      <c r="G24" s="28">
        <v>43.23389537397319</v>
      </c>
      <c r="H24" s="28">
        <v>44.316419233325945</v>
      </c>
      <c r="I24" s="28">
        <v>45.21817770743839</v>
      </c>
      <c r="J24" s="28">
        <v>46.11482591653217</v>
      </c>
      <c r="K24" s="93">
        <f t="shared" si="0"/>
        <v>45.69339730408956</v>
      </c>
      <c r="L24"/>
      <c r="M24" s="227">
        <v>4377</v>
      </c>
    </row>
    <row r="25" spans="1:13" ht="39.75" customHeight="1">
      <c r="A25" s="249" t="s">
        <v>213</v>
      </c>
      <c r="B25" s="106">
        <v>3</v>
      </c>
      <c r="C25" s="46">
        <v>4</v>
      </c>
      <c r="D25" s="46">
        <v>4</v>
      </c>
      <c r="E25" s="46">
        <v>4</v>
      </c>
      <c r="F25" s="57">
        <v>4</v>
      </c>
      <c r="G25" s="28">
        <v>24.3</v>
      </c>
      <c r="H25" s="28">
        <v>32.9</v>
      </c>
      <c r="I25" s="28">
        <v>33.48681456676434</v>
      </c>
      <c r="J25" s="28">
        <v>34.05704555129843</v>
      </c>
      <c r="K25" s="93">
        <f t="shared" si="0"/>
        <v>34.38493939654431</v>
      </c>
      <c r="M25" s="227">
        <v>11633</v>
      </c>
    </row>
    <row r="26" spans="1:13" ht="39.75" customHeight="1" thickBot="1">
      <c r="A26" s="51" t="s">
        <v>194</v>
      </c>
      <c r="B26" s="16">
        <v>12</v>
      </c>
      <c r="C26" s="16">
        <v>12</v>
      </c>
      <c r="D26" s="46">
        <v>11</v>
      </c>
      <c r="E26" s="46">
        <v>11</v>
      </c>
      <c r="F26" s="57">
        <v>11</v>
      </c>
      <c r="G26" s="27">
        <v>46.21428021258569</v>
      </c>
      <c r="H26" s="28">
        <v>47.31488052992666</v>
      </c>
      <c r="I26" s="28">
        <v>44.26915647134579</v>
      </c>
      <c r="J26" s="28">
        <v>45.13190825913921</v>
      </c>
      <c r="K26" s="93">
        <f t="shared" si="0"/>
        <v>45.717135613648644</v>
      </c>
      <c r="L26"/>
      <c r="M26" s="227">
        <v>24061</v>
      </c>
    </row>
    <row r="27" spans="1:13" ht="39.75" customHeight="1" thickTop="1">
      <c r="A27" s="202" t="s">
        <v>19</v>
      </c>
      <c r="B27" s="196">
        <v>40</v>
      </c>
      <c r="C27" s="196">
        <v>40</v>
      </c>
      <c r="D27" s="196">
        <v>40</v>
      </c>
      <c r="E27" s="196">
        <v>39</v>
      </c>
      <c r="F27" s="197">
        <v>38</v>
      </c>
      <c r="G27" s="198">
        <v>43.31676467084674</v>
      </c>
      <c r="H27" s="198">
        <v>43.61574528404754</v>
      </c>
      <c r="I27" s="198">
        <v>43.87023185417535</v>
      </c>
      <c r="J27" s="198">
        <v>42.995105172641885</v>
      </c>
      <c r="K27" s="204">
        <f t="shared" si="0"/>
        <v>42.134675729317976</v>
      </c>
      <c r="L27"/>
      <c r="M27" s="227">
        <v>90187</v>
      </c>
    </row>
    <row r="28" spans="1:13" ht="39.75" customHeight="1">
      <c r="A28" s="51" t="s">
        <v>20</v>
      </c>
      <c r="B28" s="10">
        <v>108</v>
      </c>
      <c r="C28" s="10">
        <v>109</v>
      </c>
      <c r="D28" s="10">
        <v>110</v>
      </c>
      <c r="E28" s="10">
        <v>109</v>
      </c>
      <c r="F28" s="11">
        <v>110</v>
      </c>
      <c r="G28" s="28">
        <v>45.64550349526217</v>
      </c>
      <c r="H28" s="28">
        <v>46.20699887661883</v>
      </c>
      <c r="I28" s="28">
        <v>46.753401309945296</v>
      </c>
      <c r="J28" s="28">
        <v>46.48603926151169</v>
      </c>
      <c r="K28" s="93">
        <f t="shared" si="0"/>
        <v>47.04352809353964</v>
      </c>
      <c r="L28"/>
      <c r="M28" s="227">
        <v>233826</v>
      </c>
    </row>
    <row r="29" spans="1:13" ht="39.75" customHeight="1">
      <c r="A29" s="51" t="s">
        <v>21</v>
      </c>
      <c r="B29" s="10">
        <v>98</v>
      </c>
      <c r="C29" s="10">
        <v>97</v>
      </c>
      <c r="D29" s="10">
        <v>97</v>
      </c>
      <c r="E29" s="10">
        <v>95</v>
      </c>
      <c r="F29" s="11">
        <v>94</v>
      </c>
      <c r="G29" s="28">
        <v>54.28580924631355</v>
      </c>
      <c r="H29" s="28">
        <v>54.19024687288756</v>
      </c>
      <c r="I29" s="28">
        <v>54.62050014358997</v>
      </c>
      <c r="J29" s="28">
        <v>53.91906464612067</v>
      </c>
      <c r="K29" s="93">
        <f t="shared" si="0"/>
        <v>53.96716040877253</v>
      </c>
      <c r="L29"/>
      <c r="M29" s="227">
        <v>174180</v>
      </c>
    </row>
    <row r="30" spans="1:13" ht="39.75" customHeight="1">
      <c r="A30" s="51" t="s">
        <v>22</v>
      </c>
      <c r="B30" s="10">
        <v>306</v>
      </c>
      <c r="C30" s="10">
        <v>305</v>
      </c>
      <c r="D30" s="10">
        <v>309</v>
      </c>
      <c r="E30" s="10">
        <v>310</v>
      </c>
      <c r="F30" s="11">
        <v>312</v>
      </c>
      <c r="G30" s="28">
        <v>46.84313977625512</v>
      </c>
      <c r="H30" s="28">
        <v>46.7283992229297</v>
      </c>
      <c r="I30" s="28">
        <v>47.37585303366445</v>
      </c>
      <c r="J30" s="28">
        <v>47.52574822391679</v>
      </c>
      <c r="K30" s="93">
        <f t="shared" si="0"/>
        <v>47.8171911997977</v>
      </c>
      <c r="L30"/>
      <c r="M30" s="227">
        <v>652485</v>
      </c>
    </row>
    <row r="31" spans="1:13" ht="39.75" customHeight="1">
      <c r="A31" s="51" t="s">
        <v>23</v>
      </c>
      <c r="B31" s="10">
        <v>78</v>
      </c>
      <c r="C31" s="10">
        <v>79</v>
      </c>
      <c r="D31" s="10">
        <v>80</v>
      </c>
      <c r="E31" s="10">
        <v>80</v>
      </c>
      <c r="F31" s="11">
        <v>78</v>
      </c>
      <c r="G31" s="28">
        <v>46.96786314287262</v>
      </c>
      <c r="H31" s="28">
        <v>48.30120386165068</v>
      </c>
      <c r="I31" s="28">
        <v>49.683886273584314</v>
      </c>
      <c r="J31" s="28">
        <v>50.39116139029215</v>
      </c>
      <c r="K31" s="93">
        <f t="shared" si="0"/>
        <v>49.82943002798114</v>
      </c>
      <c r="L31"/>
      <c r="M31" s="227">
        <v>156534</v>
      </c>
    </row>
    <row r="32" spans="1:13" ht="39.75" customHeight="1">
      <c r="A32" s="52" t="s">
        <v>24</v>
      </c>
      <c r="B32" s="13">
        <v>60</v>
      </c>
      <c r="C32" s="13">
        <v>62</v>
      </c>
      <c r="D32" s="13">
        <v>62</v>
      </c>
      <c r="E32" s="13">
        <v>62</v>
      </c>
      <c r="F32" s="14">
        <v>62</v>
      </c>
      <c r="G32" s="31">
        <v>45.73240445738502</v>
      </c>
      <c r="H32" s="31">
        <v>48.023299045730575</v>
      </c>
      <c r="I32" s="31">
        <v>48.82081971731171</v>
      </c>
      <c r="J32" s="31">
        <v>49.54609384989132</v>
      </c>
      <c r="K32" s="94">
        <f t="shared" si="0"/>
        <v>49.886949734875</v>
      </c>
      <c r="L32"/>
      <c r="M32" s="227">
        <v>124281</v>
      </c>
    </row>
    <row r="33" ht="12.75" customHeight="1">
      <c r="A33" s="53"/>
    </row>
  </sheetData>
  <sheetProtection/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33"/>
  <sheetViews>
    <sheetView view="pageBreakPreview" zoomScale="75" zoomScaleSheetLayoutView="75" zoomScalePageLayoutView="0" workbookViewId="0" topLeftCell="A1">
      <pane xSplit="1" ySplit="3" topLeftCell="B4" activePane="bottomRight" state="frozen"/>
      <selection pane="topLeft" activeCell="M3" sqref="M3:M89"/>
      <selection pane="topRight" activeCell="M3" sqref="M3:M89"/>
      <selection pane="bottomLeft" activeCell="M3" sqref="M3:M89"/>
      <selection pane="bottomRight" activeCell="K4" sqref="K4"/>
    </sheetView>
  </sheetViews>
  <sheetFormatPr defaultColWidth="8.625" defaultRowHeight="13.5"/>
  <cols>
    <col min="1" max="1" width="11.75390625" style="36" customWidth="1"/>
    <col min="2" max="11" width="11.125" style="36" customWidth="1"/>
    <col min="12" max="12" width="8.625" style="36" customWidth="1"/>
    <col min="13" max="13" width="11.125" style="215" customWidth="1"/>
    <col min="14" max="16384" width="8.625" style="36" customWidth="1"/>
  </cols>
  <sheetData>
    <row r="1" spans="1:11" ht="21">
      <c r="A1" s="1" t="s">
        <v>244</v>
      </c>
      <c r="B1" s="35"/>
      <c r="C1" s="35"/>
      <c r="D1" s="35"/>
      <c r="E1" s="35"/>
      <c r="F1" s="35"/>
      <c r="I1" s="174"/>
      <c r="J1" s="174"/>
      <c r="K1" s="161" t="s">
        <v>141</v>
      </c>
    </row>
    <row r="2" spans="1:13" s="37" customFormat="1" ht="13.5">
      <c r="A2" s="262" t="s">
        <v>27</v>
      </c>
      <c r="B2" s="260" t="s">
        <v>142</v>
      </c>
      <c r="C2" s="260"/>
      <c r="D2" s="260"/>
      <c r="E2" s="260"/>
      <c r="F2" s="261"/>
      <c r="G2" s="260" t="s">
        <v>143</v>
      </c>
      <c r="H2" s="260"/>
      <c r="I2" s="260"/>
      <c r="J2" s="260"/>
      <c r="K2" s="261"/>
      <c r="M2" s="215"/>
    </row>
    <row r="3" spans="1:13" s="37" customFormat="1" ht="16.5" customHeight="1">
      <c r="A3" s="263"/>
      <c r="B3" s="228" t="s">
        <v>216</v>
      </c>
      <c r="C3" s="24" t="s">
        <v>225</v>
      </c>
      <c r="D3" s="24" t="s">
        <v>236</v>
      </c>
      <c r="E3" s="24" t="s">
        <v>255</v>
      </c>
      <c r="F3" s="24" t="s">
        <v>257</v>
      </c>
      <c r="G3" s="60" t="s">
        <v>216</v>
      </c>
      <c r="H3" s="60" t="s">
        <v>226</v>
      </c>
      <c r="I3" s="22" t="s">
        <v>236</v>
      </c>
      <c r="J3" s="22" t="s">
        <v>255</v>
      </c>
      <c r="K3" s="22" t="s">
        <v>257</v>
      </c>
      <c r="L3"/>
      <c r="M3" s="215" t="s">
        <v>247</v>
      </c>
    </row>
    <row r="4" spans="1:13" ht="39.75" customHeight="1">
      <c r="A4" s="50" t="s">
        <v>3</v>
      </c>
      <c r="B4" s="7">
        <v>535</v>
      </c>
      <c r="C4" s="7">
        <v>526</v>
      </c>
      <c r="D4" s="7">
        <v>517</v>
      </c>
      <c r="E4" s="7">
        <v>505</v>
      </c>
      <c r="F4" s="7">
        <v>511</v>
      </c>
      <c r="G4" s="25">
        <v>36.64383561643835</v>
      </c>
      <c r="H4" s="26">
        <v>36.225895316804404</v>
      </c>
      <c r="I4" s="26">
        <v>35.80332409972299</v>
      </c>
      <c r="J4" s="26">
        <v>35.16713091922006</v>
      </c>
      <c r="K4" s="92">
        <f aca="true" t="shared" si="0" ref="K4:K26">F4/M4*100000</f>
        <v>35.69699607333043</v>
      </c>
      <c r="L4"/>
      <c r="M4" s="215">
        <v>1431493</v>
      </c>
    </row>
    <row r="5" spans="1:13" ht="39.75" customHeight="1">
      <c r="A5" s="51" t="s">
        <v>4</v>
      </c>
      <c r="B5" s="10">
        <v>493</v>
      </c>
      <c r="C5" s="10">
        <v>485</v>
      </c>
      <c r="D5" s="10">
        <v>475</v>
      </c>
      <c r="E5" s="10">
        <v>464</v>
      </c>
      <c r="F5" s="10">
        <v>470</v>
      </c>
      <c r="G5" s="27">
        <v>37.50609569151579</v>
      </c>
      <c r="H5" s="28">
        <v>37.06338756305552</v>
      </c>
      <c r="I5" s="28">
        <v>36.463934865432726</v>
      </c>
      <c r="J5" s="28">
        <v>35.75212374549727</v>
      </c>
      <c r="K5" s="93">
        <f t="shared" si="0"/>
        <v>36.35342646513977</v>
      </c>
      <c r="L5"/>
      <c r="M5" s="215">
        <v>1292863</v>
      </c>
    </row>
    <row r="6" spans="1:13" ht="39.75" customHeight="1">
      <c r="A6" s="52" t="s">
        <v>5</v>
      </c>
      <c r="B6" s="13">
        <v>42</v>
      </c>
      <c r="C6" s="13">
        <v>41</v>
      </c>
      <c r="D6" s="13">
        <v>42</v>
      </c>
      <c r="E6" s="13">
        <v>41</v>
      </c>
      <c r="F6" s="13">
        <v>41</v>
      </c>
      <c r="G6" s="30">
        <v>28.859037344968563</v>
      </c>
      <c r="H6" s="31">
        <v>28.59055535410449</v>
      </c>
      <c r="I6" s="31">
        <v>29.6545247862403</v>
      </c>
      <c r="J6" s="31">
        <v>29.343563024247803</v>
      </c>
      <c r="K6" s="94">
        <f t="shared" si="0"/>
        <v>29.57512803866407</v>
      </c>
      <c r="L6"/>
      <c r="M6" s="215">
        <v>138630</v>
      </c>
    </row>
    <row r="7" spans="1:13" ht="39.75" customHeight="1">
      <c r="A7" s="50" t="s">
        <v>6</v>
      </c>
      <c r="B7" s="17">
        <v>194</v>
      </c>
      <c r="C7" s="17">
        <v>189</v>
      </c>
      <c r="D7" s="17">
        <v>180</v>
      </c>
      <c r="E7" s="17">
        <v>174</v>
      </c>
      <c r="F7" s="17">
        <v>173</v>
      </c>
      <c r="G7" s="25">
        <v>37.665514697316816</v>
      </c>
      <c r="H7" s="26">
        <v>36.700739451935625</v>
      </c>
      <c r="I7" s="26">
        <v>34.95132057739582</v>
      </c>
      <c r="J7" s="26">
        <v>33.73583676508225</v>
      </c>
      <c r="K7" s="92">
        <f>F7/M7*100000</f>
        <v>33.44733784324605</v>
      </c>
      <c r="L7"/>
      <c r="M7" s="215">
        <v>517231</v>
      </c>
    </row>
    <row r="8" spans="1:13" ht="39.75" customHeight="1">
      <c r="A8" s="51" t="s">
        <v>7</v>
      </c>
      <c r="B8" s="16">
        <v>81</v>
      </c>
      <c r="C8" s="16">
        <v>78</v>
      </c>
      <c r="D8" s="16">
        <v>79</v>
      </c>
      <c r="E8" s="16">
        <v>71</v>
      </c>
      <c r="F8" s="16">
        <v>69</v>
      </c>
      <c r="G8" s="27">
        <v>46.93339513862734</v>
      </c>
      <c r="H8" s="28">
        <v>45.56287676994252</v>
      </c>
      <c r="I8" s="28">
        <v>46.483713048390136</v>
      </c>
      <c r="J8" s="28">
        <v>42.07831307450232</v>
      </c>
      <c r="K8" s="93">
        <f t="shared" si="0"/>
        <v>41.43347825042635</v>
      </c>
      <c r="L8"/>
      <c r="M8" s="215">
        <v>166532</v>
      </c>
    </row>
    <row r="9" spans="1:13" ht="39.75" customHeight="1">
      <c r="A9" s="51" t="s">
        <v>8</v>
      </c>
      <c r="B9" s="16">
        <v>29</v>
      </c>
      <c r="C9" s="16">
        <v>29</v>
      </c>
      <c r="D9" s="16">
        <v>26</v>
      </c>
      <c r="E9" s="16">
        <v>26</v>
      </c>
      <c r="F9" s="16">
        <v>27</v>
      </c>
      <c r="G9" s="27">
        <v>32.84965054768297</v>
      </c>
      <c r="H9" s="28">
        <v>33.30347504536163</v>
      </c>
      <c r="I9" s="28">
        <v>30.310448944380326</v>
      </c>
      <c r="J9" s="28">
        <v>30.70346358687309</v>
      </c>
      <c r="K9" s="93">
        <f t="shared" si="0"/>
        <v>32.06270039187745</v>
      </c>
      <c r="L9"/>
      <c r="M9" s="215">
        <v>84210</v>
      </c>
    </row>
    <row r="10" spans="1:13" ht="39.75" customHeight="1">
      <c r="A10" s="51" t="s">
        <v>9</v>
      </c>
      <c r="B10" s="16">
        <v>19</v>
      </c>
      <c r="C10" s="16">
        <v>20</v>
      </c>
      <c r="D10" s="16">
        <v>21</v>
      </c>
      <c r="E10" s="16">
        <v>23</v>
      </c>
      <c r="F10" s="16">
        <v>25</v>
      </c>
      <c r="G10" s="27">
        <v>46.67845911949686</v>
      </c>
      <c r="H10" s="28">
        <v>49.917635900763734</v>
      </c>
      <c r="I10" s="28">
        <v>53.230589845631286</v>
      </c>
      <c r="J10" s="28">
        <v>59.112287645531886</v>
      </c>
      <c r="K10" s="93">
        <f t="shared" si="0"/>
        <v>65.15506906437321</v>
      </c>
      <c r="L10"/>
      <c r="M10" s="215">
        <v>38370</v>
      </c>
    </row>
    <row r="11" spans="1:13" ht="39.75" customHeight="1">
      <c r="A11" s="51" t="s">
        <v>10</v>
      </c>
      <c r="B11" s="16">
        <v>45</v>
      </c>
      <c r="C11" s="16">
        <v>46</v>
      </c>
      <c r="D11" s="16">
        <v>46</v>
      </c>
      <c r="E11" s="16">
        <v>45</v>
      </c>
      <c r="F11" s="16">
        <v>47</v>
      </c>
      <c r="G11" s="27">
        <v>36.40246566034073</v>
      </c>
      <c r="H11" s="28">
        <v>37.30889330467578</v>
      </c>
      <c r="I11" s="28">
        <v>37.35191184948803</v>
      </c>
      <c r="J11" s="28">
        <v>36.66256589077815</v>
      </c>
      <c r="K11" s="93">
        <f t="shared" si="0"/>
        <v>38.60845278679098</v>
      </c>
      <c r="L11"/>
      <c r="M11" s="215">
        <v>121735</v>
      </c>
    </row>
    <row r="12" spans="1:13" ht="39.75" customHeight="1">
      <c r="A12" s="51" t="s">
        <v>11</v>
      </c>
      <c r="B12" s="16">
        <v>36</v>
      </c>
      <c r="C12" s="16">
        <v>35</v>
      </c>
      <c r="D12" s="16">
        <v>33</v>
      </c>
      <c r="E12" s="16">
        <v>32</v>
      </c>
      <c r="F12" s="16">
        <v>33</v>
      </c>
      <c r="G12" s="27">
        <v>31.861790632633554</v>
      </c>
      <c r="H12" s="28">
        <v>31.08348134991119</v>
      </c>
      <c r="I12" s="28">
        <v>29.431700617173842</v>
      </c>
      <c r="J12" s="28">
        <v>28.638422022946536</v>
      </c>
      <c r="K12" s="93">
        <f t="shared" si="0"/>
        <v>29.44036541738409</v>
      </c>
      <c r="L12"/>
      <c r="M12" s="215">
        <v>112091</v>
      </c>
    </row>
    <row r="13" spans="1:13" ht="39.75" customHeight="1">
      <c r="A13" s="51" t="s">
        <v>12</v>
      </c>
      <c r="B13" s="16">
        <v>18</v>
      </c>
      <c r="C13" s="16">
        <v>18</v>
      </c>
      <c r="D13" s="16">
        <v>17</v>
      </c>
      <c r="E13" s="16">
        <v>19</v>
      </c>
      <c r="F13" s="16">
        <v>21</v>
      </c>
      <c r="G13" s="27">
        <v>35.875154462470604</v>
      </c>
      <c r="H13" s="28">
        <v>36.27496422885472</v>
      </c>
      <c r="I13" s="28">
        <v>34.81894150417828</v>
      </c>
      <c r="J13" s="28">
        <v>39.41663381947181</v>
      </c>
      <c r="K13" s="93">
        <f t="shared" si="0"/>
        <v>44.532094916979446</v>
      </c>
      <c r="L13"/>
      <c r="M13" s="215">
        <v>47157</v>
      </c>
    </row>
    <row r="14" spans="1:13" ht="39.75" customHeight="1">
      <c r="A14" s="51" t="s">
        <v>13</v>
      </c>
      <c r="B14" s="16">
        <v>10</v>
      </c>
      <c r="C14" s="16">
        <v>11</v>
      </c>
      <c r="D14" s="16">
        <v>11</v>
      </c>
      <c r="E14" s="16">
        <v>12</v>
      </c>
      <c r="F14" s="16">
        <v>12</v>
      </c>
      <c r="G14" s="27">
        <v>25.518015719097686</v>
      </c>
      <c r="H14" s="28">
        <v>28.2326369282891</v>
      </c>
      <c r="I14" s="28">
        <v>28.417898108918056</v>
      </c>
      <c r="J14" s="28">
        <v>31.179359264167125</v>
      </c>
      <c r="K14" s="93">
        <f t="shared" si="0"/>
        <v>31.56482626193545</v>
      </c>
      <c r="L14"/>
      <c r="M14" s="215">
        <v>38017</v>
      </c>
    </row>
    <row r="15" spans="1:13" ht="39.75" customHeight="1">
      <c r="A15" s="51" t="s">
        <v>193</v>
      </c>
      <c r="B15" s="16">
        <v>31</v>
      </c>
      <c r="C15" s="16">
        <v>30</v>
      </c>
      <c r="D15" s="16">
        <v>32</v>
      </c>
      <c r="E15" s="16">
        <v>32</v>
      </c>
      <c r="F15" s="16">
        <v>33</v>
      </c>
      <c r="G15" s="27">
        <v>33.57049261990622</v>
      </c>
      <c r="H15" s="28">
        <v>32.71180896303566</v>
      </c>
      <c r="I15" s="28">
        <v>35.09618548334028</v>
      </c>
      <c r="J15" s="28">
        <v>35.27803501344975</v>
      </c>
      <c r="K15" s="93">
        <f t="shared" si="0"/>
        <v>36.59063944914456</v>
      </c>
      <c r="L15"/>
      <c r="M15" s="215">
        <v>90187</v>
      </c>
    </row>
    <row r="16" spans="1:13" ht="39.75" customHeight="1">
      <c r="A16" s="51" t="s">
        <v>167</v>
      </c>
      <c r="B16" s="16">
        <v>16</v>
      </c>
      <c r="C16" s="16">
        <v>16</v>
      </c>
      <c r="D16" s="16">
        <v>16</v>
      </c>
      <c r="E16" s="16">
        <v>16</v>
      </c>
      <c r="F16" s="16">
        <v>16</v>
      </c>
      <c r="G16" s="27">
        <v>36.2</v>
      </c>
      <c r="H16" s="28">
        <v>36.72841631659895</v>
      </c>
      <c r="I16" s="28">
        <v>37.219689215595054</v>
      </c>
      <c r="J16" s="28">
        <v>37.73050983351413</v>
      </c>
      <c r="K16" s="93">
        <f t="shared" si="0"/>
        <v>38.02281368821293</v>
      </c>
      <c r="L16"/>
      <c r="M16" s="215">
        <v>42080</v>
      </c>
    </row>
    <row r="17" spans="1:13" ht="39.75" customHeight="1">
      <c r="A17" s="52" t="s">
        <v>169</v>
      </c>
      <c r="B17" s="21">
        <v>14</v>
      </c>
      <c r="C17" s="21">
        <v>13</v>
      </c>
      <c r="D17" s="21">
        <v>14</v>
      </c>
      <c r="E17" s="21">
        <v>14</v>
      </c>
      <c r="F17" s="21">
        <v>14</v>
      </c>
      <c r="G17" s="30">
        <v>39.6</v>
      </c>
      <c r="H17" s="31">
        <v>36.61353010758745</v>
      </c>
      <c r="I17" s="31">
        <v>39.438841624880276</v>
      </c>
      <c r="J17" s="31">
        <v>39.495584957824356</v>
      </c>
      <c r="K17" s="94">
        <f t="shared" si="0"/>
        <v>39.71293223271778</v>
      </c>
      <c r="L17"/>
      <c r="M17" s="215">
        <v>35253</v>
      </c>
    </row>
    <row r="18" spans="1:13" ht="39.75" customHeight="1">
      <c r="A18" s="49" t="s">
        <v>170</v>
      </c>
      <c r="B18" s="242">
        <v>2</v>
      </c>
      <c r="C18" s="242">
        <v>1</v>
      </c>
      <c r="D18" s="242">
        <v>1</v>
      </c>
      <c r="E18" s="242">
        <v>1</v>
      </c>
      <c r="F18" s="242">
        <v>1</v>
      </c>
      <c r="G18" s="217">
        <v>25.2</v>
      </c>
      <c r="H18" s="32">
        <v>12.80901754835404</v>
      </c>
      <c r="I18" s="32">
        <v>13.094146916328402</v>
      </c>
      <c r="J18" s="32">
        <v>13.410218586562962</v>
      </c>
      <c r="K18" s="240">
        <f t="shared" si="0"/>
        <v>13.07531380753138</v>
      </c>
      <c r="M18" s="215">
        <v>7648</v>
      </c>
    </row>
    <row r="19" spans="1:13" ht="39.75" customHeight="1">
      <c r="A19" s="49" t="s">
        <v>172</v>
      </c>
      <c r="B19" s="242">
        <v>2</v>
      </c>
      <c r="C19" s="242">
        <v>2</v>
      </c>
      <c r="D19" s="242">
        <v>4</v>
      </c>
      <c r="E19" s="242">
        <v>4</v>
      </c>
      <c r="F19" s="242">
        <v>4</v>
      </c>
      <c r="G19" s="217">
        <v>18.8</v>
      </c>
      <c r="H19" s="32">
        <v>19.25113100394648</v>
      </c>
      <c r="I19" s="32">
        <v>39.45551390806865</v>
      </c>
      <c r="J19" s="32">
        <v>40.55150040551501</v>
      </c>
      <c r="K19" s="240">
        <f t="shared" si="0"/>
        <v>41.4765657403567</v>
      </c>
      <c r="L19"/>
      <c r="M19" s="215">
        <v>9644</v>
      </c>
    </row>
    <row r="20" spans="1:13" ht="39.75" customHeight="1">
      <c r="A20" s="51" t="s">
        <v>14</v>
      </c>
      <c r="B20" s="16">
        <v>11</v>
      </c>
      <c r="C20" s="16">
        <v>11</v>
      </c>
      <c r="D20" s="16">
        <v>10</v>
      </c>
      <c r="E20" s="16">
        <v>10</v>
      </c>
      <c r="F20" s="16">
        <v>10</v>
      </c>
      <c r="G20" s="27">
        <v>35.95358718744893</v>
      </c>
      <c r="H20" s="28">
        <v>36.023054755043226</v>
      </c>
      <c r="I20" s="28">
        <v>32.77613897082924</v>
      </c>
      <c r="J20" s="28">
        <v>32.767547021429976</v>
      </c>
      <c r="K20" s="93">
        <f t="shared" si="0"/>
        <v>32.939161368951545</v>
      </c>
      <c r="L20"/>
      <c r="M20" s="215">
        <v>30359</v>
      </c>
    </row>
    <row r="21" spans="1:13" ht="39.75" customHeight="1">
      <c r="A21" s="51" t="s">
        <v>15</v>
      </c>
      <c r="B21" s="16">
        <v>6</v>
      </c>
      <c r="C21" s="16">
        <v>6</v>
      </c>
      <c r="D21" s="16">
        <v>6</v>
      </c>
      <c r="E21" s="16">
        <v>5</v>
      </c>
      <c r="F21" s="16">
        <v>5</v>
      </c>
      <c r="G21" s="27">
        <v>26.78093197643278</v>
      </c>
      <c r="H21" s="28">
        <v>26.85885670799946</v>
      </c>
      <c r="I21" s="28">
        <v>26.81564245810056</v>
      </c>
      <c r="J21" s="28">
        <v>22.53267237494367</v>
      </c>
      <c r="K21" s="93">
        <f t="shared" si="0"/>
        <v>22.7469177926391</v>
      </c>
      <c r="L21"/>
      <c r="M21" s="215">
        <v>21981</v>
      </c>
    </row>
    <row r="22" spans="1:13" ht="39.75" customHeight="1">
      <c r="A22" s="49" t="s">
        <v>16</v>
      </c>
      <c r="B22" s="242">
        <v>5</v>
      </c>
      <c r="C22" s="242">
        <v>5</v>
      </c>
      <c r="D22" s="242">
        <v>5</v>
      </c>
      <c r="E22" s="242">
        <v>4</v>
      </c>
      <c r="F22" s="242">
        <v>4</v>
      </c>
      <c r="G22" s="217">
        <v>25.917478747667428</v>
      </c>
      <c r="H22" s="32">
        <v>26.49848958609359</v>
      </c>
      <c r="I22" s="32">
        <v>26.95999137280276</v>
      </c>
      <c r="J22" s="32">
        <v>21.875854525567405</v>
      </c>
      <c r="K22" s="240">
        <f t="shared" si="0"/>
        <v>22.166805209199225</v>
      </c>
      <c r="L22"/>
      <c r="M22" s="215">
        <v>18045</v>
      </c>
    </row>
    <row r="23" spans="1:13" ht="39.75" customHeight="1">
      <c r="A23" s="49" t="s">
        <v>17</v>
      </c>
      <c r="B23" s="242">
        <v>1</v>
      </c>
      <c r="C23" s="242">
        <v>1</v>
      </c>
      <c r="D23" s="242">
        <v>1</v>
      </c>
      <c r="E23" s="242">
        <v>1</v>
      </c>
      <c r="F23" s="242">
        <v>1</v>
      </c>
      <c r="G23" s="217">
        <v>8.524422470377631</v>
      </c>
      <c r="H23" s="32">
        <v>8.742787200559539</v>
      </c>
      <c r="I23" s="32">
        <v>8.92140244446427</v>
      </c>
      <c r="J23" s="32">
        <v>9.128251939753536</v>
      </c>
      <c r="K23" s="240">
        <f t="shared" si="0"/>
        <v>9.189487226612755</v>
      </c>
      <c r="L23"/>
      <c r="M23" s="215">
        <v>10882</v>
      </c>
    </row>
    <row r="24" spans="1:13" ht="39.75" customHeight="1">
      <c r="A24" s="51" t="s">
        <v>18</v>
      </c>
      <c r="B24" s="16">
        <v>2</v>
      </c>
      <c r="C24" s="16">
        <v>2</v>
      </c>
      <c r="D24" s="16">
        <v>2</v>
      </c>
      <c r="E24" s="16">
        <v>2</v>
      </c>
      <c r="F24" s="16">
        <v>2</v>
      </c>
      <c r="G24" s="27">
        <v>43.23389537397319</v>
      </c>
      <c r="H24" s="28">
        <v>44.316419233325945</v>
      </c>
      <c r="I24" s="28">
        <v>45.21817770743839</v>
      </c>
      <c r="J24" s="28">
        <v>46.11482591653217</v>
      </c>
      <c r="K24" s="93">
        <f t="shared" si="0"/>
        <v>45.69339730408956</v>
      </c>
      <c r="L24"/>
      <c r="M24" s="215">
        <v>4377</v>
      </c>
    </row>
    <row r="25" spans="1:13" ht="39.75" customHeight="1">
      <c r="A25" s="51" t="s">
        <v>195</v>
      </c>
      <c r="B25" s="16">
        <v>4</v>
      </c>
      <c r="C25" s="16">
        <v>4</v>
      </c>
      <c r="D25" s="16">
        <v>4</v>
      </c>
      <c r="E25" s="16">
        <v>4</v>
      </c>
      <c r="F25" s="16">
        <v>4</v>
      </c>
      <c r="G25" s="27">
        <v>32.454361054766736</v>
      </c>
      <c r="H25" s="28">
        <v>32.91910130853427</v>
      </c>
      <c r="I25" s="28">
        <v>33.48681456676434</v>
      </c>
      <c r="J25" s="28">
        <v>34.05704555129843</v>
      </c>
      <c r="K25" s="93">
        <f t="shared" si="0"/>
        <v>34.38493939654431</v>
      </c>
      <c r="M25" s="215">
        <v>11633</v>
      </c>
    </row>
    <row r="26" spans="1:13" ht="39.75" customHeight="1" thickBot="1">
      <c r="A26" s="253" t="s">
        <v>196</v>
      </c>
      <c r="B26" s="244">
        <v>9</v>
      </c>
      <c r="C26" s="244">
        <v>9</v>
      </c>
      <c r="D26" s="244">
        <v>9</v>
      </c>
      <c r="E26" s="244">
        <v>10</v>
      </c>
      <c r="F26" s="244">
        <v>10</v>
      </c>
      <c r="G26" s="251">
        <v>34.7</v>
      </c>
      <c r="H26" s="252">
        <v>35.486160397445</v>
      </c>
      <c r="I26" s="252">
        <v>36.220218931101094</v>
      </c>
      <c r="J26" s="252">
        <v>41.029007508308375</v>
      </c>
      <c r="K26" s="248">
        <f t="shared" si="0"/>
        <v>41.56103237604422</v>
      </c>
      <c r="L26"/>
      <c r="M26" s="215">
        <v>24061</v>
      </c>
    </row>
    <row r="27" spans="1:13" ht="39.75" customHeight="1" thickTop="1">
      <c r="A27" s="202" t="s">
        <v>19</v>
      </c>
      <c r="B27" s="196">
        <v>31</v>
      </c>
      <c r="C27" s="196">
        <v>30</v>
      </c>
      <c r="D27" s="196">
        <v>32</v>
      </c>
      <c r="E27" s="196">
        <v>32</v>
      </c>
      <c r="F27" s="196">
        <v>33</v>
      </c>
      <c r="G27" s="205">
        <v>33.57049261990622</v>
      </c>
      <c r="H27" s="198">
        <v>32.71180896303566</v>
      </c>
      <c r="I27" s="198">
        <v>35.09618548334028</v>
      </c>
      <c r="J27" s="198">
        <v>35.27803501344975</v>
      </c>
      <c r="K27" s="204">
        <f aca="true" t="shared" si="1" ref="K27:K32">F27/M27*100000</f>
        <v>36.59063944914456</v>
      </c>
      <c r="L27"/>
      <c r="M27" s="215">
        <v>90187</v>
      </c>
    </row>
    <row r="28" spans="1:13" ht="39.75" customHeight="1">
      <c r="A28" s="51" t="s">
        <v>20</v>
      </c>
      <c r="B28" s="10">
        <v>81</v>
      </c>
      <c r="C28" s="10">
        <v>81</v>
      </c>
      <c r="D28" s="10">
        <v>79</v>
      </c>
      <c r="E28" s="10">
        <v>77</v>
      </c>
      <c r="F28" s="10">
        <v>80</v>
      </c>
      <c r="G28" s="27">
        <v>34.234127621446625</v>
      </c>
      <c r="H28" s="28">
        <v>34.337311091799315</v>
      </c>
      <c r="I28" s="28">
        <v>33.577442758960714</v>
      </c>
      <c r="J28" s="28">
        <v>32.83876168015046</v>
      </c>
      <c r="K28" s="93">
        <f t="shared" si="1"/>
        <v>34.21347497711974</v>
      </c>
      <c r="L28"/>
      <c r="M28" s="215">
        <v>233826</v>
      </c>
    </row>
    <row r="29" spans="1:13" ht="39.75" customHeight="1">
      <c r="A29" s="51" t="s">
        <v>21</v>
      </c>
      <c r="B29" s="10">
        <v>83</v>
      </c>
      <c r="C29" s="10">
        <v>79</v>
      </c>
      <c r="D29" s="10">
        <v>80</v>
      </c>
      <c r="E29" s="10">
        <v>72</v>
      </c>
      <c r="F29" s="10">
        <v>70</v>
      </c>
      <c r="G29" s="27">
        <v>45.97675681065331</v>
      </c>
      <c r="H29" s="28">
        <v>44.134324772764096</v>
      </c>
      <c r="I29" s="28">
        <v>45.04783516997111</v>
      </c>
      <c r="J29" s="28">
        <v>40.864975310744086</v>
      </c>
      <c r="K29" s="93">
        <f t="shared" si="1"/>
        <v>40.188310942702955</v>
      </c>
      <c r="L29"/>
      <c r="M29" s="215">
        <v>174180</v>
      </c>
    </row>
    <row r="30" spans="1:13" ht="39.75" customHeight="1">
      <c r="A30" s="51" t="s">
        <v>22</v>
      </c>
      <c r="B30" s="10">
        <v>237</v>
      </c>
      <c r="C30" s="10">
        <v>232</v>
      </c>
      <c r="D30" s="10">
        <v>225</v>
      </c>
      <c r="E30" s="10">
        <v>219</v>
      </c>
      <c r="F30" s="10">
        <v>218</v>
      </c>
      <c r="G30" s="27">
        <v>36.280471003177986</v>
      </c>
      <c r="H30" s="28">
        <v>35.54422498268751</v>
      </c>
      <c r="I30" s="28">
        <v>34.49698036431878</v>
      </c>
      <c r="J30" s="28">
        <v>33.57464148721864</v>
      </c>
      <c r="K30" s="93">
        <f t="shared" si="1"/>
        <v>33.41072974857659</v>
      </c>
      <c r="L30"/>
      <c r="M30" s="215">
        <v>652485</v>
      </c>
    </row>
    <row r="31" spans="1:13" ht="39.75" customHeight="1">
      <c r="A31" s="51" t="s">
        <v>23</v>
      </c>
      <c r="B31" s="10">
        <v>59</v>
      </c>
      <c r="C31" s="10">
        <v>60</v>
      </c>
      <c r="D31" s="10">
        <v>60</v>
      </c>
      <c r="E31" s="10">
        <v>63</v>
      </c>
      <c r="F31" s="10">
        <v>67</v>
      </c>
      <c r="G31" s="27">
        <v>35.52697340294211</v>
      </c>
      <c r="H31" s="28">
        <v>36.68445862910178</v>
      </c>
      <c r="I31" s="28">
        <v>37.262914705188244</v>
      </c>
      <c r="J31" s="28">
        <v>39.68303959485506</v>
      </c>
      <c r="K31" s="93">
        <f t="shared" si="1"/>
        <v>42.80220271634278</v>
      </c>
      <c r="L31"/>
      <c r="M31" s="215">
        <v>156534</v>
      </c>
    </row>
    <row r="32" spans="1:13" ht="39.75" customHeight="1">
      <c r="A32" s="52" t="s">
        <v>24</v>
      </c>
      <c r="B32" s="13">
        <v>44</v>
      </c>
      <c r="C32" s="13">
        <v>44</v>
      </c>
      <c r="D32" s="13">
        <v>41</v>
      </c>
      <c r="E32" s="13">
        <v>42</v>
      </c>
      <c r="F32" s="13">
        <v>43</v>
      </c>
      <c r="G32" s="30">
        <v>33.53709660208235</v>
      </c>
      <c r="H32" s="31">
        <v>34.08105093567976</v>
      </c>
      <c r="I32" s="31">
        <v>32.284735619512574</v>
      </c>
      <c r="J32" s="31">
        <v>33.56348293057154</v>
      </c>
      <c r="K32" s="94">
        <f t="shared" si="1"/>
        <v>34.5990135258004</v>
      </c>
      <c r="L32"/>
      <c r="M32" s="215">
        <v>124281</v>
      </c>
    </row>
    <row r="33" ht="12.75" customHeight="1">
      <c r="A33" s="96"/>
    </row>
  </sheetData>
  <sheetProtection/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  <pageSetUpPr fitToPage="1"/>
  </sheetPr>
  <dimension ref="A1:F35"/>
  <sheetViews>
    <sheetView zoomScaleSheetLayoutView="75" zoomScalePageLayoutView="0" workbookViewId="0" topLeftCell="A1">
      <selection activeCell="A1" sqref="A1:E35"/>
    </sheetView>
  </sheetViews>
  <sheetFormatPr defaultColWidth="6.50390625" defaultRowHeight="13.5"/>
  <cols>
    <col min="1" max="1" width="10.25390625" style="101" customWidth="1"/>
    <col min="2" max="5" width="19.125" style="101" customWidth="1"/>
    <col min="6" max="255" width="6.50390625" style="0" customWidth="1"/>
  </cols>
  <sheetData>
    <row r="1" spans="1:6" ht="13.5">
      <c r="A1" s="97" t="s">
        <v>62</v>
      </c>
      <c r="B1" s="116"/>
      <c r="C1" s="116"/>
      <c r="D1" s="116"/>
      <c r="E1" s="116"/>
      <c r="F1" s="64"/>
    </row>
    <row r="2" spans="1:5" s="109" customFormat="1" ht="12.75" customHeight="1">
      <c r="A2" s="19" t="s">
        <v>42</v>
      </c>
      <c r="B2" s="19" t="s">
        <v>25</v>
      </c>
      <c r="C2" s="19" t="s">
        <v>50</v>
      </c>
      <c r="D2" s="19" t="s">
        <v>63</v>
      </c>
      <c r="E2" s="22" t="s">
        <v>64</v>
      </c>
    </row>
    <row r="3" spans="1:6" s="109" customFormat="1" ht="15" customHeight="1">
      <c r="A3" s="110" t="s">
        <v>65</v>
      </c>
      <c r="B3" s="103">
        <v>1023</v>
      </c>
      <c r="C3" s="104">
        <v>476</v>
      </c>
      <c r="D3" s="104">
        <v>544</v>
      </c>
      <c r="E3" s="77">
        <v>3</v>
      </c>
      <c r="F3" s="120"/>
    </row>
    <row r="4" spans="1:6" ht="15" customHeight="1">
      <c r="A4" s="111">
        <v>50</v>
      </c>
      <c r="B4" s="106">
        <v>1087</v>
      </c>
      <c r="C4" s="46">
        <v>533</v>
      </c>
      <c r="D4" s="46">
        <v>530</v>
      </c>
      <c r="E4" s="57">
        <v>24</v>
      </c>
      <c r="F4" s="120"/>
    </row>
    <row r="5" spans="1:6" ht="15" customHeight="1">
      <c r="A5" s="111">
        <v>55</v>
      </c>
      <c r="B5" s="106">
        <v>1179</v>
      </c>
      <c r="C5" s="46">
        <v>575</v>
      </c>
      <c r="D5" s="46">
        <v>557</v>
      </c>
      <c r="E5" s="57">
        <v>47</v>
      </c>
      <c r="F5" s="120"/>
    </row>
    <row r="6" spans="1:6" ht="12.75" customHeight="1" hidden="1">
      <c r="A6" s="111">
        <v>58</v>
      </c>
      <c r="B6" s="106">
        <v>1184</v>
      </c>
      <c r="C6" s="46">
        <v>579</v>
      </c>
      <c r="D6" s="46">
        <v>561</v>
      </c>
      <c r="E6" s="57">
        <v>44</v>
      </c>
      <c r="F6" s="120"/>
    </row>
    <row r="7" spans="1:6" ht="12.75" customHeight="1" hidden="1">
      <c r="A7" s="111">
        <v>59</v>
      </c>
      <c r="B7" s="106">
        <v>1205</v>
      </c>
      <c r="C7" s="46">
        <v>592</v>
      </c>
      <c r="D7" s="46">
        <v>568</v>
      </c>
      <c r="E7" s="57">
        <v>45</v>
      </c>
      <c r="F7" s="120"/>
    </row>
    <row r="8" spans="1:6" ht="15" customHeight="1">
      <c r="A8" s="111">
        <v>60</v>
      </c>
      <c r="B8" s="106">
        <v>1205</v>
      </c>
      <c r="C8" s="46">
        <v>595</v>
      </c>
      <c r="D8" s="46">
        <v>567</v>
      </c>
      <c r="E8" s="57">
        <v>43</v>
      </c>
      <c r="F8" s="120"/>
    </row>
    <row r="9" spans="1:6" ht="12.75" customHeight="1" hidden="1">
      <c r="A9" s="111">
        <v>61</v>
      </c>
      <c r="B9" s="106">
        <v>1220</v>
      </c>
      <c r="C9" s="46">
        <v>310</v>
      </c>
      <c r="D9" s="46">
        <v>570</v>
      </c>
      <c r="E9" s="57">
        <v>40</v>
      </c>
      <c r="F9" s="120"/>
    </row>
    <row r="10" spans="1:6" ht="12.75" customHeight="1" hidden="1">
      <c r="A10" s="111">
        <v>62</v>
      </c>
      <c r="B10" s="106">
        <v>1225</v>
      </c>
      <c r="C10" s="46">
        <v>613</v>
      </c>
      <c r="D10" s="46">
        <v>573</v>
      </c>
      <c r="E10" s="57">
        <v>39</v>
      </c>
      <c r="F10" s="120"/>
    </row>
    <row r="11" spans="1:6" ht="12.75" customHeight="1" hidden="1">
      <c r="A11" s="111">
        <v>63</v>
      </c>
      <c r="B11" s="106">
        <v>1234</v>
      </c>
      <c r="C11" s="46">
        <v>620</v>
      </c>
      <c r="D11" s="46">
        <v>576</v>
      </c>
      <c r="E11" s="57">
        <v>38</v>
      </c>
      <c r="F11" s="120"/>
    </row>
    <row r="12" spans="1:6" ht="12.75" customHeight="1" hidden="1">
      <c r="A12" s="111" t="s">
        <v>61</v>
      </c>
      <c r="B12" s="106">
        <v>1234</v>
      </c>
      <c r="C12" s="46">
        <v>621</v>
      </c>
      <c r="D12" s="46">
        <v>576</v>
      </c>
      <c r="E12" s="57">
        <v>37</v>
      </c>
      <c r="F12" s="120"/>
    </row>
    <row r="13" spans="1:6" ht="15" customHeight="1">
      <c r="A13" s="112" t="s">
        <v>146</v>
      </c>
      <c r="B13" s="106">
        <v>1254</v>
      </c>
      <c r="C13" s="46">
        <v>637</v>
      </c>
      <c r="D13" s="46">
        <v>580</v>
      </c>
      <c r="E13" s="57">
        <v>37</v>
      </c>
      <c r="F13" s="120"/>
    </row>
    <row r="14" spans="1:6" ht="12.75" customHeight="1" hidden="1">
      <c r="A14" s="111">
        <v>3</v>
      </c>
      <c r="B14" s="106">
        <v>1259</v>
      </c>
      <c r="C14" s="46">
        <v>647</v>
      </c>
      <c r="D14" s="46">
        <v>576</v>
      </c>
      <c r="E14" s="57">
        <v>36</v>
      </c>
      <c r="F14" s="120"/>
    </row>
    <row r="15" spans="1:5" ht="12.75" customHeight="1" hidden="1">
      <c r="A15" s="111">
        <v>4</v>
      </c>
      <c r="B15" s="106">
        <v>1261</v>
      </c>
      <c r="C15" s="46">
        <v>648</v>
      </c>
      <c r="D15" s="46">
        <v>573</v>
      </c>
      <c r="E15" s="57">
        <v>40</v>
      </c>
    </row>
    <row r="16" spans="1:5" ht="12.75" customHeight="1" hidden="1">
      <c r="A16" s="111">
        <v>5</v>
      </c>
      <c r="B16" s="106">
        <v>1277</v>
      </c>
      <c r="C16" s="46">
        <v>663</v>
      </c>
      <c r="D16" s="46">
        <v>573</v>
      </c>
      <c r="E16" s="57">
        <v>41</v>
      </c>
    </row>
    <row r="17" spans="1:5" ht="12.75" customHeight="1" hidden="1">
      <c r="A17" s="111">
        <v>6</v>
      </c>
      <c r="B17" s="106">
        <v>1255</v>
      </c>
      <c r="C17" s="46">
        <v>644</v>
      </c>
      <c r="D17" s="46">
        <v>569</v>
      </c>
      <c r="E17" s="57">
        <v>42</v>
      </c>
    </row>
    <row r="18" spans="1:5" ht="15" customHeight="1">
      <c r="A18" s="111">
        <v>7</v>
      </c>
      <c r="B18" s="106">
        <v>1276</v>
      </c>
      <c r="C18" s="46">
        <v>665</v>
      </c>
      <c r="D18" s="46">
        <v>568</v>
      </c>
      <c r="E18" s="57">
        <v>43</v>
      </c>
    </row>
    <row r="19" spans="1:5" ht="15" customHeight="1">
      <c r="A19" s="111">
        <v>8</v>
      </c>
      <c r="B19" s="106">
        <v>1270</v>
      </c>
      <c r="C19" s="46">
        <v>653</v>
      </c>
      <c r="D19" s="46">
        <v>574</v>
      </c>
      <c r="E19" s="57">
        <v>43</v>
      </c>
    </row>
    <row r="20" spans="1:5" ht="15" customHeight="1">
      <c r="A20" s="111">
        <v>9</v>
      </c>
      <c r="B20" s="106">
        <v>1243</v>
      </c>
      <c r="C20" s="46">
        <v>641</v>
      </c>
      <c r="D20" s="46">
        <v>560</v>
      </c>
      <c r="E20" s="57">
        <v>42</v>
      </c>
    </row>
    <row r="21" spans="1:5" ht="15" customHeight="1">
      <c r="A21" s="111">
        <v>10</v>
      </c>
      <c r="B21" s="106">
        <v>1241</v>
      </c>
      <c r="C21" s="46">
        <v>635</v>
      </c>
      <c r="D21" s="46">
        <v>566</v>
      </c>
      <c r="E21" s="57">
        <v>40</v>
      </c>
    </row>
    <row r="22" spans="1:5" ht="15" customHeight="1">
      <c r="A22" s="111" t="s">
        <v>70</v>
      </c>
      <c r="B22" s="106">
        <v>1211</v>
      </c>
      <c r="C22" s="46">
        <v>625</v>
      </c>
      <c r="D22" s="46">
        <v>544</v>
      </c>
      <c r="E22" s="57">
        <v>42</v>
      </c>
    </row>
    <row r="23" spans="1:5" ht="15" customHeight="1">
      <c r="A23" s="111" t="s">
        <v>132</v>
      </c>
      <c r="B23" s="106">
        <v>1216</v>
      </c>
      <c r="C23" s="46">
        <v>629</v>
      </c>
      <c r="D23" s="46">
        <v>548</v>
      </c>
      <c r="E23" s="57">
        <v>39</v>
      </c>
    </row>
    <row r="24" spans="1:5" ht="15" customHeight="1">
      <c r="A24" s="111" t="s">
        <v>134</v>
      </c>
      <c r="B24" s="106">
        <v>926</v>
      </c>
      <c r="C24" s="46">
        <v>435</v>
      </c>
      <c r="D24" s="46">
        <v>459</v>
      </c>
      <c r="E24" s="57">
        <v>32</v>
      </c>
    </row>
    <row r="25" spans="1:6" ht="15" customHeight="1">
      <c r="A25" s="111" t="s">
        <v>160</v>
      </c>
      <c r="B25" s="106">
        <v>908</v>
      </c>
      <c r="C25" s="46">
        <v>440</v>
      </c>
      <c r="D25" s="46">
        <v>434</v>
      </c>
      <c r="E25" s="57">
        <v>34</v>
      </c>
      <c r="F25" s="113"/>
    </row>
    <row r="26" spans="1:6" ht="15" customHeight="1">
      <c r="A26" s="111" t="s">
        <v>192</v>
      </c>
      <c r="B26" s="106">
        <v>904</v>
      </c>
      <c r="C26" s="46">
        <v>445</v>
      </c>
      <c r="D26" s="46">
        <v>428</v>
      </c>
      <c r="E26" s="57">
        <v>31</v>
      </c>
      <c r="F26" s="113"/>
    </row>
    <row r="27" spans="1:6" ht="15" customHeight="1">
      <c r="A27" s="111" t="s">
        <v>204</v>
      </c>
      <c r="B27" s="106">
        <v>812</v>
      </c>
      <c r="C27" s="46">
        <v>417</v>
      </c>
      <c r="D27" s="46">
        <v>368</v>
      </c>
      <c r="E27" s="57">
        <v>27</v>
      </c>
      <c r="F27" s="113"/>
    </row>
    <row r="28" spans="1:6" ht="15" customHeight="1">
      <c r="A28" s="112" t="s">
        <v>228</v>
      </c>
      <c r="B28" s="106">
        <v>764</v>
      </c>
      <c r="C28" s="46">
        <v>412</v>
      </c>
      <c r="D28" s="46">
        <v>324</v>
      </c>
      <c r="E28" s="57">
        <v>28</v>
      </c>
      <c r="F28" s="113"/>
    </row>
    <row r="29" spans="1:6" ht="15" customHeight="1">
      <c r="A29" s="112" t="s">
        <v>219</v>
      </c>
      <c r="B29" s="106">
        <v>744</v>
      </c>
      <c r="C29" s="46">
        <v>400</v>
      </c>
      <c r="D29" s="46">
        <v>317</v>
      </c>
      <c r="E29" s="57">
        <v>27</v>
      </c>
      <c r="F29" s="113"/>
    </row>
    <row r="30" spans="1:6" ht="15" customHeight="1">
      <c r="A30" s="112" t="s">
        <v>229</v>
      </c>
      <c r="B30" s="106">
        <v>735</v>
      </c>
      <c r="C30" s="46">
        <v>412</v>
      </c>
      <c r="D30" s="46">
        <v>296</v>
      </c>
      <c r="E30" s="57">
        <v>27</v>
      </c>
      <c r="F30" s="113"/>
    </row>
    <row r="31" spans="1:6" ht="15" customHeight="1">
      <c r="A31" s="112" t="s">
        <v>237</v>
      </c>
      <c r="B31" s="106">
        <v>727</v>
      </c>
      <c r="C31" s="46">
        <v>409</v>
      </c>
      <c r="D31" s="46">
        <v>291</v>
      </c>
      <c r="E31" s="57">
        <v>27</v>
      </c>
      <c r="F31" s="113"/>
    </row>
    <row r="32" spans="1:6" ht="15" customHeight="1">
      <c r="A32" s="112" t="s">
        <v>245</v>
      </c>
      <c r="B32" s="106">
        <v>683</v>
      </c>
      <c r="C32" s="46">
        <v>367</v>
      </c>
      <c r="D32" s="46">
        <v>289</v>
      </c>
      <c r="E32" s="57">
        <v>27</v>
      </c>
      <c r="F32" s="113"/>
    </row>
    <row r="33" spans="1:6" ht="15" customHeight="1">
      <c r="A33" s="108" t="s">
        <v>246</v>
      </c>
      <c r="B33" s="100">
        <v>648</v>
      </c>
      <c r="C33" s="48">
        <v>356</v>
      </c>
      <c r="D33" s="48">
        <v>269</v>
      </c>
      <c r="E33" s="58">
        <v>23</v>
      </c>
      <c r="F33" s="113"/>
    </row>
    <row r="34" spans="1:5" ht="12.75" customHeight="1">
      <c r="A34" s="114" t="s">
        <v>66</v>
      </c>
      <c r="B34"/>
      <c r="C34"/>
      <c r="D34"/>
      <c r="E34"/>
    </row>
    <row r="35" ht="13.5">
      <c r="A35" s="114" t="s">
        <v>164</v>
      </c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  <outlinePr summaryBelow="0" summaryRight="0"/>
    <pageSetUpPr fitToPage="1"/>
  </sheetPr>
  <dimension ref="A1:G34"/>
  <sheetViews>
    <sheetView view="pageBreakPreview" zoomScale="75" zoomScaleSheetLayoutView="75" zoomScalePageLayoutView="0" workbookViewId="0" topLeftCell="A1">
      <selection activeCell="G33" sqref="G33"/>
    </sheetView>
  </sheetViews>
  <sheetFormatPr defaultColWidth="6.50390625" defaultRowHeight="13.5"/>
  <cols>
    <col min="1" max="1" width="13.625" style="101" customWidth="1"/>
    <col min="2" max="6" width="14.625" style="101" customWidth="1"/>
    <col min="7" max="7" width="12.50390625" style="0" customWidth="1"/>
    <col min="8" max="255" width="6.50390625" style="0" customWidth="1"/>
  </cols>
  <sheetData>
    <row r="1" spans="1:6" s="61" customFormat="1" ht="13.5">
      <c r="A1" s="97" t="s">
        <v>48</v>
      </c>
      <c r="B1" s="98"/>
      <c r="C1" s="98"/>
      <c r="D1" s="98"/>
      <c r="E1" s="98"/>
      <c r="F1" s="98"/>
    </row>
    <row r="2" spans="1:6" s="109" customFormat="1" ht="12.75" customHeight="1">
      <c r="A2" s="19" t="s">
        <v>42</v>
      </c>
      <c r="B2" s="19" t="s">
        <v>49</v>
      </c>
      <c r="C2" s="19" t="s">
        <v>239</v>
      </c>
      <c r="D2" s="19" t="s">
        <v>51</v>
      </c>
      <c r="E2" s="19" t="s">
        <v>52</v>
      </c>
      <c r="F2" s="22" t="s">
        <v>53</v>
      </c>
    </row>
    <row r="3" spans="1:6" s="109" customFormat="1" ht="15" customHeight="1">
      <c r="A3" s="110" t="s">
        <v>54</v>
      </c>
      <c r="B3" s="103">
        <v>891</v>
      </c>
      <c r="C3" s="104">
        <v>97</v>
      </c>
      <c r="D3" s="104">
        <v>220</v>
      </c>
      <c r="E3" s="104">
        <v>264</v>
      </c>
      <c r="F3" s="77">
        <v>310</v>
      </c>
    </row>
    <row r="4" spans="1:6" s="61" customFormat="1" ht="15" customHeight="1">
      <c r="A4" s="111">
        <v>50</v>
      </c>
      <c r="B4" s="106">
        <v>839</v>
      </c>
      <c r="C4" s="46">
        <v>118</v>
      </c>
      <c r="D4" s="46">
        <v>224</v>
      </c>
      <c r="E4" s="46">
        <v>230</v>
      </c>
      <c r="F4" s="57">
        <v>267</v>
      </c>
    </row>
    <row r="5" spans="1:6" s="61" customFormat="1" ht="15" customHeight="1">
      <c r="A5" s="111">
        <v>55</v>
      </c>
      <c r="B5" s="106">
        <v>884</v>
      </c>
      <c r="C5" s="46">
        <v>183</v>
      </c>
      <c r="D5" s="46">
        <v>236</v>
      </c>
      <c r="E5" s="46">
        <v>204</v>
      </c>
      <c r="F5" s="57">
        <v>261</v>
      </c>
    </row>
    <row r="6" spans="1:6" s="61" customFormat="1" ht="12.75" customHeight="1" hidden="1">
      <c r="A6" s="111">
        <v>58</v>
      </c>
      <c r="B6" s="106">
        <v>859</v>
      </c>
      <c r="C6" s="46">
        <v>185</v>
      </c>
      <c r="D6" s="46">
        <v>231</v>
      </c>
      <c r="E6" s="46">
        <v>197</v>
      </c>
      <c r="F6" s="57">
        <v>246</v>
      </c>
    </row>
    <row r="7" spans="1:6" s="61" customFormat="1" ht="12.75" customHeight="1" hidden="1">
      <c r="A7" s="111">
        <v>59</v>
      </c>
      <c r="B7" s="106">
        <v>855</v>
      </c>
      <c r="C7" s="46">
        <v>184</v>
      </c>
      <c r="D7" s="46">
        <v>230</v>
      </c>
      <c r="E7" s="46">
        <v>195</v>
      </c>
      <c r="F7" s="57">
        <v>246</v>
      </c>
    </row>
    <row r="8" spans="1:6" s="61" customFormat="1" ht="15" customHeight="1">
      <c r="A8" s="111">
        <v>60</v>
      </c>
      <c r="B8" s="106">
        <v>826</v>
      </c>
      <c r="C8" s="46">
        <v>185</v>
      </c>
      <c r="D8" s="46">
        <v>226</v>
      </c>
      <c r="E8" s="46">
        <v>183</v>
      </c>
      <c r="F8" s="57">
        <v>232</v>
      </c>
    </row>
    <row r="9" spans="1:6" s="61" customFormat="1" ht="12.75" customHeight="1" hidden="1">
      <c r="A9" s="111">
        <v>61</v>
      </c>
      <c r="B9" s="106">
        <v>826</v>
      </c>
      <c r="C9" s="46">
        <v>185</v>
      </c>
      <c r="D9" s="46">
        <v>225</v>
      </c>
      <c r="E9" s="46">
        <v>184</v>
      </c>
      <c r="F9" s="57">
        <v>232</v>
      </c>
    </row>
    <row r="10" spans="1:6" s="61" customFormat="1" ht="12.75" customHeight="1" hidden="1">
      <c r="A10" s="111">
        <v>62</v>
      </c>
      <c r="B10" s="106">
        <v>811</v>
      </c>
      <c r="C10" s="46">
        <v>186</v>
      </c>
      <c r="D10" s="46">
        <v>221</v>
      </c>
      <c r="E10" s="46">
        <v>189</v>
      </c>
      <c r="F10" s="57">
        <v>215</v>
      </c>
    </row>
    <row r="11" spans="1:6" s="61" customFormat="1" ht="12.75" customHeight="1" hidden="1">
      <c r="A11" s="111">
        <v>63</v>
      </c>
      <c r="B11" s="106">
        <v>786</v>
      </c>
      <c r="C11" s="46">
        <v>190</v>
      </c>
      <c r="D11" s="46">
        <v>218</v>
      </c>
      <c r="E11" s="46">
        <v>178</v>
      </c>
      <c r="F11" s="57">
        <v>200</v>
      </c>
    </row>
    <row r="12" spans="1:6" s="61" customFormat="1" ht="12.75" customHeight="1" hidden="1">
      <c r="A12" s="111" t="s">
        <v>69</v>
      </c>
      <c r="B12" s="106">
        <v>769</v>
      </c>
      <c r="C12" s="46">
        <v>196</v>
      </c>
      <c r="D12" s="46">
        <v>210</v>
      </c>
      <c r="E12" s="46">
        <v>170</v>
      </c>
      <c r="F12" s="57">
        <v>193</v>
      </c>
    </row>
    <row r="13" spans="1:6" s="61" customFormat="1" ht="15" customHeight="1">
      <c r="A13" s="112" t="s">
        <v>146</v>
      </c>
      <c r="B13" s="106">
        <v>765</v>
      </c>
      <c r="C13" s="46">
        <v>203</v>
      </c>
      <c r="D13" s="46">
        <v>201</v>
      </c>
      <c r="E13" s="46">
        <v>167</v>
      </c>
      <c r="F13" s="57">
        <v>194</v>
      </c>
    </row>
    <row r="14" spans="1:6" s="61" customFormat="1" ht="12.75" customHeight="1" hidden="1">
      <c r="A14" s="111">
        <v>3</v>
      </c>
      <c r="B14" s="106">
        <v>751</v>
      </c>
      <c r="C14" s="46">
        <v>209</v>
      </c>
      <c r="D14" s="46">
        <v>198</v>
      </c>
      <c r="E14" s="46">
        <v>165</v>
      </c>
      <c r="F14" s="57">
        <v>179</v>
      </c>
    </row>
    <row r="15" spans="1:6" s="61" customFormat="1" ht="12.75" customHeight="1" hidden="1">
      <c r="A15" s="111">
        <v>4</v>
      </c>
      <c r="B15" s="106">
        <v>739</v>
      </c>
      <c r="C15" s="46">
        <v>208</v>
      </c>
      <c r="D15" s="46">
        <v>196</v>
      </c>
      <c r="E15" s="46">
        <v>162</v>
      </c>
      <c r="F15" s="57">
        <v>173</v>
      </c>
    </row>
    <row r="16" spans="1:6" s="61" customFormat="1" ht="12.75" customHeight="1" hidden="1">
      <c r="A16" s="111">
        <v>5</v>
      </c>
      <c r="B16" s="106">
        <v>728</v>
      </c>
      <c r="C16" s="46">
        <v>224</v>
      </c>
      <c r="D16" s="46">
        <v>191</v>
      </c>
      <c r="E16" s="46">
        <v>151</v>
      </c>
      <c r="F16" s="57">
        <v>162</v>
      </c>
    </row>
    <row r="17" spans="1:6" s="61" customFormat="1" ht="12.75" customHeight="1" hidden="1">
      <c r="A17" s="111">
        <v>6</v>
      </c>
      <c r="B17" s="106">
        <v>731</v>
      </c>
      <c r="C17" s="46">
        <v>226</v>
      </c>
      <c r="D17" s="46">
        <v>189</v>
      </c>
      <c r="E17" s="46">
        <v>155</v>
      </c>
      <c r="F17" s="57">
        <v>161</v>
      </c>
    </row>
    <row r="18" spans="1:6" s="61" customFormat="1" ht="15" customHeight="1">
      <c r="A18" s="111">
        <v>7</v>
      </c>
      <c r="B18" s="106">
        <v>729</v>
      </c>
      <c r="C18" s="46">
        <v>227</v>
      </c>
      <c r="D18" s="46">
        <v>185</v>
      </c>
      <c r="E18" s="46">
        <v>151</v>
      </c>
      <c r="F18" s="57">
        <v>166</v>
      </c>
    </row>
    <row r="19" spans="1:6" s="61" customFormat="1" ht="15" customHeight="1">
      <c r="A19" s="111">
        <v>8</v>
      </c>
      <c r="B19" s="106">
        <v>725</v>
      </c>
      <c r="C19" s="46">
        <v>232</v>
      </c>
      <c r="D19" s="46">
        <v>189</v>
      </c>
      <c r="E19" s="46">
        <v>146</v>
      </c>
      <c r="F19" s="57">
        <v>158</v>
      </c>
    </row>
    <row r="20" spans="1:7" s="61" customFormat="1" ht="15" customHeight="1">
      <c r="A20" s="111">
        <v>9</v>
      </c>
      <c r="B20" s="106">
        <v>690</v>
      </c>
      <c r="C20" s="46">
        <v>221</v>
      </c>
      <c r="D20" s="46">
        <v>188</v>
      </c>
      <c r="E20" s="46">
        <v>138</v>
      </c>
      <c r="F20" s="57">
        <v>143</v>
      </c>
      <c r="G20" s="115"/>
    </row>
    <row r="21" spans="1:7" s="61" customFormat="1" ht="15" customHeight="1">
      <c r="A21" s="111">
        <v>10</v>
      </c>
      <c r="B21" s="106">
        <v>673</v>
      </c>
      <c r="C21" s="46">
        <v>211</v>
      </c>
      <c r="D21" s="46">
        <v>187</v>
      </c>
      <c r="E21" s="46">
        <v>141</v>
      </c>
      <c r="F21" s="57">
        <v>134</v>
      </c>
      <c r="G21" s="115"/>
    </row>
    <row r="22" spans="1:7" s="61" customFormat="1" ht="15" customHeight="1">
      <c r="A22" s="111">
        <v>11</v>
      </c>
      <c r="B22" s="106">
        <v>647</v>
      </c>
      <c r="C22" s="46">
        <v>206</v>
      </c>
      <c r="D22" s="46">
        <v>184</v>
      </c>
      <c r="E22" s="46">
        <v>131</v>
      </c>
      <c r="F22" s="57">
        <v>126</v>
      </c>
      <c r="G22" s="115"/>
    </row>
    <row r="23" spans="1:7" s="61" customFormat="1" ht="15" customHeight="1">
      <c r="A23" s="111" t="s">
        <v>132</v>
      </c>
      <c r="B23" s="106">
        <v>570</v>
      </c>
      <c r="C23" s="46">
        <v>201</v>
      </c>
      <c r="D23" s="46">
        <v>184</v>
      </c>
      <c r="E23" s="46">
        <v>57</v>
      </c>
      <c r="F23" s="57">
        <v>128</v>
      </c>
      <c r="G23" s="115"/>
    </row>
    <row r="24" spans="1:7" s="61" customFormat="1" ht="15" customHeight="1">
      <c r="A24" s="111" t="s">
        <v>134</v>
      </c>
      <c r="B24" s="106">
        <v>609</v>
      </c>
      <c r="C24" s="46">
        <v>185</v>
      </c>
      <c r="D24" s="46">
        <v>175</v>
      </c>
      <c r="E24" s="46">
        <v>121</v>
      </c>
      <c r="F24" s="57">
        <v>128</v>
      </c>
      <c r="G24" s="115"/>
    </row>
    <row r="25" spans="1:7" s="61" customFormat="1" ht="15" customHeight="1">
      <c r="A25" s="111" t="s">
        <v>161</v>
      </c>
      <c r="B25" s="106">
        <v>606</v>
      </c>
      <c r="C25" s="46">
        <v>185</v>
      </c>
      <c r="D25" s="46">
        <v>176</v>
      </c>
      <c r="E25" s="46">
        <v>119</v>
      </c>
      <c r="F25" s="57">
        <v>126</v>
      </c>
      <c r="G25" s="115"/>
    </row>
    <row r="26" spans="1:7" ht="15" customHeight="1">
      <c r="A26" s="112" t="s">
        <v>159</v>
      </c>
      <c r="B26" s="106">
        <v>604</v>
      </c>
      <c r="C26" s="46">
        <v>192</v>
      </c>
      <c r="D26" s="46">
        <v>166</v>
      </c>
      <c r="E26" s="46">
        <v>124</v>
      </c>
      <c r="F26" s="57">
        <v>122</v>
      </c>
      <c r="G26" s="113"/>
    </row>
    <row r="27" spans="1:7" ht="15" customHeight="1">
      <c r="A27" s="112" t="s">
        <v>200</v>
      </c>
      <c r="B27" s="106">
        <v>600</v>
      </c>
      <c r="C27" s="46">
        <v>197</v>
      </c>
      <c r="D27" s="46">
        <v>167</v>
      </c>
      <c r="E27" s="46">
        <v>126</v>
      </c>
      <c r="F27" s="57">
        <v>110</v>
      </c>
      <c r="G27" s="113"/>
    </row>
    <row r="28" spans="1:7" ht="15" customHeight="1">
      <c r="A28" s="112" t="s">
        <v>218</v>
      </c>
      <c r="B28" s="106">
        <v>558</v>
      </c>
      <c r="C28" s="46">
        <v>200</v>
      </c>
      <c r="D28" s="46">
        <v>149</v>
      </c>
      <c r="E28" s="46">
        <v>107</v>
      </c>
      <c r="F28" s="57">
        <v>102</v>
      </c>
      <c r="G28" s="113"/>
    </row>
    <row r="29" spans="1:7" ht="15" customHeight="1">
      <c r="A29" s="112" t="s">
        <v>230</v>
      </c>
      <c r="B29" s="106">
        <v>555</v>
      </c>
      <c r="C29" s="46">
        <v>211</v>
      </c>
      <c r="D29" s="46">
        <v>143</v>
      </c>
      <c r="E29" s="46">
        <v>103</v>
      </c>
      <c r="F29" s="57">
        <v>98</v>
      </c>
      <c r="G29" s="113"/>
    </row>
    <row r="30" spans="1:7" ht="15" customHeight="1">
      <c r="A30" s="112" t="s">
        <v>231</v>
      </c>
      <c r="B30" s="15">
        <v>558</v>
      </c>
      <c r="C30" s="16">
        <v>216</v>
      </c>
      <c r="D30" s="16">
        <v>148</v>
      </c>
      <c r="E30" s="16">
        <v>100</v>
      </c>
      <c r="F30" s="18">
        <v>94</v>
      </c>
      <c r="G30" s="126"/>
    </row>
    <row r="31" spans="1:7" ht="15" customHeight="1">
      <c r="A31" s="112" t="s">
        <v>233</v>
      </c>
      <c r="B31" s="15">
        <v>552</v>
      </c>
      <c r="C31" s="16">
        <v>216</v>
      </c>
      <c r="D31" s="16">
        <v>144</v>
      </c>
      <c r="E31" s="16">
        <v>105</v>
      </c>
      <c r="F31" s="18">
        <v>87</v>
      </c>
      <c r="G31" s="126"/>
    </row>
    <row r="32" spans="1:7" ht="15" customHeight="1">
      <c r="A32" s="112" t="s">
        <v>245</v>
      </c>
      <c r="B32" s="15">
        <v>588</v>
      </c>
      <c r="C32" s="16">
        <v>396</v>
      </c>
      <c r="D32" s="16">
        <v>3</v>
      </c>
      <c r="E32" s="16">
        <v>102</v>
      </c>
      <c r="F32" s="18">
        <v>87</v>
      </c>
      <c r="G32" s="126"/>
    </row>
    <row r="33" spans="1:6" ht="13.5">
      <c r="A33" s="112" t="s">
        <v>258</v>
      </c>
      <c r="B33" s="15">
        <v>568</v>
      </c>
      <c r="C33" s="16">
        <v>404</v>
      </c>
      <c r="D33" s="16">
        <v>2</v>
      </c>
      <c r="E33" s="16">
        <v>95</v>
      </c>
      <c r="F33" s="18">
        <v>67</v>
      </c>
    </row>
    <row r="34" spans="1:6" ht="29.25" customHeight="1">
      <c r="A34" s="279" t="s">
        <v>240</v>
      </c>
      <c r="B34" s="279"/>
      <c r="C34" s="279"/>
      <c r="D34" s="279"/>
      <c r="E34" s="279"/>
      <c r="F34" s="279"/>
    </row>
    <row r="60" ht="18.75" customHeight="1"/>
  </sheetData>
  <sheetProtection/>
  <mergeCells count="1">
    <mergeCell ref="A34:F34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outlinePr summaryBelow="0" summaryRight="0"/>
  </sheetPr>
  <dimension ref="A1:M33"/>
  <sheetViews>
    <sheetView view="pageBreakPreview" zoomScale="75" zoomScaleSheetLayoutView="75" zoomScalePageLayoutView="0" workbookViewId="0" topLeftCell="A1">
      <selection activeCell="H26" sqref="H26"/>
    </sheetView>
  </sheetViews>
  <sheetFormatPr defaultColWidth="6.50390625" defaultRowHeight="13.5"/>
  <cols>
    <col min="1" max="1" width="9.625" style="101" customWidth="1"/>
    <col min="2" max="7" width="12.875" style="101" customWidth="1"/>
    <col min="8" max="8" width="3.50390625" style="0" customWidth="1"/>
    <col min="9" max="255" width="6.50390625" style="0" customWidth="1"/>
  </cols>
  <sheetData>
    <row r="1" spans="1:7" ht="13.5">
      <c r="A1" s="97" t="s">
        <v>147</v>
      </c>
      <c r="B1" s="116"/>
      <c r="C1" s="116"/>
      <c r="D1" s="116"/>
      <c r="E1" s="116"/>
      <c r="F1" s="116"/>
      <c r="G1" s="99" t="s">
        <v>151</v>
      </c>
    </row>
    <row r="2" spans="1:7" s="109" customFormat="1" ht="14.25" customHeight="1">
      <c r="A2" s="280" t="s">
        <v>42</v>
      </c>
      <c r="B2" s="281" t="s">
        <v>25</v>
      </c>
      <c r="C2" s="117"/>
      <c r="D2" s="117"/>
      <c r="E2" s="117"/>
      <c r="F2" s="117"/>
      <c r="G2" s="118"/>
    </row>
    <row r="3" spans="1:7" s="109" customFormat="1" ht="42.75" customHeight="1">
      <c r="A3" s="280"/>
      <c r="B3" s="280"/>
      <c r="C3" s="49" t="s">
        <v>55</v>
      </c>
      <c r="D3" s="22" t="s">
        <v>56</v>
      </c>
      <c r="E3" s="49" t="s">
        <v>57</v>
      </c>
      <c r="F3" s="49" t="s">
        <v>58</v>
      </c>
      <c r="G3" s="22" t="s">
        <v>59</v>
      </c>
    </row>
    <row r="4" spans="1:7" ht="14.25" customHeight="1" hidden="1">
      <c r="A4" s="110" t="s">
        <v>60</v>
      </c>
      <c r="B4" s="103">
        <v>0</v>
      </c>
      <c r="C4" s="104">
        <v>0</v>
      </c>
      <c r="D4" s="104">
        <v>0</v>
      </c>
      <c r="E4" s="104">
        <v>0</v>
      </c>
      <c r="F4" s="104">
        <v>0</v>
      </c>
      <c r="G4" s="77">
        <v>0</v>
      </c>
    </row>
    <row r="5" spans="1:7" ht="14.25" customHeight="1" hidden="1">
      <c r="A5" s="111" t="s">
        <v>61</v>
      </c>
      <c r="B5" s="106">
        <v>4</v>
      </c>
      <c r="C5" s="46">
        <v>0</v>
      </c>
      <c r="D5" s="46">
        <v>2</v>
      </c>
      <c r="E5" s="46">
        <v>2</v>
      </c>
      <c r="F5" s="46">
        <v>0</v>
      </c>
      <c r="G5" s="57">
        <v>0</v>
      </c>
    </row>
    <row r="6" spans="1:7" ht="14.25" customHeight="1" hidden="1">
      <c r="A6" s="111">
        <v>2</v>
      </c>
      <c r="B6" s="106">
        <v>7</v>
      </c>
      <c r="C6" s="46">
        <v>0</v>
      </c>
      <c r="D6" s="46">
        <v>5</v>
      </c>
      <c r="E6" s="46">
        <v>2</v>
      </c>
      <c r="F6" s="46">
        <v>0</v>
      </c>
      <c r="G6" s="57">
        <v>0</v>
      </c>
    </row>
    <row r="7" spans="1:7" ht="14.25" customHeight="1" hidden="1">
      <c r="A7" s="111">
        <v>3</v>
      </c>
      <c r="B7" s="106">
        <v>10</v>
      </c>
      <c r="C7" s="46">
        <v>1</v>
      </c>
      <c r="D7" s="46">
        <v>6</v>
      </c>
      <c r="E7" s="46">
        <v>3</v>
      </c>
      <c r="F7" s="46">
        <v>0</v>
      </c>
      <c r="G7" s="57">
        <v>0</v>
      </c>
    </row>
    <row r="8" spans="1:7" ht="14.25" customHeight="1" hidden="1">
      <c r="A8" s="111">
        <v>4</v>
      </c>
      <c r="B8" s="106">
        <v>16</v>
      </c>
      <c r="C8" s="46">
        <v>1</v>
      </c>
      <c r="D8" s="46">
        <v>10</v>
      </c>
      <c r="E8" s="46">
        <v>5</v>
      </c>
      <c r="F8" s="46">
        <v>0</v>
      </c>
      <c r="G8" s="57">
        <v>0</v>
      </c>
    </row>
    <row r="9" spans="1:13" ht="14.25" customHeight="1">
      <c r="A9" s="112" t="s">
        <v>150</v>
      </c>
      <c r="B9" s="106">
        <v>19</v>
      </c>
      <c r="C9" s="46">
        <v>1</v>
      </c>
      <c r="D9" s="46">
        <v>10</v>
      </c>
      <c r="E9" s="46">
        <v>8</v>
      </c>
      <c r="F9" s="46">
        <v>0</v>
      </c>
      <c r="G9" s="57">
        <v>0</v>
      </c>
      <c r="K9" s="119"/>
      <c r="L9" s="119"/>
      <c r="M9" s="119"/>
    </row>
    <row r="10" spans="1:7" ht="14.25" customHeight="1">
      <c r="A10" s="111">
        <v>6</v>
      </c>
      <c r="B10" s="106">
        <v>24</v>
      </c>
      <c r="C10" s="46">
        <v>1</v>
      </c>
      <c r="D10" s="46">
        <v>14</v>
      </c>
      <c r="E10" s="46">
        <v>9</v>
      </c>
      <c r="F10" s="46">
        <v>0</v>
      </c>
      <c r="G10" s="57">
        <v>0</v>
      </c>
    </row>
    <row r="11" spans="1:7" ht="14.25" customHeight="1">
      <c r="A11" s="111">
        <v>7</v>
      </c>
      <c r="B11" s="106">
        <v>27</v>
      </c>
      <c r="C11" s="46">
        <v>1</v>
      </c>
      <c r="D11" s="46">
        <v>16</v>
      </c>
      <c r="E11" s="46">
        <v>9</v>
      </c>
      <c r="F11" s="46">
        <v>1</v>
      </c>
      <c r="G11" s="57">
        <v>0</v>
      </c>
    </row>
    <row r="12" spans="1:7" ht="14.25" customHeight="1">
      <c r="A12" s="111">
        <v>8</v>
      </c>
      <c r="B12" s="106">
        <v>35</v>
      </c>
      <c r="C12" s="46">
        <v>2</v>
      </c>
      <c r="D12" s="46">
        <v>23</v>
      </c>
      <c r="E12" s="46">
        <v>9</v>
      </c>
      <c r="F12" s="46">
        <v>1</v>
      </c>
      <c r="G12" s="57">
        <v>0</v>
      </c>
    </row>
    <row r="13" spans="1:7" ht="14.25" customHeight="1">
      <c r="A13" s="111">
        <v>9</v>
      </c>
      <c r="B13" s="106">
        <v>41</v>
      </c>
      <c r="C13" s="46">
        <v>3</v>
      </c>
      <c r="D13" s="46">
        <v>27</v>
      </c>
      <c r="E13" s="46">
        <v>10</v>
      </c>
      <c r="F13" s="46">
        <v>1</v>
      </c>
      <c r="G13" s="57">
        <v>0</v>
      </c>
    </row>
    <row r="14" spans="1:7" ht="14.25" customHeight="1">
      <c r="A14" s="111">
        <v>10</v>
      </c>
      <c r="B14" s="106">
        <v>46</v>
      </c>
      <c r="C14" s="46">
        <v>4</v>
      </c>
      <c r="D14" s="46">
        <v>30</v>
      </c>
      <c r="E14" s="46">
        <v>10</v>
      </c>
      <c r="F14" s="46">
        <v>1</v>
      </c>
      <c r="G14" s="57">
        <v>1</v>
      </c>
    </row>
    <row r="15" spans="1:7" ht="14.25" customHeight="1">
      <c r="A15" s="111" t="s">
        <v>70</v>
      </c>
      <c r="B15" s="106">
        <v>47</v>
      </c>
      <c r="C15" s="46">
        <v>4</v>
      </c>
      <c r="D15" s="46">
        <v>31</v>
      </c>
      <c r="E15" s="46">
        <v>10</v>
      </c>
      <c r="F15" s="46">
        <v>1</v>
      </c>
      <c r="G15" s="57">
        <v>1</v>
      </c>
    </row>
    <row r="16" spans="1:7" ht="14.25" customHeight="1">
      <c r="A16" s="111" t="s">
        <v>132</v>
      </c>
      <c r="B16" s="106">
        <v>51</v>
      </c>
      <c r="C16" s="46">
        <v>4</v>
      </c>
      <c r="D16" s="46">
        <v>33</v>
      </c>
      <c r="E16" s="46">
        <v>12</v>
      </c>
      <c r="F16" s="46">
        <v>1</v>
      </c>
      <c r="G16" s="57">
        <v>1</v>
      </c>
    </row>
    <row r="17" spans="1:7" ht="13.5">
      <c r="A17" s="112" t="s">
        <v>140</v>
      </c>
      <c r="B17" s="106">
        <v>52</v>
      </c>
      <c r="C17" s="46">
        <v>4</v>
      </c>
      <c r="D17" s="46">
        <v>34</v>
      </c>
      <c r="E17" s="46">
        <v>12</v>
      </c>
      <c r="F17" s="46">
        <v>1</v>
      </c>
      <c r="G17" s="57">
        <v>1</v>
      </c>
    </row>
    <row r="18" spans="1:7" ht="13.5">
      <c r="A18" s="111" t="s">
        <v>160</v>
      </c>
      <c r="B18" s="106">
        <v>59</v>
      </c>
      <c r="C18" s="46">
        <v>4</v>
      </c>
      <c r="D18" s="46">
        <v>38</v>
      </c>
      <c r="E18" s="46">
        <v>15</v>
      </c>
      <c r="F18" s="46">
        <v>1</v>
      </c>
      <c r="G18" s="57">
        <v>1</v>
      </c>
    </row>
    <row r="19" spans="1:7" ht="13.5">
      <c r="A19" s="111" t="s">
        <v>192</v>
      </c>
      <c r="B19" s="106">
        <v>59</v>
      </c>
      <c r="C19" s="46">
        <v>4</v>
      </c>
      <c r="D19" s="46">
        <v>38</v>
      </c>
      <c r="E19" s="46">
        <v>15</v>
      </c>
      <c r="F19" s="46">
        <v>1</v>
      </c>
      <c r="G19" s="57">
        <v>1</v>
      </c>
    </row>
    <row r="20" spans="1:7" ht="13.5">
      <c r="A20" s="111" t="s">
        <v>204</v>
      </c>
      <c r="B20" s="106">
        <v>60</v>
      </c>
      <c r="C20" s="46">
        <v>4</v>
      </c>
      <c r="D20" s="46">
        <v>39</v>
      </c>
      <c r="E20" s="46">
        <v>15</v>
      </c>
      <c r="F20" s="46">
        <v>1</v>
      </c>
      <c r="G20" s="57">
        <v>1</v>
      </c>
    </row>
    <row r="21" spans="1:7" ht="13.5">
      <c r="A21" s="112" t="s">
        <v>228</v>
      </c>
      <c r="B21" s="106">
        <v>62</v>
      </c>
      <c r="C21" s="46">
        <v>4</v>
      </c>
      <c r="D21" s="46">
        <v>41</v>
      </c>
      <c r="E21" s="46">
        <v>15</v>
      </c>
      <c r="F21" s="46">
        <v>1</v>
      </c>
      <c r="G21" s="57">
        <v>1</v>
      </c>
    </row>
    <row r="22" spans="1:7" ht="13.5">
      <c r="A22" s="112" t="s">
        <v>219</v>
      </c>
      <c r="B22" s="106">
        <v>62</v>
      </c>
      <c r="C22" s="46">
        <v>4</v>
      </c>
      <c r="D22" s="46">
        <v>41</v>
      </c>
      <c r="E22" s="46">
        <v>15</v>
      </c>
      <c r="F22" s="46">
        <v>1</v>
      </c>
      <c r="G22" s="57">
        <v>1</v>
      </c>
    </row>
    <row r="23" spans="1:7" ht="13.5">
      <c r="A23" s="112" t="s">
        <v>229</v>
      </c>
      <c r="B23" s="106">
        <v>62</v>
      </c>
      <c r="C23" s="46">
        <v>4</v>
      </c>
      <c r="D23" s="46">
        <v>41</v>
      </c>
      <c r="E23" s="46">
        <v>15</v>
      </c>
      <c r="F23" s="46">
        <v>1</v>
      </c>
      <c r="G23" s="57">
        <v>1</v>
      </c>
    </row>
    <row r="24" spans="1:7" ht="13.5">
      <c r="A24" s="112" t="s">
        <v>237</v>
      </c>
      <c r="B24" s="106">
        <v>62</v>
      </c>
      <c r="C24" s="46">
        <v>4</v>
      </c>
      <c r="D24" s="46">
        <v>41</v>
      </c>
      <c r="E24" s="46">
        <v>15</v>
      </c>
      <c r="F24" s="46">
        <v>1</v>
      </c>
      <c r="G24" s="57">
        <v>1</v>
      </c>
    </row>
    <row r="25" spans="1:7" ht="13.5">
      <c r="A25" s="112" t="s">
        <v>259</v>
      </c>
      <c r="B25" s="106">
        <v>58</v>
      </c>
      <c r="C25" s="46">
        <v>3</v>
      </c>
      <c r="D25" s="46">
        <v>38</v>
      </c>
      <c r="E25" s="46">
        <v>15</v>
      </c>
      <c r="F25" s="46">
        <v>1</v>
      </c>
      <c r="G25" s="57">
        <v>1</v>
      </c>
    </row>
    <row r="26" spans="1:7" ht="13.5">
      <c r="A26" s="108" t="s">
        <v>246</v>
      </c>
      <c r="B26" s="100">
        <v>56</v>
      </c>
      <c r="C26" s="48">
        <v>3</v>
      </c>
      <c r="D26" s="48">
        <v>38</v>
      </c>
      <c r="E26" s="48">
        <v>13</v>
      </c>
      <c r="F26" s="48">
        <v>1</v>
      </c>
      <c r="G26" s="58">
        <v>1</v>
      </c>
    </row>
    <row r="27" ht="13.5" hidden="1">
      <c r="A27" s="114" t="s">
        <v>120</v>
      </c>
    </row>
    <row r="28" ht="13.5">
      <c r="A28" s="114"/>
    </row>
    <row r="29" ht="13.5">
      <c r="A29" s="114"/>
    </row>
    <row r="30" ht="13.5">
      <c r="A30" s="114"/>
    </row>
    <row r="31" ht="13.5">
      <c r="A31" s="114"/>
    </row>
    <row r="32" ht="13.5">
      <c r="A32" s="114"/>
    </row>
    <row r="33" ht="13.5">
      <c r="A33" s="114"/>
    </row>
    <row r="74" ht="36.75" customHeight="1"/>
  </sheetData>
  <sheetProtection/>
  <mergeCells count="2">
    <mergeCell ref="A2:A3"/>
    <mergeCell ref="B2:B3"/>
  </mergeCells>
  <printOptions/>
  <pageMargins left="0.7874015748031497" right="0.7874015748031497" top="0.2" bottom="0.24" header="0" footer="0"/>
  <pageSetup blackAndWhite="1" fitToWidth="40" horizontalDpi="300" verticalDpi="30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  <pageSetUpPr fitToPage="1"/>
  </sheetPr>
  <dimension ref="A1:G34"/>
  <sheetViews>
    <sheetView zoomScaleSheetLayoutView="75" zoomScalePageLayoutView="0" workbookViewId="0" topLeftCell="A1">
      <selection activeCell="A1" sqref="A1:G26"/>
    </sheetView>
  </sheetViews>
  <sheetFormatPr defaultColWidth="6.50390625" defaultRowHeight="13.5"/>
  <cols>
    <col min="1" max="1" width="10.00390625" style="101" customWidth="1"/>
    <col min="2" max="7" width="12.75390625" style="101" customWidth="1"/>
    <col min="8" max="254" width="6.50390625" style="0" customWidth="1"/>
  </cols>
  <sheetData>
    <row r="1" spans="1:7" ht="13.5">
      <c r="A1" s="97" t="s">
        <v>148</v>
      </c>
      <c r="B1" s="116"/>
      <c r="C1" s="116"/>
      <c r="D1" s="116"/>
      <c r="E1" s="116"/>
      <c r="F1" s="116"/>
      <c r="G1" s="99" t="s">
        <v>151</v>
      </c>
    </row>
    <row r="2" spans="1:7" s="109" customFormat="1" ht="14.25" customHeight="1">
      <c r="A2" s="291" t="s">
        <v>42</v>
      </c>
      <c r="B2" s="282" t="s">
        <v>25</v>
      </c>
      <c r="C2" s="117"/>
      <c r="D2" s="117"/>
      <c r="E2" s="117"/>
      <c r="F2" s="117"/>
      <c r="G2" s="118"/>
    </row>
    <row r="3" spans="1:7" s="109" customFormat="1" ht="27">
      <c r="A3" s="292"/>
      <c r="B3" s="293"/>
      <c r="C3" s="42" t="s">
        <v>55</v>
      </c>
      <c r="D3" s="8" t="s">
        <v>56</v>
      </c>
      <c r="E3" s="42" t="s">
        <v>57</v>
      </c>
      <c r="F3" s="42" t="s">
        <v>163</v>
      </c>
      <c r="G3" s="22" t="s">
        <v>59</v>
      </c>
    </row>
    <row r="4" spans="1:7" ht="14.25" customHeight="1" hidden="1">
      <c r="A4" s="110" t="s">
        <v>67</v>
      </c>
      <c r="B4" s="103">
        <v>0</v>
      </c>
      <c r="C4" s="104">
        <v>0</v>
      </c>
      <c r="D4" s="104">
        <v>0</v>
      </c>
      <c r="E4" s="104">
        <v>0</v>
      </c>
      <c r="F4" s="104">
        <v>0</v>
      </c>
      <c r="G4" s="77">
        <v>0</v>
      </c>
    </row>
    <row r="5" spans="1:7" ht="14.25" customHeight="1" hidden="1">
      <c r="A5" s="111" t="s">
        <v>68</v>
      </c>
      <c r="B5" s="106">
        <v>319</v>
      </c>
      <c r="C5" s="46">
        <v>0</v>
      </c>
      <c r="D5" s="46">
        <v>107</v>
      </c>
      <c r="E5" s="46">
        <v>212</v>
      </c>
      <c r="F5" s="46">
        <v>0</v>
      </c>
      <c r="G5" s="57">
        <v>0</v>
      </c>
    </row>
    <row r="6" spans="1:7" ht="14.25" customHeight="1" hidden="1">
      <c r="A6" s="111">
        <v>2</v>
      </c>
      <c r="B6" s="106">
        <v>579</v>
      </c>
      <c r="C6" s="46">
        <v>0</v>
      </c>
      <c r="D6" s="46">
        <v>367</v>
      </c>
      <c r="E6" s="46">
        <v>212</v>
      </c>
      <c r="F6" s="46">
        <v>0</v>
      </c>
      <c r="G6" s="57">
        <v>0</v>
      </c>
    </row>
    <row r="7" spans="1:7" ht="14.25" customHeight="1" hidden="1">
      <c r="A7" s="111">
        <v>3</v>
      </c>
      <c r="B7" s="106">
        <v>769</v>
      </c>
      <c r="C7" s="46">
        <v>50</v>
      </c>
      <c r="D7" s="46">
        <v>427</v>
      </c>
      <c r="E7" s="46">
        <v>292</v>
      </c>
      <c r="F7" s="46">
        <v>0</v>
      </c>
      <c r="G7" s="57">
        <v>0</v>
      </c>
    </row>
    <row r="8" spans="1:7" ht="14.25" customHeight="1" hidden="1">
      <c r="A8" s="111">
        <v>4</v>
      </c>
      <c r="B8" s="106">
        <v>1299</v>
      </c>
      <c r="C8" s="46">
        <v>50</v>
      </c>
      <c r="D8" s="46">
        <v>777</v>
      </c>
      <c r="E8" s="46">
        <v>472</v>
      </c>
      <c r="F8" s="46">
        <v>0</v>
      </c>
      <c r="G8" s="57">
        <v>0</v>
      </c>
    </row>
    <row r="9" spans="1:7" ht="14.25" customHeight="1">
      <c r="A9" s="181" t="s">
        <v>150</v>
      </c>
      <c r="B9" s="103">
        <v>1439</v>
      </c>
      <c r="C9" s="104">
        <v>50</v>
      </c>
      <c r="D9" s="104">
        <v>777</v>
      </c>
      <c r="E9" s="104">
        <v>612</v>
      </c>
      <c r="F9" s="104">
        <v>0</v>
      </c>
      <c r="G9" s="77">
        <v>0</v>
      </c>
    </row>
    <row r="10" spans="1:7" ht="14.25" customHeight="1">
      <c r="A10" s="111">
        <v>6</v>
      </c>
      <c r="B10" s="106">
        <v>1833</v>
      </c>
      <c r="C10" s="46">
        <v>50</v>
      </c>
      <c r="D10" s="46">
        <v>1071</v>
      </c>
      <c r="E10" s="46">
        <v>712</v>
      </c>
      <c r="F10" s="46">
        <v>0</v>
      </c>
      <c r="G10" s="57">
        <v>0</v>
      </c>
    </row>
    <row r="11" spans="1:7" ht="14.25" customHeight="1">
      <c r="A11" s="111">
        <v>7</v>
      </c>
      <c r="B11" s="106">
        <v>2133</v>
      </c>
      <c r="C11" s="46">
        <v>50</v>
      </c>
      <c r="D11" s="46">
        <v>1271</v>
      </c>
      <c r="E11" s="46">
        <v>712</v>
      </c>
      <c r="F11" s="46">
        <v>100</v>
      </c>
      <c r="G11" s="57">
        <v>0</v>
      </c>
    </row>
    <row r="12" spans="1:7" ht="14.25" customHeight="1">
      <c r="A12" s="111">
        <v>8</v>
      </c>
      <c r="B12" s="106">
        <v>2693</v>
      </c>
      <c r="C12" s="46">
        <v>110</v>
      </c>
      <c r="D12" s="46">
        <v>1771</v>
      </c>
      <c r="E12" s="46">
        <v>712</v>
      </c>
      <c r="F12" s="46">
        <v>100</v>
      </c>
      <c r="G12" s="57">
        <v>0</v>
      </c>
    </row>
    <row r="13" spans="1:7" ht="14.25" customHeight="1">
      <c r="A13" s="111">
        <v>9</v>
      </c>
      <c r="B13" s="106">
        <v>3192</v>
      </c>
      <c r="C13" s="46">
        <v>190</v>
      </c>
      <c r="D13" s="46">
        <v>2090</v>
      </c>
      <c r="E13" s="46">
        <v>812</v>
      </c>
      <c r="F13" s="46">
        <v>100</v>
      </c>
      <c r="G13" s="57">
        <v>0</v>
      </c>
    </row>
    <row r="14" spans="1:7" ht="14.25" customHeight="1">
      <c r="A14" s="111">
        <v>10</v>
      </c>
      <c r="B14" s="106">
        <v>3602</v>
      </c>
      <c r="C14" s="46">
        <v>240</v>
      </c>
      <c r="D14" s="46">
        <v>2350</v>
      </c>
      <c r="E14" s="46">
        <v>812</v>
      </c>
      <c r="F14" s="46">
        <v>100</v>
      </c>
      <c r="G14" s="57">
        <v>100</v>
      </c>
    </row>
    <row r="15" spans="1:7" ht="14.25" customHeight="1">
      <c r="A15" s="111" t="s">
        <v>70</v>
      </c>
      <c r="B15" s="106">
        <v>3702</v>
      </c>
      <c r="C15" s="46">
        <v>240</v>
      </c>
      <c r="D15" s="46">
        <v>2450</v>
      </c>
      <c r="E15" s="46">
        <v>812</v>
      </c>
      <c r="F15" s="46">
        <v>100</v>
      </c>
      <c r="G15" s="57">
        <v>100</v>
      </c>
    </row>
    <row r="16" spans="1:7" ht="14.25" customHeight="1">
      <c r="A16" s="111" t="s">
        <v>132</v>
      </c>
      <c r="B16" s="106">
        <v>4067</v>
      </c>
      <c r="C16" s="46">
        <v>240</v>
      </c>
      <c r="D16" s="46">
        <v>2615</v>
      </c>
      <c r="E16" s="46">
        <v>1012</v>
      </c>
      <c r="F16" s="46">
        <v>100</v>
      </c>
      <c r="G16" s="57">
        <v>100</v>
      </c>
    </row>
    <row r="17" spans="1:7" ht="13.5">
      <c r="A17" s="112" t="s">
        <v>140</v>
      </c>
      <c r="B17" s="106">
        <v>4151</v>
      </c>
      <c r="C17" s="46">
        <v>240</v>
      </c>
      <c r="D17" s="46">
        <v>2699</v>
      </c>
      <c r="E17" s="46">
        <v>1012</v>
      </c>
      <c r="F17" s="46">
        <v>100</v>
      </c>
      <c r="G17" s="57">
        <v>100</v>
      </c>
    </row>
    <row r="18" spans="1:7" ht="13.5">
      <c r="A18" s="111" t="s">
        <v>160</v>
      </c>
      <c r="B18" s="106">
        <v>4752</v>
      </c>
      <c r="C18" s="46">
        <v>240</v>
      </c>
      <c r="D18" s="46">
        <v>3000</v>
      </c>
      <c r="E18" s="46">
        <v>1312</v>
      </c>
      <c r="F18" s="46">
        <v>100</v>
      </c>
      <c r="G18" s="57">
        <v>100</v>
      </c>
    </row>
    <row r="19" spans="1:7" ht="13.5">
      <c r="A19" s="111" t="s">
        <v>192</v>
      </c>
      <c r="B19" s="106">
        <v>4757</v>
      </c>
      <c r="C19" s="46">
        <v>240</v>
      </c>
      <c r="D19" s="46">
        <v>3000</v>
      </c>
      <c r="E19" s="46">
        <v>1317</v>
      </c>
      <c r="F19" s="46">
        <v>100</v>
      </c>
      <c r="G19" s="57">
        <v>100</v>
      </c>
    </row>
    <row r="20" spans="1:7" ht="13.5">
      <c r="A20" s="111" t="s">
        <v>204</v>
      </c>
      <c r="B20" s="106">
        <v>4826</v>
      </c>
      <c r="C20" s="46">
        <v>265</v>
      </c>
      <c r="D20" s="46">
        <v>3044</v>
      </c>
      <c r="E20" s="46">
        <v>1317</v>
      </c>
      <c r="F20" s="46">
        <v>100</v>
      </c>
      <c r="G20" s="57">
        <v>100</v>
      </c>
    </row>
    <row r="21" spans="1:7" ht="13.5">
      <c r="A21" s="112" t="s">
        <v>228</v>
      </c>
      <c r="B21" s="106">
        <v>4971</v>
      </c>
      <c r="C21" s="46">
        <v>265</v>
      </c>
      <c r="D21" s="46">
        <v>3189</v>
      </c>
      <c r="E21" s="46">
        <v>1317</v>
      </c>
      <c r="F21" s="46">
        <v>100</v>
      </c>
      <c r="G21" s="57">
        <v>100</v>
      </c>
    </row>
    <row r="22" spans="1:7" ht="13.5">
      <c r="A22" s="112" t="s">
        <v>219</v>
      </c>
      <c r="B22" s="106">
        <v>4971</v>
      </c>
      <c r="C22" s="46">
        <v>265</v>
      </c>
      <c r="D22" s="46">
        <v>3189</v>
      </c>
      <c r="E22" s="46">
        <v>1317</v>
      </c>
      <c r="F22" s="46">
        <v>100</v>
      </c>
      <c r="G22" s="57">
        <v>100</v>
      </c>
    </row>
    <row r="23" spans="1:7" ht="13.5">
      <c r="A23" s="112" t="s">
        <v>229</v>
      </c>
      <c r="B23" s="106">
        <v>4971</v>
      </c>
      <c r="C23" s="46">
        <v>265</v>
      </c>
      <c r="D23" s="46">
        <v>3189</v>
      </c>
      <c r="E23" s="46">
        <v>1317</v>
      </c>
      <c r="F23" s="46">
        <v>100</v>
      </c>
      <c r="G23" s="57">
        <v>100</v>
      </c>
    </row>
    <row r="24" spans="1:7" ht="13.5">
      <c r="A24" s="112" t="s">
        <v>237</v>
      </c>
      <c r="B24" s="106">
        <v>4976</v>
      </c>
      <c r="C24" s="46">
        <v>265</v>
      </c>
      <c r="D24" s="46">
        <v>3195</v>
      </c>
      <c r="E24" s="46">
        <v>1316</v>
      </c>
      <c r="F24" s="46">
        <v>100</v>
      </c>
      <c r="G24" s="57">
        <v>100</v>
      </c>
    </row>
    <row r="25" spans="1:7" ht="13.5">
      <c r="A25" s="112" t="s">
        <v>245</v>
      </c>
      <c r="B25" s="106">
        <v>4636</v>
      </c>
      <c r="C25" s="46">
        <v>185</v>
      </c>
      <c r="D25" s="46">
        <v>2935</v>
      </c>
      <c r="E25" s="46">
        <v>1316</v>
      </c>
      <c r="F25" s="46">
        <v>100</v>
      </c>
      <c r="G25" s="57">
        <v>100</v>
      </c>
    </row>
    <row r="26" spans="1:7" ht="13.5">
      <c r="A26" s="108" t="s">
        <v>246</v>
      </c>
      <c r="B26" s="100">
        <v>4536</v>
      </c>
      <c r="C26" s="48">
        <v>215</v>
      </c>
      <c r="D26" s="48">
        <v>2934</v>
      </c>
      <c r="E26" s="48">
        <v>1187</v>
      </c>
      <c r="F26" s="48">
        <v>100</v>
      </c>
      <c r="G26" s="58">
        <v>100</v>
      </c>
    </row>
    <row r="27" ht="13.5" hidden="1">
      <c r="A27" s="114" t="s">
        <v>120</v>
      </c>
    </row>
    <row r="28" ht="13.5">
      <c r="A28" s="114"/>
    </row>
    <row r="29" ht="13.5">
      <c r="A29" s="114"/>
    </row>
    <row r="30" ht="13.5">
      <c r="A30" s="114"/>
    </row>
    <row r="31" ht="13.5">
      <c r="A31" s="114"/>
    </row>
    <row r="32" ht="13.5">
      <c r="A32" s="114"/>
    </row>
    <row r="33" ht="13.5">
      <c r="A33" s="114"/>
    </row>
    <row r="34" ht="13.5">
      <c r="A34" s="114"/>
    </row>
  </sheetData>
  <sheetProtection/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  <pageSetUpPr fitToPage="1"/>
  </sheetPr>
  <dimension ref="A1:I34"/>
  <sheetViews>
    <sheetView zoomScaleSheetLayoutView="75" zoomScalePageLayoutView="0" workbookViewId="0" topLeftCell="A1">
      <selection activeCell="A1" sqref="A1:I22"/>
    </sheetView>
  </sheetViews>
  <sheetFormatPr defaultColWidth="6.50390625" defaultRowHeight="13.5"/>
  <cols>
    <col min="1" max="1" width="8.75390625" style="101" customWidth="1"/>
    <col min="2" max="9" width="9.75390625" style="101" customWidth="1"/>
    <col min="10" max="255" width="6.50390625" style="0" customWidth="1"/>
  </cols>
  <sheetData>
    <row r="1" spans="1:9" ht="18.75" customHeight="1">
      <c r="A1" s="142" t="s">
        <v>149</v>
      </c>
      <c r="B1" s="98"/>
      <c r="C1" s="98"/>
      <c r="D1" s="98"/>
      <c r="E1" s="98"/>
      <c r="F1" s="98"/>
      <c r="G1" s="98"/>
      <c r="H1" s="98"/>
      <c r="I1" s="99"/>
    </row>
    <row r="2" spans="1:9" s="109" customFormat="1" ht="14.25" customHeight="1">
      <c r="A2" s="294" t="s">
        <v>121</v>
      </c>
      <c r="B2" s="294" t="s">
        <v>122</v>
      </c>
      <c r="C2" s="144"/>
      <c r="D2" s="144"/>
      <c r="E2" s="144"/>
      <c r="F2" s="144"/>
      <c r="G2" s="144"/>
      <c r="H2" s="144"/>
      <c r="I2" s="102"/>
    </row>
    <row r="3" spans="1:9" s="109" customFormat="1" ht="56.25" customHeight="1">
      <c r="A3" s="295"/>
      <c r="B3" s="296"/>
      <c r="C3" s="145" t="s">
        <v>123</v>
      </c>
      <c r="D3" s="146" t="s">
        <v>124</v>
      </c>
      <c r="E3" s="146" t="s">
        <v>125</v>
      </c>
      <c r="F3" s="146" t="s">
        <v>126</v>
      </c>
      <c r="G3" s="147" t="s">
        <v>127</v>
      </c>
      <c r="H3" s="147" t="s">
        <v>128</v>
      </c>
      <c r="I3" s="148" t="s">
        <v>129</v>
      </c>
    </row>
    <row r="4" spans="1:9" ht="14.25" customHeight="1">
      <c r="A4" s="143" t="s">
        <v>130</v>
      </c>
      <c r="B4" s="149">
        <v>2</v>
      </c>
      <c r="C4" s="150">
        <v>0</v>
      </c>
      <c r="D4" s="150">
        <v>1</v>
      </c>
      <c r="E4" s="150">
        <v>1</v>
      </c>
      <c r="F4" s="150">
        <v>0</v>
      </c>
      <c r="G4" s="150">
        <v>0</v>
      </c>
      <c r="H4" s="150">
        <v>0</v>
      </c>
      <c r="I4" s="151">
        <v>0</v>
      </c>
    </row>
    <row r="5" spans="1:9" ht="14.25" customHeight="1">
      <c r="A5" s="152">
        <v>6</v>
      </c>
      <c r="B5" s="153">
        <v>8</v>
      </c>
      <c r="C5" s="154">
        <v>0</v>
      </c>
      <c r="D5" s="154">
        <v>7</v>
      </c>
      <c r="E5" s="154">
        <v>1</v>
      </c>
      <c r="F5" s="154">
        <v>0</v>
      </c>
      <c r="G5" s="154">
        <v>0</v>
      </c>
      <c r="H5" s="154">
        <v>0</v>
      </c>
      <c r="I5" s="155">
        <v>0</v>
      </c>
    </row>
    <row r="6" spans="1:9" ht="14.25" customHeight="1">
      <c r="A6" s="152">
        <v>7</v>
      </c>
      <c r="B6" s="153">
        <v>16</v>
      </c>
      <c r="C6" s="154">
        <v>0</v>
      </c>
      <c r="D6" s="154">
        <v>12</v>
      </c>
      <c r="E6" s="154">
        <v>2</v>
      </c>
      <c r="F6" s="154">
        <v>0</v>
      </c>
      <c r="G6" s="154">
        <v>1</v>
      </c>
      <c r="H6" s="154">
        <v>1</v>
      </c>
      <c r="I6" s="155">
        <v>0</v>
      </c>
    </row>
    <row r="7" spans="1:9" ht="14.25" customHeight="1">
      <c r="A7" s="152">
        <v>8</v>
      </c>
      <c r="B7" s="153">
        <v>23</v>
      </c>
      <c r="C7" s="154">
        <v>0</v>
      </c>
      <c r="D7" s="154">
        <v>18</v>
      </c>
      <c r="E7" s="154">
        <v>2</v>
      </c>
      <c r="F7" s="154">
        <v>0</v>
      </c>
      <c r="G7" s="154">
        <v>2</v>
      </c>
      <c r="H7" s="154">
        <v>1</v>
      </c>
      <c r="I7" s="155">
        <v>0</v>
      </c>
    </row>
    <row r="8" spans="1:9" ht="14.25" customHeight="1">
      <c r="A8" s="152">
        <v>9</v>
      </c>
      <c r="B8" s="153">
        <v>36</v>
      </c>
      <c r="C8" s="154">
        <v>0</v>
      </c>
      <c r="D8" s="154">
        <v>25</v>
      </c>
      <c r="E8" s="154">
        <v>3</v>
      </c>
      <c r="F8" s="154">
        <v>0</v>
      </c>
      <c r="G8" s="154">
        <v>5</v>
      </c>
      <c r="H8" s="154">
        <v>1</v>
      </c>
      <c r="I8" s="155">
        <v>2</v>
      </c>
    </row>
    <row r="9" spans="1:9" ht="14.25" customHeight="1">
      <c r="A9" s="152">
        <v>10</v>
      </c>
      <c r="B9" s="153">
        <v>50</v>
      </c>
      <c r="C9" s="154" t="s">
        <v>131</v>
      </c>
      <c r="D9" s="154">
        <v>32</v>
      </c>
      <c r="E9" s="154">
        <v>5</v>
      </c>
      <c r="F9" s="154" t="s">
        <v>131</v>
      </c>
      <c r="G9" s="154">
        <v>7</v>
      </c>
      <c r="H9" s="154">
        <v>1</v>
      </c>
      <c r="I9" s="155">
        <v>5</v>
      </c>
    </row>
    <row r="10" spans="1:9" ht="14.25" customHeight="1">
      <c r="A10" s="152">
        <v>11</v>
      </c>
      <c r="B10" s="153">
        <v>62</v>
      </c>
      <c r="C10" s="154">
        <v>1</v>
      </c>
      <c r="D10" s="154">
        <v>40</v>
      </c>
      <c r="E10" s="154">
        <v>5</v>
      </c>
      <c r="F10" s="154">
        <v>0</v>
      </c>
      <c r="G10" s="154">
        <v>9</v>
      </c>
      <c r="H10" s="154">
        <v>1</v>
      </c>
      <c r="I10" s="155">
        <v>6</v>
      </c>
    </row>
    <row r="11" spans="1:9" ht="14.25" customHeight="1">
      <c r="A11" s="152">
        <v>12</v>
      </c>
      <c r="B11" s="153">
        <v>77</v>
      </c>
      <c r="C11" s="154">
        <v>2</v>
      </c>
      <c r="D11" s="154">
        <v>44</v>
      </c>
      <c r="E11" s="154">
        <v>8</v>
      </c>
      <c r="F11" s="154">
        <v>0</v>
      </c>
      <c r="G11" s="154">
        <v>9</v>
      </c>
      <c r="H11" s="154">
        <v>1</v>
      </c>
      <c r="I11" s="155">
        <v>13</v>
      </c>
    </row>
    <row r="12" spans="1:9" ht="14.25" customHeight="1">
      <c r="A12" s="152">
        <v>13</v>
      </c>
      <c r="B12" s="153">
        <v>78</v>
      </c>
      <c r="C12" s="154">
        <v>2</v>
      </c>
      <c r="D12" s="154">
        <v>45</v>
      </c>
      <c r="E12" s="154">
        <v>9</v>
      </c>
      <c r="F12" s="154">
        <v>0</v>
      </c>
      <c r="G12" s="154">
        <v>9</v>
      </c>
      <c r="H12" s="154">
        <v>1</v>
      </c>
      <c r="I12" s="155">
        <v>12</v>
      </c>
    </row>
    <row r="13" spans="1:9" ht="14.25" customHeight="1">
      <c r="A13" s="152">
        <v>14</v>
      </c>
      <c r="B13" s="153">
        <v>85</v>
      </c>
      <c r="C13" s="154">
        <v>2</v>
      </c>
      <c r="D13" s="154">
        <v>47</v>
      </c>
      <c r="E13" s="154">
        <v>9</v>
      </c>
      <c r="F13" s="154">
        <v>0</v>
      </c>
      <c r="G13" s="154">
        <v>9</v>
      </c>
      <c r="H13" s="154">
        <v>2</v>
      </c>
      <c r="I13" s="155">
        <v>16</v>
      </c>
    </row>
    <row r="14" spans="1:9" ht="14.25" customHeight="1">
      <c r="A14" s="152">
        <v>15</v>
      </c>
      <c r="B14" s="153">
        <v>86</v>
      </c>
      <c r="C14" s="154">
        <v>2</v>
      </c>
      <c r="D14" s="154">
        <v>47</v>
      </c>
      <c r="E14" s="154">
        <v>8</v>
      </c>
      <c r="F14" s="154" t="s">
        <v>145</v>
      </c>
      <c r="G14" s="154">
        <v>9</v>
      </c>
      <c r="H14" s="154">
        <v>2</v>
      </c>
      <c r="I14" s="155">
        <v>17</v>
      </c>
    </row>
    <row r="15" spans="1:9" ht="14.25" customHeight="1">
      <c r="A15" s="152">
        <v>16</v>
      </c>
      <c r="B15" s="153">
        <v>84</v>
      </c>
      <c r="C15" s="154">
        <v>2</v>
      </c>
      <c r="D15" s="154">
        <v>47</v>
      </c>
      <c r="E15" s="154">
        <v>7</v>
      </c>
      <c r="F15" s="154" t="s">
        <v>131</v>
      </c>
      <c r="G15" s="154">
        <v>7</v>
      </c>
      <c r="H15" s="154">
        <v>2</v>
      </c>
      <c r="I15" s="155">
        <v>19</v>
      </c>
    </row>
    <row r="16" spans="1:9" ht="14.25" customHeight="1">
      <c r="A16" s="152">
        <v>17</v>
      </c>
      <c r="B16" s="153">
        <v>85</v>
      </c>
      <c r="C16" s="154">
        <v>2</v>
      </c>
      <c r="D16" s="154">
        <v>47</v>
      </c>
      <c r="E16" s="154">
        <v>7</v>
      </c>
      <c r="F16" s="154" t="s">
        <v>131</v>
      </c>
      <c r="G16" s="154">
        <v>7</v>
      </c>
      <c r="H16" s="154">
        <v>2</v>
      </c>
      <c r="I16" s="155">
        <v>20</v>
      </c>
    </row>
    <row r="17" spans="1:9" ht="14.25" customHeight="1">
      <c r="A17" s="152">
        <v>18</v>
      </c>
      <c r="B17" s="153">
        <v>79</v>
      </c>
      <c r="C17" s="154">
        <v>2</v>
      </c>
      <c r="D17" s="154">
        <v>41</v>
      </c>
      <c r="E17" s="154">
        <v>5</v>
      </c>
      <c r="F17" s="154">
        <v>0</v>
      </c>
      <c r="G17" s="154">
        <v>7</v>
      </c>
      <c r="H17" s="154">
        <v>2</v>
      </c>
      <c r="I17" s="155">
        <v>22</v>
      </c>
    </row>
    <row r="18" spans="1:9" ht="14.25" customHeight="1">
      <c r="A18" s="152">
        <v>19</v>
      </c>
      <c r="B18" s="153">
        <v>76</v>
      </c>
      <c r="C18" s="154">
        <v>2</v>
      </c>
      <c r="D18" s="154">
        <v>39</v>
      </c>
      <c r="E18" s="154">
        <v>4</v>
      </c>
      <c r="F18" s="154">
        <v>0</v>
      </c>
      <c r="G18" s="154">
        <v>6</v>
      </c>
      <c r="H18" s="154">
        <v>2</v>
      </c>
      <c r="I18" s="155">
        <v>23</v>
      </c>
    </row>
    <row r="19" spans="1:9" ht="14.25" customHeight="1">
      <c r="A19" s="152">
        <v>20</v>
      </c>
      <c r="B19" s="153">
        <v>77</v>
      </c>
      <c r="C19" s="154">
        <v>2</v>
      </c>
      <c r="D19" s="154">
        <v>40</v>
      </c>
      <c r="E19" s="154">
        <v>4</v>
      </c>
      <c r="F19" s="154">
        <v>0</v>
      </c>
      <c r="G19" s="154">
        <v>6</v>
      </c>
      <c r="H19" s="154">
        <v>2</v>
      </c>
      <c r="I19" s="155">
        <v>23</v>
      </c>
    </row>
    <row r="20" spans="1:9" ht="14.25" customHeight="1">
      <c r="A20" s="152">
        <v>21</v>
      </c>
      <c r="B20" s="153">
        <v>72</v>
      </c>
      <c r="C20" s="154">
        <v>2</v>
      </c>
      <c r="D20" s="154">
        <v>37</v>
      </c>
      <c r="E20" s="154">
        <v>4</v>
      </c>
      <c r="F20" s="154" t="s">
        <v>131</v>
      </c>
      <c r="G20" s="154">
        <v>6</v>
      </c>
      <c r="H20" s="154">
        <v>2</v>
      </c>
      <c r="I20" s="155">
        <v>21</v>
      </c>
    </row>
    <row r="21" spans="1:9" ht="14.25" customHeight="1">
      <c r="A21" s="156">
        <v>22</v>
      </c>
      <c r="B21" s="157">
        <v>73</v>
      </c>
      <c r="C21" s="158">
        <v>1</v>
      </c>
      <c r="D21" s="158">
        <v>34</v>
      </c>
      <c r="E21" s="158">
        <v>4</v>
      </c>
      <c r="F21" s="158">
        <v>0</v>
      </c>
      <c r="G21" s="158">
        <v>5</v>
      </c>
      <c r="H21" s="158">
        <v>2</v>
      </c>
      <c r="I21" s="159">
        <v>27</v>
      </c>
    </row>
    <row r="22" spans="1:6" ht="13.5">
      <c r="A22" s="114" t="s">
        <v>158</v>
      </c>
      <c r="B22" s="120"/>
      <c r="C22" s="120"/>
      <c r="D22" s="120"/>
      <c r="E22" s="120"/>
      <c r="F22" s="120"/>
    </row>
    <row r="23" spans="1:6" ht="13.5">
      <c r="A23" s="114"/>
      <c r="B23" s="120"/>
      <c r="C23" s="120"/>
      <c r="D23" s="120"/>
      <c r="E23" s="120"/>
      <c r="F23" s="120"/>
    </row>
    <row r="24" spans="1:6" ht="13.5">
      <c r="A24" s="114"/>
      <c r="B24" s="120"/>
      <c r="C24" s="120"/>
      <c r="D24" s="120"/>
      <c r="E24" s="120"/>
      <c r="F24" s="120"/>
    </row>
    <row r="25" spans="1:6" ht="13.5">
      <c r="A25" s="114"/>
      <c r="B25" s="120"/>
      <c r="C25" s="120"/>
      <c r="D25" s="120"/>
      <c r="E25" s="120"/>
      <c r="F25" s="120"/>
    </row>
    <row r="26" spans="1:6" ht="13.5">
      <c r="A26" s="114"/>
      <c r="B26" s="120"/>
      <c r="C26" s="120"/>
      <c r="D26" s="120"/>
      <c r="E26" s="120"/>
      <c r="F26" s="120"/>
    </row>
    <row r="27" ht="13.5">
      <c r="A27" s="114"/>
    </row>
    <row r="28" ht="13.5">
      <c r="A28" s="114"/>
    </row>
    <row r="29" ht="13.5">
      <c r="A29" s="114"/>
    </row>
    <row r="30" ht="13.5">
      <c r="A30" s="114"/>
    </row>
    <row r="31" ht="13.5">
      <c r="A31" s="114"/>
    </row>
    <row r="32" ht="13.5">
      <c r="A32" s="114"/>
    </row>
    <row r="33" ht="13.5">
      <c r="A33" s="114"/>
    </row>
    <row r="34" ht="13.5">
      <c r="A34" s="114"/>
    </row>
  </sheetData>
  <sheetProtection/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  <pageSetUpPr fitToPage="1"/>
  </sheetPr>
  <dimension ref="A1:D34"/>
  <sheetViews>
    <sheetView zoomScaleSheetLayoutView="75" zoomScalePageLayoutView="0" workbookViewId="0" topLeftCell="A1">
      <selection activeCell="A1" sqref="A1:D30"/>
    </sheetView>
  </sheetViews>
  <sheetFormatPr defaultColWidth="6.50390625" defaultRowHeight="13.5"/>
  <cols>
    <col min="1" max="1" width="11.50390625" style="101" customWidth="1"/>
    <col min="2" max="2" width="25.25390625" style="101" customWidth="1"/>
    <col min="3" max="3" width="23.125" style="101" customWidth="1"/>
    <col min="4" max="4" width="22.50390625" style="101" customWidth="1"/>
  </cols>
  <sheetData>
    <row r="1" spans="1:4" ht="13.5">
      <c r="A1" s="97" t="s">
        <v>137</v>
      </c>
      <c r="B1" s="116"/>
      <c r="C1" s="116"/>
      <c r="D1" s="116"/>
    </row>
    <row r="2" spans="1:4" s="109" customFormat="1" ht="12.75" customHeight="1">
      <c r="A2" s="19" t="s">
        <v>42</v>
      </c>
      <c r="B2" s="19" t="s">
        <v>25</v>
      </c>
      <c r="C2" s="19" t="s">
        <v>77</v>
      </c>
      <c r="D2" s="22" t="s">
        <v>78</v>
      </c>
    </row>
    <row r="3" spans="1:4" s="109" customFormat="1" ht="12.75" customHeight="1">
      <c r="A3" s="105" t="s">
        <v>47</v>
      </c>
      <c r="B3" s="103">
        <v>5845007</v>
      </c>
      <c r="C3" s="104">
        <v>187842</v>
      </c>
      <c r="D3" s="77">
        <v>5644151</v>
      </c>
    </row>
    <row r="4" spans="1:4" ht="12.75" customHeight="1">
      <c r="A4" s="105">
        <v>55</v>
      </c>
      <c r="B4" s="106">
        <v>6734465</v>
      </c>
      <c r="C4" s="46">
        <v>185930</v>
      </c>
      <c r="D4" s="57">
        <v>6548535</v>
      </c>
    </row>
    <row r="5" spans="1:4" ht="12.75" customHeight="1">
      <c r="A5" s="105">
        <v>60</v>
      </c>
      <c r="B5" s="106">
        <v>7856674</v>
      </c>
      <c r="C5" s="46">
        <v>170473</v>
      </c>
      <c r="D5" s="57">
        <v>7686201</v>
      </c>
    </row>
    <row r="6" spans="1:4" ht="12.75" customHeight="1" hidden="1">
      <c r="A6" s="105">
        <v>61</v>
      </c>
      <c r="B6" s="106">
        <v>8136197</v>
      </c>
      <c r="C6" s="46">
        <v>179003</v>
      </c>
      <c r="D6" s="57">
        <v>7957194</v>
      </c>
    </row>
    <row r="7" spans="1:4" ht="12.75" customHeight="1" hidden="1">
      <c r="A7" s="105">
        <v>62</v>
      </c>
      <c r="B7" s="106">
        <v>8498532</v>
      </c>
      <c r="C7" s="46">
        <v>184291</v>
      </c>
      <c r="D7" s="57">
        <v>8341241</v>
      </c>
    </row>
    <row r="8" spans="1:4" ht="12.75" customHeight="1" hidden="1">
      <c r="A8" s="105">
        <v>63</v>
      </c>
      <c r="B8" s="106">
        <v>8737631</v>
      </c>
      <c r="C8" s="46">
        <v>182515</v>
      </c>
      <c r="D8" s="57">
        <v>8555116</v>
      </c>
    </row>
    <row r="9" spans="1:4" ht="12.75" customHeight="1" hidden="1">
      <c r="A9" s="105" t="s">
        <v>79</v>
      </c>
      <c r="B9" s="106">
        <v>8844613</v>
      </c>
      <c r="C9" s="46">
        <v>194226</v>
      </c>
      <c r="D9" s="57">
        <v>8650387</v>
      </c>
    </row>
    <row r="10" spans="1:4" ht="12.75" customHeight="1">
      <c r="A10" s="112" t="s">
        <v>46</v>
      </c>
      <c r="B10" s="106">
        <v>8938504</v>
      </c>
      <c r="C10" s="46">
        <v>183905</v>
      </c>
      <c r="D10" s="57">
        <v>8754599</v>
      </c>
    </row>
    <row r="11" spans="1:4" ht="12.75" customHeight="1">
      <c r="A11" s="105">
        <v>3</v>
      </c>
      <c r="B11" s="106">
        <v>9227864</v>
      </c>
      <c r="C11" s="46">
        <v>185214</v>
      </c>
      <c r="D11" s="57">
        <v>9042650</v>
      </c>
    </row>
    <row r="12" spans="1:4" ht="12.75" customHeight="1">
      <c r="A12" s="105">
        <v>4</v>
      </c>
      <c r="B12" s="106">
        <v>9468283</v>
      </c>
      <c r="C12" s="46">
        <v>188256</v>
      </c>
      <c r="D12" s="57">
        <v>9280027</v>
      </c>
    </row>
    <row r="13" spans="1:4" ht="12.75" customHeight="1">
      <c r="A13" s="105">
        <v>5</v>
      </c>
      <c r="B13" s="106">
        <v>9336663</v>
      </c>
      <c r="C13" s="46">
        <v>186338</v>
      </c>
      <c r="D13" s="57">
        <v>9150325</v>
      </c>
    </row>
    <row r="14" spans="1:4" ht="12.75" customHeight="1">
      <c r="A14" s="105">
        <v>6</v>
      </c>
      <c r="B14" s="106">
        <v>9264847</v>
      </c>
      <c r="C14" s="46">
        <v>186331</v>
      </c>
      <c r="D14" s="57">
        <v>9078516</v>
      </c>
    </row>
    <row r="15" spans="1:4" ht="12.75" customHeight="1">
      <c r="A15" s="105">
        <v>7</v>
      </c>
      <c r="B15" s="106">
        <v>9460938</v>
      </c>
      <c r="C15" s="46">
        <v>203946</v>
      </c>
      <c r="D15" s="57">
        <v>9256992</v>
      </c>
    </row>
    <row r="16" spans="1:4" ht="12.75" customHeight="1">
      <c r="A16" s="105">
        <v>8</v>
      </c>
      <c r="B16" s="106">
        <v>9542512</v>
      </c>
      <c r="C16" s="46">
        <v>213816</v>
      </c>
      <c r="D16" s="57">
        <v>9328696</v>
      </c>
    </row>
    <row r="17" spans="1:4" ht="12.75" customHeight="1">
      <c r="A17" s="105">
        <v>9</v>
      </c>
      <c r="B17" s="106">
        <v>9506264</v>
      </c>
      <c r="C17" s="46">
        <v>226399</v>
      </c>
      <c r="D17" s="57">
        <v>9279865</v>
      </c>
    </row>
    <row r="18" spans="1:4" ht="12.75" customHeight="1">
      <c r="A18" s="105">
        <v>10</v>
      </c>
      <c r="B18" s="106">
        <v>9472027</v>
      </c>
      <c r="C18" s="46">
        <v>233083</v>
      </c>
      <c r="D18" s="57">
        <v>9238944</v>
      </c>
    </row>
    <row r="19" spans="1:4" ht="12.75" customHeight="1">
      <c r="A19" s="105" t="s">
        <v>117</v>
      </c>
      <c r="B19" s="106">
        <v>9610890</v>
      </c>
      <c r="C19" s="46">
        <v>234321</v>
      </c>
      <c r="D19" s="57">
        <v>9376569</v>
      </c>
    </row>
    <row r="20" spans="1:4" ht="12.75" customHeight="1">
      <c r="A20" s="105" t="s">
        <v>135</v>
      </c>
      <c r="B20" s="106">
        <v>9837931</v>
      </c>
      <c r="C20" s="46">
        <v>235208</v>
      </c>
      <c r="D20" s="57">
        <v>9602723</v>
      </c>
    </row>
    <row r="21" spans="1:4" ht="12.75" customHeight="1">
      <c r="A21" s="111" t="s">
        <v>136</v>
      </c>
      <c r="B21" s="106">
        <v>9775960</v>
      </c>
      <c r="C21" s="46">
        <v>240051</v>
      </c>
      <c r="D21" s="57">
        <v>9535909</v>
      </c>
    </row>
    <row r="22" spans="1:4" ht="12.75" customHeight="1">
      <c r="A22" s="111" t="s">
        <v>160</v>
      </c>
      <c r="B22" s="106">
        <v>9521278</v>
      </c>
      <c r="C22" s="46">
        <v>251517</v>
      </c>
      <c r="D22" s="57">
        <v>9269761</v>
      </c>
    </row>
    <row r="23" spans="1:4" ht="12.75" customHeight="1">
      <c r="A23" s="111" t="s">
        <v>192</v>
      </c>
      <c r="B23" s="106">
        <v>9156127</v>
      </c>
      <c r="C23" s="46">
        <v>309642</v>
      </c>
      <c r="D23" s="57">
        <v>8846485</v>
      </c>
    </row>
    <row r="24" spans="1:4" ht="12.75" customHeight="1">
      <c r="A24" s="111" t="s">
        <v>204</v>
      </c>
      <c r="B24" s="106">
        <v>8916722</v>
      </c>
      <c r="C24" s="46">
        <v>308173</v>
      </c>
      <c r="D24" s="57">
        <v>8608549</v>
      </c>
    </row>
    <row r="25" spans="1:4" ht="12.75" customHeight="1">
      <c r="A25" s="112" t="s">
        <v>234</v>
      </c>
      <c r="B25" s="106">
        <v>8729305</v>
      </c>
      <c r="C25" s="46">
        <v>307961</v>
      </c>
      <c r="D25" s="57">
        <v>8421344</v>
      </c>
    </row>
    <row r="26" spans="1:4" ht="12.75" customHeight="1">
      <c r="A26" s="112" t="s">
        <v>219</v>
      </c>
      <c r="B26" s="106">
        <v>8336825</v>
      </c>
      <c r="C26" s="46">
        <v>316644</v>
      </c>
      <c r="D26" s="57">
        <v>8020181</v>
      </c>
    </row>
    <row r="27" spans="1:4" ht="12.75" customHeight="1">
      <c r="A27" s="112" t="s">
        <v>235</v>
      </c>
      <c r="B27" s="106">
        <v>7967296</v>
      </c>
      <c r="C27" s="46">
        <v>319551</v>
      </c>
      <c r="D27" s="57">
        <v>7647745</v>
      </c>
    </row>
    <row r="28" spans="1:4" ht="12.75" customHeight="1">
      <c r="A28" s="112" t="s">
        <v>237</v>
      </c>
      <c r="B28" s="106">
        <v>7672281</v>
      </c>
      <c r="C28" s="46">
        <v>319860</v>
      </c>
      <c r="D28" s="57">
        <v>7352421</v>
      </c>
    </row>
    <row r="29" spans="1:4" ht="12.75" customHeight="1">
      <c r="A29" s="112" t="s">
        <v>260</v>
      </c>
      <c r="B29" s="106">
        <v>7498279</v>
      </c>
      <c r="C29" s="46">
        <v>317334</v>
      </c>
      <c r="D29" s="57">
        <v>7180945</v>
      </c>
    </row>
    <row r="30" spans="1:4" ht="12.75" customHeight="1">
      <c r="A30" s="108" t="s">
        <v>246</v>
      </c>
      <c r="B30" s="100">
        <v>7382686</v>
      </c>
      <c r="C30" s="48">
        <v>313246</v>
      </c>
      <c r="D30" s="58">
        <v>7069440</v>
      </c>
    </row>
    <row r="31" ht="13.5">
      <c r="A31" s="114"/>
    </row>
    <row r="32" spans="1:4" ht="13.5">
      <c r="A32" s="114"/>
      <c r="B32" s="160"/>
      <c r="C32" s="160"/>
      <c r="D32" s="160"/>
    </row>
    <row r="33" ht="13.5">
      <c r="A33" s="114"/>
    </row>
    <row r="34" ht="13.5">
      <c r="A34" s="114"/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  <pageSetUpPr fitToPage="1"/>
  </sheetPr>
  <dimension ref="A1:G34"/>
  <sheetViews>
    <sheetView zoomScaleSheetLayoutView="75" zoomScalePageLayoutView="0" workbookViewId="0" topLeftCell="A1">
      <selection activeCell="A1" sqref="A1:D30"/>
    </sheetView>
  </sheetViews>
  <sheetFormatPr defaultColWidth="6.50390625" defaultRowHeight="13.5"/>
  <cols>
    <col min="1" max="1" width="10.00390625" style="101" customWidth="1"/>
    <col min="2" max="2" width="25.50390625" style="101" customWidth="1"/>
    <col min="3" max="4" width="23.375" style="101" customWidth="1"/>
    <col min="5" max="6" width="6.50390625" style="0" customWidth="1"/>
    <col min="7" max="7" width="9.75390625" style="0" customWidth="1"/>
  </cols>
  <sheetData>
    <row r="1" spans="1:4" s="61" customFormat="1" ht="13.5">
      <c r="A1" s="97" t="s">
        <v>80</v>
      </c>
      <c r="B1" s="98"/>
      <c r="C1" s="98"/>
      <c r="D1" s="98"/>
    </row>
    <row r="2" spans="1:4" s="109" customFormat="1" ht="12.75" customHeight="1">
      <c r="A2" s="22" t="s">
        <v>42</v>
      </c>
      <c r="B2" s="19" t="s">
        <v>25</v>
      </c>
      <c r="C2" s="19" t="s">
        <v>77</v>
      </c>
      <c r="D2" s="22" t="s">
        <v>78</v>
      </c>
    </row>
    <row r="3" spans="1:4" s="109" customFormat="1" ht="12.75" customHeight="1">
      <c r="A3" s="111" t="s">
        <v>47</v>
      </c>
      <c r="B3" s="74">
        <v>1348</v>
      </c>
      <c r="C3" s="62">
        <v>43</v>
      </c>
      <c r="D3" s="63">
        <v>1301</v>
      </c>
    </row>
    <row r="4" spans="1:7" s="61" customFormat="1" ht="12.75" customHeight="1">
      <c r="A4" s="111">
        <v>55</v>
      </c>
      <c r="B4" s="75">
        <v>1505</v>
      </c>
      <c r="C4" s="65">
        <v>42</v>
      </c>
      <c r="D4" s="66">
        <v>1464</v>
      </c>
      <c r="F4" s="114"/>
      <c r="G4" s="101"/>
    </row>
    <row r="5" spans="1:7" s="61" customFormat="1" ht="12.75" customHeight="1">
      <c r="A5" s="111">
        <v>60</v>
      </c>
      <c r="B5" s="75">
        <v>1729</v>
      </c>
      <c r="C5" s="65">
        <v>38</v>
      </c>
      <c r="D5" s="66">
        <v>1692</v>
      </c>
      <c r="F5" s="114"/>
      <c r="G5" s="101"/>
    </row>
    <row r="6" spans="1:4" s="61" customFormat="1" ht="12.75" customHeight="1" hidden="1">
      <c r="A6" s="111">
        <v>61</v>
      </c>
      <c r="B6" s="75">
        <v>1798</v>
      </c>
      <c r="C6" s="65">
        <v>40</v>
      </c>
      <c r="D6" s="66">
        <v>1758</v>
      </c>
    </row>
    <row r="7" spans="1:4" s="61" customFormat="1" ht="12.75" customHeight="1" hidden="1">
      <c r="A7" s="111">
        <v>62</v>
      </c>
      <c r="B7" s="75">
        <v>1879</v>
      </c>
      <c r="C7" s="65">
        <v>41</v>
      </c>
      <c r="D7" s="66">
        <v>1838</v>
      </c>
    </row>
    <row r="8" spans="1:4" s="61" customFormat="1" ht="12.75" customHeight="1" hidden="1">
      <c r="A8" s="111">
        <v>63</v>
      </c>
      <c r="B8" s="75">
        <v>1927</v>
      </c>
      <c r="C8" s="65">
        <v>40</v>
      </c>
      <c r="D8" s="66">
        <v>1886</v>
      </c>
    </row>
    <row r="9" spans="1:4" s="61" customFormat="1" ht="12.75" customHeight="1" hidden="1">
      <c r="A9" s="111" t="s">
        <v>79</v>
      </c>
      <c r="B9" s="75">
        <v>1973</v>
      </c>
      <c r="C9" s="65">
        <v>43</v>
      </c>
      <c r="D9" s="66">
        <v>1929</v>
      </c>
    </row>
    <row r="10" spans="1:4" s="61" customFormat="1" ht="12.75" customHeight="1">
      <c r="A10" s="112" t="s">
        <v>46</v>
      </c>
      <c r="B10" s="75">
        <v>2007</v>
      </c>
      <c r="C10" s="65">
        <v>41</v>
      </c>
      <c r="D10" s="66">
        <v>1966</v>
      </c>
    </row>
    <row r="11" spans="1:4" s="61" customFormat="1" ht="12.75" customHeight="1">
      <c r="A11" s="111">
        <v>3</v>
      </c>
      <c r="B11" s="75">
        <v>2062</v>
      </c>
      <c r="C11" s="65">
        <v>41</v>
      </c>
      <c r="D11" s="66">
        <v>2020</v>
      </c>
    </row>
    <row r="12" spans="1:4" s="61" customFormat="1" ht="12.75" customHeight="1">
      <c r="A12" s="111">
        <v>4</v>
      </c>
      <c r="B12" s="75">
        <v>2090</v>
      </c>
      <c r="C12" s="65">
        <v>42</v>
      </c>
      <c r="D12" s="66">
        <v>2076</v>
      </c>
    </row>
    <row r="13" spans="1:4" s="61" customFormat="1" ht="12.75" customHeight="1">
      <c r="A13" s="111">
        <v>5</v>
      </c>
      <c r="B13" s="75">
        <v>2105</v>
      </c>
      <c r="C13" s="65">
        <v>42</v>
      </c>
      <c r="D13" s="66">
        <v>2063</v>
      </c>
    </row>
    <row r="14" spans="1:4" s="61" customFormat="1" ht="12.75" customHeight="1">
      <c r="A14" s="111">
        <v>6</v>
      </c>
      <c r="B14" s="75">
        <v>2083</v>
      </c>
      <c r="C14" s="65">
        <v>42</v>
      </c>
      <c r="D14" s="66">
        <v>2041</v>
      </c>
    </row>
    <row r="15" spans="1:4" s="61" customFormat="1" ht="12.75" customHeight="1">
      <c r="A15" s="111">
        <v>7</v>
      </c>
      <c r="B15" s="75">
        <v>2128.7</v>
      </c>
      <c r="C15" s="65">
        <v>45.9</v>
      </c>
      <c r="D15" s="66">
        <v>2082.8</v>
      </c>
    </row>
    <row r="16" spans="1:4" s="61" customFormat="1" ht="12.75" customHeight="1">
      <c r="A16" s="111">
        <v>8</v>
      </c>
      <c r="B16" s="75">
        <v>2149.3</v>
      </c>
      <c r="C16" s="65">
        <v>48.2</v>
      </c>
      <c r="D16" s="66">
        <v>2101.2</v>
      </c>
    </row>
    <row r="17" spans="1:4" s="61" customFormat="1" ht="12.75" customHeight="1">
      <c r="A17" s="111">
        <v>9</v>
      </c>
      <c r="B17" s="75">
        <v>2149.9</v>
      </c>
      <c r="C17" s="65">
        <v>51.2</v>
      </c>
      <c r="D17" s="66">
        <v>2098.7</v>
      </c>
    </row>
    <row r="18" spans="1:4" s="61" customFormat="1" ht="12.75" customHeight="1">
      <c r="A18" s="111">
        <v>10</v>
      </c>
      <c r="B18" s="75">
        <v>2145</v>
      </c>
      <c r="C18" s="65">
        <v>52.8</v>
      </c>
      <c r="D18" s="66">
        <v>2092.2</v>
      </c>
    </row>
    <row r="19" spans="1:4" s="61" customFormat="1" ht="12.75" customHeight="1">
      <c r="A19" s="111" t="s">
        <v>117</v>
      </c>
      <c r="B19" s="75">
        <v>2191.160477952492</v>
      </c>
      <c r="C19" s="65">
        <v>53.422202767309365</v>
      </c>
      <c r="D19" s="66">
        <v>2137.7382751851824</v>
      </c>
    </row>
    <row r="20" spans="1:4" s="61" customFormat="1" ht="12.75" customHeight="1">
      <c r="A20" s="111" t="s">
        <v>135</v>
      </c>
      <c r="B20" s="75">
        <v>1800.3</v>
      </c>
      <c r="C20" s="65">
        <v>43</v>
      </c>
      <c r="D20" s="66">
        <v>1757.2</v>
      </c>
    </row>
    <row r="21" spans="1:4" s="61" customFormat="1" ht="12.75" customHeight="1">
      <c r="A21" s="111" t="s">
        <v>136</v>
      </c>
      <c r="B21" s="75">
        <v>1796.3415194362524</v>
      </c>
      <c r="C21" s="65">
        <v>44.10958904109589</v>
      </c>
      <c r="D21" s="66">
        <v>1752.2319303951565</v>
      </c>
    </row>
    <row r="22" spans="1:4" s="61" customFormat="1" ht="12.75" customHeight="1">
      <c r="A22" s="111" t="s">
        <v>160</v>
      </c>
      <c r="B22" s="75">
        <v>1755.4</v>
      </c>
      <c r="C22" s="65">
        <v>46.4</v>
      </c>
      <c r="D22" s="66">
        <v>1709.1</v>
      </c>
    </row>
    <row r="23" spans="1:4" s="61" customFormat="1" ht="12.75" customHeight="1">
      <c r="A23" s="111" t="s">
        <v>192</v>
      </c>
      <c r="B23" s="75">
        <v>1691.5</v>
      </c>
      <c r="C23" s="65">
        <v>57.2</v>
      </c>
      <c r="D23" s="66">
        <v>1634.3</v>
      </c>
    </row>
    <row r="24" spans="1:4" s="61" customFormat="1" ht="12.75" customHeight="1">
      <c r="A24" s="111" t="s">
        <v>204</v>
      </c>
      <c r="B24" s="75">
        <v>1649.5</v>
      </c>
      <c r="C24" s="65">
        <v>57</v>
      </c>
      <c r="D24" s="66">
        <v>1592.5</v>
      </c>
    </row>
    <row r="25" spans="1:4" s="61" customFormat="1" ht="12.75" customHeight="1">
      <c r="A25" s="112" t="s">
        <v>234</v>
      </c>
      <c r="B25" s="75">
        <v>1629.4</v>
      </c>
      <c r="C25" s="65">
        <v>57.5</v>
      </c>
      <c r="D25" s="66">
        <v>1571.9</v>
      </c>
    </row>
    <row r="26" spans="1:4" s="61" customFormat="1" ht="12.75" customHeight="1">
      <c r="A26" s="112" t="s">
        <v>219</v>
      </c>
      <c r="B26" s="75">
        <v>1564.4257834490522</v>
      </c>
      <c r="C26" s="65">
        <v>59.419027960217676</v>
      </c>
      <c r="D26" s="66">
        <v>1505.0067554888344</v>
      </c>
    </row>
    <row r="27" spans="1:4" s="61" customFormat="1" ht="12.75" customHeight="1">
      <c r="A27" s="112" t="s">
        <v>235</v>
      </c>
      <c r="B27" s="75">
        <v>1503.3</v>
      </c>
      <c r="C27" s="65">
        <v>60.3</v>
      </c>
      <c r="D27" s="66">
        <v>1443</v>
      </c>
    </row>
    <row r="28" spans="1:4" s="61" customFormat="1" ht="12.75" customHeight="1">
      <c r="A28" s="112" t="s">
        <v>237</v>
      </c>
      <c r="B28" s="75">
        <v>1451.7</v>
      </c>
      <c r="C28" s="65">
        <v>60.5</v>
      </c>
      <c r="D28" s="66">
        <v>1391.2</v>
      </c>
    </row>
    <row r="29" spans="1:4" s="61" customFormat="1" ht="12.75" customHeight="1">
      <c r="A29" s="112" t="s">
        <v>245</v>
      </c>
      <c r="B29" s="75">
        <v>1430.6</v>
      </c>
      <c r="C29" s="65">
        <v>60.5</v>
      </c>
      <c r="D29" s="66">
        <v>1370</v>
      </c>
    </row>
    <row r="30" spans="1:4" ht="13.5">
      <c r="A30" s="108" t="s">
        <v>246</v>
      </c>
      <c r="B30" s="76">
        <v>1413</v>
      </c>
      <c r="C30" s="68">
        <v>60</v>
      </c>
      <c r="D30" s="69">
        <v>1353</v>
      </c>
    </row>
    <row r="31" ht="13.5">
      <c r="A31" s="114"/>
    </row>
    <row r="32" ht="13.5">
      <c r="A32" s="114"/>
    </row>
    <row r="33" ht="13.5">
      <c r="A33" s="114"/>
    </row>
    <row r="34" ht="13.5">
      <c r="A34" s="114"/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outlinePr summaryBelow="0" summaryRight="0"/>
  </sheetPr>
  <dimension ref="A1:M36"/>
  <sheetViews>
    <sheetView view="pageBreakPreview" zoomScaleSheetLayoutView="100" zoomScalePageLayoutView="0" workbookViewId="0" topLeftCell="A1">
      <selection activeCell="I14" sqref="I14"/>
    </sheetView>
  </sheetViews>
  <sheetFormatPr defaultColWidth="6.50390625" defaultRowHeight="13.5"/>
  <cols>
    <col min="1" max="1" width="2.875" style="101" customWidth="1"/>
    <col min="2" max="2" width="16.125" style="101" customWidth="1"/>
    <col min="3" max="8" width="12.625" style="101" customWidth="1"/>
    <col min="9" max="10" width="6.50390625" style="0" customWidth="1"/>
    <col min="11" max="12" width="9.00390625" style="0" bestFit="1" customWidth="1"/>
    <col min="13" max="13" width="6.50390625" style="0" customWidth="1"/>
    <col min="14" max="14" width="15.25390625" style="0" bestFit="1" customWidth="1"/>
    <col min="15" max="15" width="13.00390625" style="0" bestFit="1" customWidth="1"/>
    <col min="16" max="16" width="15.25390625" style="0" bestFit="1" customWidth="1"/>
  </cols>
  <sheetData>
    <row r="1" spans="1:8" ht="13.5">
      <c r="A1" s="97" t="s">
        <v>91</v>
      </c>
      <c r="B1" s="97"/>
      <c r="C1" s="116"/>
      <c r="D1" s="116"/>
      <c r="E1" s="116"/>
      <c r="F1" s="116"/>
      <c r="G1" s="116"/>
      <c r="H1" s="127" t="s">
        <v>249</v>
      </c>
    </row>
    <row r="2" spans="1:13" s="109" customFormat="1" ht="41.25" customHeight="1">
      <c r="A2" s="254" t="s">
        <v>92</v>
      </c>
      <c r="B2" s="255"/>
      <c r="C2" s="128" t="s">
        <v>93</v>
      </c>
      <c r="D2" s="128" t="s">
        <v>94</v>
      </c>
      <c r="E2" s="128" t="s">
        <v>95</v>
      </c>
      <c r="F2" s="233" t="s">
        <v>96</v>
      </c>
      <c r="G2" s="128" t="s">
        <v>97</v>
      </c>
      <c r="H2" s="128" t="s">
        <v>98</v>
      </c>
      <c r="J2" s="129"/>
      <c r="K2" s="129"/>
      <c r="L2" s="129"/>
      <c r="M2" s="140"/>
    </row>
    <row r="3" spans="1:13" s="109" customFormat="1" ht="16.5" customHeight="1">
      <c r="A3" s="256" t="s">
        <v>25</v>
      </c>
      <c r="B3" s="257"/>
      <c r="C3" s="130">
        <v>0.814</v>
      </c>
      <c r="D3" s="65">
        <v>37.1</v>
      </c>
      <c r="E3" s="178">
        <v>18738</v>
      </c>
      <c r="F3" s="178">
        <v>505.0191780821918</v>
      </c>
      <c r="G3" s="236">
        <v>505.3315068493151</v>
      </c>
      <c r="H3" s="214">
        <v>20226.53698630137</v>
      </c>
      <c r="J3" s="46"/>
      <c r="K3" s="140"/>
      <c r="L3" s="140"/>
      <c r="M3" s="140"/>
    </row>
    <row r="4" spans="1:13" ht="16.5" customHeight="1">
      <c r="A4" s="207"/>
      <c r="B4" s="210" t="s">
        <v>43</v>
      </c>
      <c r="C4" s="211">
        <v>0.844</v>
      </c>
      <c r="D4" s="212">
        <v>347.3</v>
      </c>
      <c r="E4" s="213">
        <v>4397</v>
      </c>
      <c r="F4" s="213">
        <v>12.561643835616438</v>
      </c>
      <c r="G4" s="214">
        <v>12.756164383561643</v>
      </c>
      <c r="H4" s="179"/>
      <c r="J4" s="46"/>
      <c r="K4" s="126"/>
      <c r="L4" s="140"/>
      <c r="M4" s="126"/>
    </row>
    <row r="5" spans="1:13" ht="16.5" customHeight="1">
      <c r="A5" s="208"/>
      <c r="B5" s="210" t="s">
        <v>133</v>
      </c>
      <c r="C5" s="211">
        <v>0.01</v>
      </c>
      <c r="D5" s="212">
        <v>24</v>
      </c>
      <c r="E5" s="213" t="s">
        <v>261</v>
      </c>
      <c r="F5" s="213" t="s">
        <v>131</v>
      </c>
      <c r="G5" s="214" t="s">
        <v>131</v>
      </c>
      <c r="H5" s="180"/>
      <c r="J5" s="46"/>
      <c r="K5" s="126"/>
      <c r="L5" s="140"/>
      <c r="M5" s="126"/>
    </row>
    <row r="6" spans="1:13" ht="16.5" customHeight="1">
      <c r="A6" s="208"/>
      <c r="B6" s="210" t="s">
        <v>44</v>
      </c>
      <c r="C6" s="211">
        <v>0.21</v>
      </c>
      <c r="D6" s="212">
        <v>52.8</v>
      </c>
      <c r="E6" s="213">
        <v>32</v>
      </c>
      <c r="F6" s="213">
        <v>0.6657534246575343</v>
      </c>
      <c r="G6" s="214">
        <v>0.5506849315068493</v>
      </c>
      <c r="H6" s="180"/>
      <c r="J6" s="46"/>
      <c r="K6" s="126"/>
      <c r="L6" s="140"/>
      <c r="M6" s="126"/>
    </row>
    <row r="7" spans="1:13" ht="16.5" customHeight="1">
      <c r="A7" s="208"/>
      <c r="B7" s="210" t="s">
        <v>197</v>
      </c>
      <c r="C7" s="211">
        <v>0.915</v>
      </c>
      <c r="D7" s="212">
        <v>149.2</v>
      </c>
      <c r="E7" s="213">
        <v>4818</v>
      </c>
      <c r="F7" s="213">
        <v>18.947945205479453</v>
      </c>
      <c r="G7" s="214">
        <v>28.91780821917808</v>
      </c>
      <c r="H7" s="180"/>
      <c r="J7" s="46"/>
      <c r="K7" s="126"/>
      <c r="L7" s="140"/>
      <c r="M7" s="126"/>
    </row>
    <row r="8" spans="1:13" ht="16.5" customHeight="1">
      <c r="A8" s="208"/>
      <c r="B8" s="210" t="s">
        <v>198</v>
      </c>
      <c r="C8" s="211">
        <v>0.768</v>
      </c>
      <c r="D8" s="212">
        <v>20.3</v>
      </c>
      <c r="E8" s="213">
        <v>9491</v>
      </c>
      <c r="F8" s="213">
        <v>472.83287671232875</v>
      </c>
      <c r="G8" s="214">
        <v>463.09589041095893</v>
      </c>
      <c r="H8" s="180"/>
      <c r="J8" s="46"/>
      <c r="K8" s="126"/>
      <c r="L8" s="140"/>
      <c r="M8" s="126"/>
    </row>
    <row r="9" spans="1:13" ht="16.5" customHeight="1">
      <c r="A9" s="209"/>
      <c r="B9" s="229" t="s">
        <v>220</v>
      </c>
      <c r="C9" s="211">
        <v>0.962</v>
      </c>
      <c r="D9" s="212">
        <v>266.8</v>
      </c>
      <c r="E9" s="213">
        <v>1411</v>
      </c>
      <c r="F9" s="213">
        <v>2.9917808219178084</v>
      </c>
      <c r="G9" s="214">
        <v>4.03013698630137</v>
      </c>
      <c r="H9" s="180"/>
      <c r="J9" s="46"/>
      <c r="K9" s="126"/>
      <c r="L9" s="140"/>
      <c r="M9" s="126"/>
    </row>
    <row r="11" spans="1:13" ht="16.5" customHeight="1">
      <c r="A11" s="176"/>
      <c r="B11" s="176"/>
      <c r="C11" s="177"/>
      <c r="D11" s="65"/>
      <c r="E11" s="65"/>
      <c r="F11" s="65"/>
      <c r="G11" s="65"/>
      <c r="H11" s="131"/>
      <c r="J11" s="46"/>
      <c r="K11" s="126"/>
      <c r="L11" s="140"/>
      <c r="M11" s="126"/>
    </row>
    <row r="12" spans="1:13" ht="16.5" customHeight="1">
      <c r="A12" s="176"/>
      <c r="B12" s="176"/>
      <c r="C12" s="177"/>
      <c r="D12" s="65"/>
      <c r="E12" s="65"/>
      <c r="F12" s="65"/>
      <c r="G12" s="65"/>
      <c r="H12" s="131"/>
      <c r="J12" s="46"/>
      <c r="K12" s="126"/>
      <c r="L12" s="140"/>
      <c r="M12" s="126"/>
    </row>
    <row r="13" spans="1:13" ht="16.5" customHeight="1">
      <c r="A13" s="176"/>
      <c r="B13" s="176"/>
      <c r="C13" s="177"/>
      <c r="D13" s="65"/>
      <c r="E13" s="65"/>
      <c r="F13" s="65"/>
      <c r="G13" s="65"/>
      <c r="H13" s="131"/>
      <c r="J13" s="46"/>
      <c r="K13" s="126"/>
      <c r="L13" s="140"/>
      <c r="M13" s="126"/>
    </row>
    <row r="14" spans="1:13" ht="65.25" customHeight="1">
      <c r="A14" s="114"/>
      <c r="B14" s="114"/>
      <c r="C14" s="120"/>
      <c r="D14" s="120"/>
      <c r="E14" s="120"/>
      <c r="F14" s="120"/>
      <c r="G14" s="120"/>
      <c r="J14" s="126"/>
      <c r="K14" s="126"/>
      <c r="L14" s="126"/>
      <c r="M14" s="126"/>
    </row>
    <row r="15" spans="1:13" ht="13.5">
      <c r="A15" s="114"/>
      <c r="B15" s="114"/>
      <c r="C15" s="120"/>
      <c r="D15" s="120"/>
      <c r="E15" s="120"/>
      <c r="F15" s="120"/>
      <c r="G15" s="120"/>
      <c r="J15" s="126"/>
      <c r="K15" s="126"/>
      <c r="L15" s="126"/>
      <c r="M15" s="126"/>
    </row>
    <row r="16" spans="1:13" ht="13.5">
      <c r="A16" s="114"/>
      <c r="B16" s="114"/>
      <c r="C16" s="120"/>
      <c r="D16" s="120"/>
      <c r="E16" s="120"/>
      <c r="F16" s="120"/>
      <c r="G16" s="120"/>
      <c r="J16" s="126"/>
      <c r="K16" s="126"/>
      <c r="L16" s="126"/>
      <c r="M16" s="126"/>
    </row>
    <row r="17" spans="1:13" ht="13.5">
      <c r="A17" s="114"/>
      <c r="B17" s="114"/>
      <c r="C17" s="120"/>
      <c r="D17" s="120"/>
      <c r="E17" s="120"/>
      <c r="F17" s="120"/>
      <c r="G17" s="120"/>
      <c r="J17" s="126"/>
      <c r="K17" s="126"/>
      <c r="L17" s="126"/>
      <c r="M17" s="126"/>
    </row>
    <row r="18" spans="1:13" ht="13.5">
      <c r="A18" s="114"/>
      <c r="B18" s="114"/>
      <c r="C18" s="120"/>
      <c r="D18" s="120"/>
      <c r="E18" s="120"/>
      <c r="F18" s="120"/>
      <c r="G18" s="120"/>
      <c r="J18" s="126"/>
      <c r="K18" s="126"/>
      <c r="L18" s="126"/>
      <c r="M18" s="126"/>
    </row>
    <row r="19" spans="1:7" ht="13.5">
      <c r="A19" s="114"/>
      <c r="B19" s="114"/>
      <c r="C19" s="120"/>
      <c r="D19" s="120"/>
      <c r="E19" s="120"/>
      <c r="F19" s="120"/>
      <c r="G19" s="120"/>
    </row>
    <row r="20" spans="1:2" ht="13.5">
      <c r="A20" s="114"/>
      <c r="B20" s="114"/>
    </row>
    <row r="21" spans="1:2" ht="13.5">
      <c r="A21" s="114"/>
      <c r="B21" s="114"/>
    </row>
    <row r="22" spans="1:2" ht="13.5">
      <c r="A22" s="114"/>
      <c r="B22" s="114"/>
    </row>
    <row r="23" spans="1:2" ht="13.5">
      <c r="A23" s="114"/>
      <c r="B23" s="114"/>
    </row>
    <row r="24" spans="1:2" ht="13.5">
      <c r="A24" s="114"/>
      <c r="B24" s="114"/>
    </row>
    <row r="25" spans="1:2" ht="13.5">
      <c r="A25" s="114"/>
      <c r="B25" s="114"/>
    </row>
    <row r="26" spans="1:2" ht="13.5">
      <c r="A26" s="114"/>
      <c r="B26" s="114"/>
    </row>
    <row r="27" spans="1:2" ht="13.5">
      <c r="A27" s="114"/>
      <c r="B27" s="114"/>
    </row>
    <row r="34" ht="13.5">
      <c r="A34" s="114" t="s">
        <v>152</v>
      </c>
    </row>
    <row r="35" ht="13.5">
      <c r="A35" s="114" t="s">
        <v>153</v>
      </c>
    </row>
    <row r="36" ht="13.5">
      <c r="A36" s="114" t="s">
        <v>154</v>
      </c>
    </row>
  </sheetData>
  <sheetProtection/>
  <mergeCells count="2">
    <mergeCell ref="A2:B2"/>
    <mergeCell ref="A3:B3"/>
  </mergeCells>
  <printOptions/>
  <pageMargins left="0.7874015748031497" right="0.4330708661417323" top="0.5905511811023623" bottom="0.5905511811023623" header="0" footer="0"/>
  <pageSetup blackAndWhite="1" fitToWidth="40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outlinePr summaryBelow="0" summaryRight="0"/>
    <pageSetUpPr fitToPage="1"/>
  </sheetPr>
  <dimension ref="A1:Q35"/>
  <sheetViews>
    <sheetView zoomScaleSheetLayoutView="75" zoomScalePageLayoutView="0" workbookViewId="0" topLeftCell="A1">
      <pane xSplit="1" ySplit="4" topLeftCell="B2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Q32"/>
    </sheetView>
  </sheetViews>
  <sheetFormatPr defaultColWidth="6.50390625" defaultRowHeight="13.5"/>
  <cols>
    <col min="1" max="1" width="10.50390625" style="101" customWidth="1"/>
    <col min="2" max="3" width="6.375" style="101" customWidth="1"/>
    <col min="4" max="4" width="7.625" style="101" customWidth="1"/>
    <col min="5" max="7" width="6.375" style="101" customWidth="1"/>
    <col min="8" max="8" width="8.25390625" style="101" customWidth="1"/>
    <col min="9" max="9" width="7.125" style="101" customWidth="1"/>
    <col min="10" max="11" width="6.375" style="101" customWidth="1"/>
    <col min="12" max="12" width="7.625" style="101" customWidth="1"/>
    <col min="13" max="15" width="6.375" style="101" customWidth="1"/>
    <col min="16" max="16" width="8.00390625" style="101" customWidth="1"/>
    <col min="17" max="17" width="7.00390625" style="0" customWidth="1"/>
    <col min="18" max="21" width="6.625" style="0" customWidth="1"/>
  </cols>
  <sheetData>
    <row r="1" spans="1:16" s="61" customFormat="1" ht="13.5">
      <c r="A1" s="97" t="s">
        <v>99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s="109" customFormat="1" ht="13.5">
      <c r="A2" s="286" t="s">
        <v>42</v>
      </c>
      <c r="B2" s="281" t="s">
        <v>100</v>
      </c>
      <c r="C2" s="289"/>
      <c r="D2" s="289"/>
      <c r="E2" s="289"/>
      <c r="F2" s="289"/>
      <c r="G2" s="289"/>
      <c r="H2" s="289"/>
      <c r="I2" s="290"/>
      <c r="J2" s="281" t="s">
        <v>101</v>
      </c>
      <c r="K2" s="289"/>
      <c r="L2" s="289"/>
      <c r="M2" s="289"/>
      <c r="N2" s="289"/>
      <c r="O2" s="289"/>
      <c r="P2" s="289"/>
      <c r="Q2" s="290"/>
    </row>
    <row r="3" spans="1:17" s="109" customFormat="1" ht="13.5" customHeight="1">
      <c r="A3" s="287"/>
      <c r="B3" s="282" t="s">
        <v>102</v>
      </c>
      <c r="C3" s="284" t="s">
        <v>103</v>
      </c>
      <c r="D3" s="284" t="s">
        <v>155</v>
      </c>
      <c r="E3" s="284" t="s">
        <v>104</v>
      </c>
      <c r="F3" s="284" t="s">
        <v>156</v>
      </c>
      <c r="G3" s="172"/>
      <c r="H3" s="172"/>
      <c r="I3" s="173"/>
      <c r="J3" s="282" t="s">
        <v>45</v>
      </c>
      <c r="K3" s="284" t="s">
        <v>103</v>
      </c>
      <c r="L3" s="284" t="s">
        <v>155</v>
      </c>
      <c r="M3" s="284" t="s">
        <v>104</v>
      </c>
      <c r="N3" s="284" t="s">
        <v>156</v>
      </c>
      <c r="O3" s="172"/>
      <c r="P3" s="172"/>
      <c r="Q3" s="173"/>
    </row>
    <row r="4" spans="1:17" s="109" customFormat="1" ht="43.5" customHeight="1">
      <c r="A4" s="288"/>
      <c r="B4" s="283"/>
      <c r="C4" s="285"/>
      <c r="D4" s="285"/>
      <c r="E4" s="285"/>
      <c r="F4" s="285"/>
      <c r="G4" s="49" t="s">
        <v>138</v>
      </c>
      <c r="H4" s="47" t="s">
        <v>139</v>
      </c>
      <c r="I4" s="232" t="s">
        <v>221</v>
      </c>
      <c r="J4" s="283"/>
      <c r="K4" s="285"/>
      <c r="L4" s="285"/>
      <c r="M4" s="285"/>
      <c r="N4" s="285"/>
      <c r="O4" s="49" t="s">
        <v>138</v>
      </c>
      <c r="P4" s="47" t="s">
        <v>139</v>
      </c>
      <c r="Q4" s="232" t="s">
        <v>221</v>
      </c>
    </row>
    <row r="5" spans="1:17" s="61" customFormat="1" ht="16.5" customHeight="1">
      <c r="A5" s="110" t="s">
        <v>71</v>
      </c>
      <c r="B5" s="75">
        <v>86.7</v>
      </c>
      <c r="C5" s="65">
        <v>111.6</v>
      </c>
      <c r="D5" s="65">
        <v>2.3</v>
      </c>
      <c r="E5" s="65">
        <v>51.9</v>
      </c>
      <c r="F5" s="65">
        <v>83.3</v>
      </c>
      <c r="G5" s="65"/>
      <c r="H5" s="131"/>
      <c r="I5" s="132"/>
      <c r="J5" s="75">
        <v>80.4</v>
      </c>
      <c r="K5" s="65">
        <v>101.8</v>
      </c>
      <c r="L5" s="65">
        <v>3.5</v>
      </c>
      <c r="M5" s="65">
        <v>60.3</v>
      </c>
      <c r="N5" s="65">
        <v>78.5</v>
      </c>
      <c r="O5" s="65"/>
      <c r="P5" s="67"/>
      <c r="Q5" s="231"/>
    </row>
    <row r="6" spans="1:17" s="61" customFormat="1" ht="16.5" customHeight="1">
      <c r="A6" s="111">
        <v>55</v>
      </c>
      <c r="B6" s="75">
        <v>88.6</v>
      </c>
      <c r="C6" s="65">
        <v>109.6</v>
      </c>
      <c r="D6" s="65">
        <v>1</v>
      </c>
      <c r="E6" s="65">
        <v>44.8</v>
      </c>
      <c r="F6" s="65">
        <v>86.1</v>
      </c>
      <c r="G6" s="65"/>
      <c r="H6" s="131"/>
      <c r="I6" s="132"/>
      <c r="J6" s="75">
        <v>83.3</v>
      </c>
      <c r="K6" s="65">
        <v>102.4</v>
      </c>
      <c r="L6" s="65">
        <v>2</v>
      </c>
      <c r="M6" s="65">
        <v>55.4</v>
      </c>
      <c r="N6" s="65">
        <v>81.4</v>
      </c>
      <c r="O6" s="65"/>
      <c r="P6" s="67"/>
      <c r="Q6" s="231"/>
    </row>
    <row r="7" spans="1:17" s="61" customFormat="1" ht="16.5" customHeight="1">
      <c r="A7" s="111">
        <v>60</v>
      </c>
      <c r="B7" s="75">
        <v>89.6</v>
      </c>
      <c r="C7" s="65">
        <v>107.2</v>
      </c>
      <c r="D7" s="65">
        <v>0.5</v>
      </c>
      <c r="E7" s="65">
        <v>52.1</v>
      </c>
      <c r="F7" s="65">
        <v>87</v>
      </c>
      <c r="G7" s="65"/>
      <c r="H7" s="131"/>
      <c r="I7" s="132"/>
      <c r="J7" s="75">
        <v>85.8</v>
      </c>
      <c r="K7" s="65">
        <v>101.9</v>
      </c>
      <c r="L7" s="65">
        <v>1.3</v>
      </c>
      <c r="M7" s="65">
        <v>55.8</v>
      </c>
      <c r="N7" s="65">
        <v>83.7</v>
      </c>
      <c r="O7" s="65"/>
      <c r="P7" s="67"/>
      <c r="Q7" s="231"/>
    </row>
    <row r="8" spans="1:17" s="61" customFormat="1" ht="16.5" customHeight="1" hidden="1">
      <c r="A8" s="111">
        <v>61</v>
      </c>
      <c r="B8" s="75">
        <v>89</v>
      </c>
      <c r="C8" s="65">
        <v>104.1</v>
      </c>
      <c r="D8" s="65">
        <v>0.2</v>
      </c>
      <c r="E8" s="65">
        <v>47.3</v>
      </c>
      <c r="F8" s="65">
        <v>87.2</v>
      </c>
      <c r="G8" s="65"/>
      <c r="H8" s="131"/>
      <c r="I8" s="132"/>
      <c r="J8" s="75">
        <v>85.7</v>
      </c>
      <c r="K8" s="65">
        <v>100.6</v>
      </c>
      <c r="L8" s="65">
        <v>1.4</v>
      </c>
      <c r="M8" s="65">
        <v>55.9</v>
      </c>
      <c r="N8" s="65">
        <v>83.8</v>
      </c>
      <c r="O8" s="65"/>
      <c r="P8" s="67"/>
      <c r="Q8" s="231"/>
    </row>
    <row r="9" spans="1:17" s="61" customFormat="1" ht="16.5" customHeight="1" hidden="1">
      <c r="A9" s="111">
        <v>62</v>
      </c>
      <c r="B9" s="75">
        <v>88.8</v>
      </c>
      <c r="C9" s="65">
        <v>101.9</v>
      </c>
      <c r="D9" s="65">
        <v>0.2</v>
      </c>
      <c r="E9" s="65">
        <v>48</v>
      </c>
      <c r="F9" s="65">
        <v>87.3</v>
      </c>
      <c r="G9" s="65"/>
      <c r="H9" s="131"/>
      <c r="I9" s="132"/>
      <c r="J9" s="75">
        <v>85.1</v>
      </c>
      <c r="K9" s="65">
        <v>99.1</v>
      </c>
      <c r="L9" s="65">
        <v>1.2</v>
      </c>
      <c r="M9" s="65">
        <v>55.4</v>
      </c>
      <c r="N9" s="65">
        <v>83.3</v>
      </c>
      <c r="O9" s="65"/>
      <c r="P9" s="67"/>
      <c r="Q9" s="231"/>
    </row>
    <row r="10" spans="1:17" s="61" customFormat="1" ht="16.5" customHeight="1" hidden="1">
      <c r="A10" s="111">
        <v>63</v>
      </c>
      <c r="B10" s="75">
        <v>88.5</v>
      </c>
      <c r="C10" s="65">
        <v>101.3</v>
      </c>
      <c r="D10" s="65">
        <v>0.1</v>
      </c>
      <c r="E10" s="65">
        <v>44.7</v>
      </c>
      <c r="F10" s="65">
        <v>87.2</v>
      </c>
      <c r="G10" s="65"/>
      <c r="H10" s="131"/>
      <c r="I10" s="132"/>
      <c r="J10" s="75">
        <v>84.1</v>
      </c>
      <c r="K10" s="65">
        <v>98.1</v>
      </c>
      <c r="L10" s="65">
        <v>0.9</v>
      </c>
      <c r="M10" s="65">
        <v>52.3</v>
      </c>
      <c r="N10" s="65">
        <v>82.3</v>
      </c>
      <c r="O10" s="65"/>
      <c r="P10" s="67"/>
      <c r="Q10" s="231"/>
    </row>
    <row r="11" spans="1:17" s="61" customFormat="1" ht="16.5" customHeight="1" hidden="1">
      <c r="A11" s="111" t="s">
        <v>105</v>
      </c>
      <c r="B11" s="75">
        <v>87.9</v>
      </c>
      <c r="C11" s="65">
        <v>99.6</v>
      </c>
      <c r="D11" s="65">
        <v>1</v>
      </c>
      <c r="E11" s="65">
        <v>40.8</v>
      </c>
      <c r="F11" s="65">
        <v>86.9</v>
      </c>
      <c r="G11" s="65"/>
      <c r="H11" s="131"/>
      <c r="I11" s="132"/>
      <c r="J11" s="75">
        <v>83.8</v>
      </c>
      <c r="K11" s="65">
        <v>97.6</v>
      </c>
      <c r="L11" s="65">
        <v>1</v>
      </c>
      <c r="M11" s="65">
        <v>50.4</v>
      </c>
      <c r="N11" s="65">
        <v>82</v>
      </c>
      <c r="O11" s="65"/>
      <c r="P11" s="67"/>
      <c r="Q11" s="231"/>
    </row>
    <row r="12" spans="1:17" s="61" customFormat="1" ht="16.5" customHeight="1">
      <c r="A12" s="112" t="s">
        <v>46</v>
      </c>
      <c r="B12" s="75">
        <v>87.9</v>
      </c>
      <c r="C12" s="65">
        <v>97.8</v>
      </c>
      <c r="D12" s="65">
        <v>0.1</v>
      </c>
      <c r="E12" s="65">
        <v>40.7</v>
      </c>
      <c r="F12" s="65">
        <v>87.3</v>
      </c>
      <c r="G12" s="65"/>
      <c r="H12" s="131"/>
      <c r="I12" s="132"/>
      <c r="J12" s="75">
        <v>83.6</v>
      </c>
      <c r="K12" s="65">
        <v>97.3</v>
      </c>
      <c r="L12" s="65">
        <v>1</v>
      </c>
      <c r="M12" s="65">
        <v>48.4</v>
      </c>
      <c r="N12" s="65">
        <v>81.9</v>
      </c>
      <c r="O12" s="65"/>
      <c r="P12" s="67"/>
      <c r="Q12" s="231"/>
    </row>
    <row r="13" spans="1:17" s="61" customFormat="1" ht="16.5" customHeight="1" hidden="1">
      <c r="A13" s="111">
        <v>3</v>
      </c>
      <c r="B13" s="75">
        <v>87.8</v>
      </c>
      <c r="C13" s="65">
        <v>98.6</v>
      </c>
      <c r="D13" s="65">
        <v>0.5</v>
      </c>
      <c r="E13" s="65">
        <v>38.9</v>
      </c>
      <c r="F13" s="65">
        <v>87</v>
      </c>
      <c r="G13" s="65"/>
      <c r="H13" s="131"/>
      <c r="I13" s="132"/>
      <c r="J13" s="75">
        <v>83.6</v>
      </c>
      <c r="K13" s="65">
        <v>96.9</v>
      </c>
      <c r="L13" s="65">
        <v>1</v>
      </c>
      <c r="M13" s="65">
        <v>46.4</v>
      </c>
      <c r="N13" s="65">
        <v>81.9</v>
      </c>
      <c r="O13" s="65"/>
      <c r="P13" s="67"/>
      <c r="Q13" s="231"/>
    </row>
    <row r="14" spans="1:17" s="61" customFormat="1" ht="16.5" customHeight="1" hidden="1">
      <c r="A14" s="111">
        <v>4</v>
      </c>
      <c r="B14" s="75">
        <v>85.9</v>
      </c>
      <c r="C14" s="65">
        <v>97</v>
      </c>
      <c r="D14" s="65">
        <v>0.2</v>
      </c>
      <c r="E14" s="65">
        <v>36.6</v>
      </c>
      <c r="F14" s="65">
        <v>84.9</v>
      </c>
      <c r="G14" s="65"/>
      <c r="H14" s="131"/>
      <c r="I14" s="132"/>
      <c r="J14" s="75">
        <v>82.8</v>
      </c>
      <c r="K14" s="65">
        <v>95.9</v>
      </c>
      <c r="L14" s="65">
        <v>0.9</v>
      </c>
      <c r="M14" s="65">
        <v>44.9</v>
      </c>
      <c r="N14" s="65">
        <v>81.1</v>
      </c>
      <c r="O14" s="65"/>
      <c r="P14" s="67"/>
      <c r="Q14" s="231"/>
    </row>
    <row r="15" spans="1:17" s="61" customFormat="1" ht="16.5" customHeight="1" hidden="1">
      <c r="A15" s="111">
        <v>5</v>
      </c>
      <c r="B15" s="75">
        <v>85.8</v>
      </c>
      <c r="C15" s="65">
        <v>95.6</v>
      </c>
      <c r="D15" s="65">
        <v>0.3</v>
      </c>
      <c r="E15" s="65">
        <v>34.7</v>
      </c>
      <c r="F15" s="65">
        <v>85.2</v>
      </c>
      <c r="G15" s="65"/>
      <c r="H15" s="131"/>
      <c r="I15" s="132"/>
      <c r="J15" s="75">
        <v>82.5</v>
      </c>
      <c r="K15" s="65">
        <v>94.8</v>
      </c>
      <c r="L15" s="65">
        <v>1</v>
      </c>
      <c r="M15" s="65">
        <v>43.4</v>
      </c>
      <c r="N15" s="65">
        <v>81</v>
      </c>
      <c r="O15" s="65"/>
      <c r="P15" s="67"/>
      <c r="Q15" s="231"/>
    </row>
    <row r="16" spans="1:17" s="61" customFormat="1" ht="16.5" customHeight="1" hidden="1">
      <c r="A16" s="111">
        <v>6</v>
      </c>
      <c r="B16" s="75">
        <v>86</v>
      </c>
      <c r="C16" s="65">
        <v>95</v>
      </c>
      <c r="D16" s="65">
        <v>0.6</v>
      </c>
      <c r="E16" s="65">
        <v>31.6</v>
      </c>
      <c r="F16" s="65">
        <v>85.7</v>
      </c>
      <c r="G16" s="65"/>
      <c r="H16" s="131"/>
      <c r="I16" s="132"/>
      <c r="J16" s="75">
        <v>83.1</v>
      </c>
      <c r="K16" s="65">
        <v>94.6</v>
      </c>
      <c r="L16" s="65">
        <v>1.1</v>
      </c>
      <c r="M16" s="65">
        <v>42.5</v>
      </c>
      <c r="N16" s="65">
        <v>81.7</v>
      </c>
      <c r="O16" s="65"/>
      <c r="P16" s="67"/>
      <c r="Q16" s="231"/>
    </row>
    <row r="17" spans="1:17" s="61" customFormat="1" ht="16.5" customHeight="1">
      <c r="A17" s="111">
        <v>7</v>
      </c>
      <c r="B17" s="75">
        <v>86.6</v>
      </c>
      <c r="C17" s="65">
        <v>94.3</v>
      </c>
      <c r="D17" s="65">
        <v>0.2</v>
      </c>
      <c r="E17" s="65">
        <v>34</v>
      </c>
      <c r="F17" s="65">
        <v>86.5</v>
      </c>
      <c r="G17" s="65"/>
      <c r="H17" s="131"/>
      <c r="I17" s="132"/>
      <c r="J17" s="75">
        <v>83.6</v>
      </c>
      <c r="K17" s="65">
        <v>94.3</v>
      </c>
      <c r="L17" s="65">
        <v>1.3</v>
      </c>
      <c r="M17" s="65">
        <v>43</v>
      </c>
      <c r="N17" s="65">
        <v>82.4</v>
      </c>
      <c r="O17" s="65"/>
      <c r="P17" s="67"/>
      <c r="Q17" s="231"/>
    </row>
    <row r="18" spans="1:17" s="61" customFormat="1" ht="16.5" customHeight="1">
      <c r="A18" s="111">
        <v>8</v>
      </c>
      <c r="B18" s="75">
        <v>87.6</v>
      </c>
      <c r="C18" s="65">
        <v>93.1</v>
      </c>
      <c r="D18" s="65">
        <v>0.6</v>
      </c>
      <c r="E18" s="65">
        <v>32.5</v>
      </c>
      <c r="F18" s="65">
        <v>88</v>
      </c>
      <c r="G18" s="65"/>
      <c r="H18" s="131"/>
      <c r="I18" s="132"/>
      <c r="J18" s="75">
        <v>84.3</v>
      </c>
      <c r="K18" s="65">
        <v>94.3</v>
      </c>
      <c r="L18" s="65">
        <v>1.3</v>
      </c>
      <c r="M18" s="65">
        <v>42.8</v>
      </c>
      <c r="N18" s="65">
        <v>83</v>
      </c>
      <c r="O18" s="65"/>
      <c r="P18" s="67"/>
      <c r="Q18" s="231"/>
    </row>
    <row r="19" spans="1:17" s="61" customFormat="1" ht="16.5" customHeight="1">
      <c r="A19" s="111">
        <v>9</v>
      </c>
      <c r="B19" s="75">
        <v>87.7</v>
      </c>
      <c r="C19" s="65">
        <v>93.1</v>
      </c>
      <c r="D19" s="65">
        <v>0.3</v>
      </c>
      <c r="E19" s="65">
        <v>35.5</v>
      </c>
      <c r="F19" s="65">
        <v>87.7</v>
      </c>
      <c r="G19" s="65"/>
      <c r="H19" s="131"/>
      <c r="I19" s="132"/>
      <c r="J19" s="75">
        <v>83.9</v>
      </c>
      <c r="K19" s="65">
        <v>93.7</v>
      </c>
      <c r="L19" s="65">
        <v>1.3</v>
      </c>
      <c r="M19" s="65">
        <v>42.5</v>
      </c>
      <c r="N19" s="65">
        <v>82.7</v>
      </c>
      <c r="O19" s="65"/>
      <c r="P19" s="67"/>
      <c r="Q19" s="231"/>
    </row>
    <row r="20" spans="1:17" s="61" customFormat="1" ht="16.5" customHeight="1">
      <c r="A20" s="111">
        <v>10</v>
      </c>
      <c r="B20" s="75">
        <v>87.1</v>
      </c>
      <c r="C20" s="65">
        <v>91.7</v>
      </c>
      <c r="D20" s="65">
        <v>1</v>
      </c>
      <c r="E20" s="65">
        <v>32</v>
      </c>
      <c r="F20" s="65">
        <v>87.4</v>
      </c>
      <c r="G20" s="65"/>
      <c r="H20" s="131">
        <v>104.8</v>
      </c>
      <c r="I20" s="132"/>
      <c r="J20" s="75">
        <v>84</v>
      </c>
      <c r="K20" s="65">
        <v>93.5</v>
      </c>
      <c r="L20" s="65">
        <v>1.2</v>
      </c>
      <c r="M20" s="65">
        <v>43.5</v>
      </c>
      <c r="N20" s="65">
        <v>82.8</v>
      </c>
      <c r="O20" s="65"/>
      <c r="P20" s="65">
        <v>90.9</v>
      </c>
      <c r="Q20" s="231"/>
    </row>
    <row r="21" spans="1:17" s="61" customFormat="1" ht="16.5" customHeight="1">
      <c r="A21" s="111" t="s">
        <v>117</v>
      </c>
      <c r="B21" s="75">
        <v>87.40497218001303</v>
      </c>
      <c r="C21" s="65">
        <v>91.4871800383712</v>
      </c>
      <c r="D21" s="65">
        <v>0</v>
      </c>
      <c r="E21" s="65">
        <v>31.45543543332042</v>
      </c>
      <c r="F21" s="65">
        <v>87.56542634854003</v>
      </c>
      <c r="G21" s="65"/>
      <c r="H21" s="131">
        <v>93.8604959514924</v>
      </c>
      <c r="I21" s="132"/>
      <c r="J21" s="75">
        <v>84.6</v>
      </c>
      <c r="K21" s="65">
        <v>93.2</v>
      </c>
      <c r="L21" s="65">
        <v>1.7</v>
      </c>
      <c r="M21" s="65">
        <v>45</v>
      </c>
      <c r="N21" s="65">
        <v>83.2</v>
      </c>
      <c r="O21" s="65"/>
      <c r="P21" s="65">
        <v>91</v>
      </c>
      <c r="Q21" s="231"/>
    </row>
    <row r="22" spans="1:17" s="61" customFormat="1" ht="16.5" customHeight="1">
      <c r="A22" s="111" t="s">
        <v>135</v>
      </c>
      <c r="B22" s="75">
        <v>87.8</v>
      </c>
      <c r="C22" s="65">
        <v>91</v>
      </c>
      <c r="D22" s="65">
        <v>3.9</v>
      </c>
      <c r="E22" s="65">
        <v>30.6</v>
      </c>
      <c r="F22" s="65">
        <v>88</v>
      </c>
      <c r="G22" s="65"/>
      <c r="H22" s="131">
        <v>92</v>
      </c>
      <c r="I22" s="132"/>
      <c r="J22" s="75">
        <v>85.2</v>
      </c>
      <c r="K22" s="65">
        <v>93.1</v>
      </c>
      <c r="L22" s="65">
        <v>1.8</v>
      </c>
      <c r="M22" s="65">
        <v>43.8</v>
      </c>
      <c r="N22" s="65">
        <v>83.8</v>
      </c>
      <c r="O22" s="65"/>
      <c r="P22" s="65">
        <v>91.9</v>
      </c>
      <c r="Q22" s="231"/>
    </row>
    <row r="23" spans="1:17" s="61" customFormat="1" ht="16.5" customHeight="1">
      <c r="A23" s="111" t="s">
        <v>136</v>
      </c>
      <c r="B23" s="75">
        <v>88.05690402421736</v>
      </c>
      <c r="C23" s="65">
        <v>91.79729904368054</v>
      </c>
      <c r="D23" s="65">
        <v>3.709167544783983</v>
      </c>
      <c r="E23" s="65">
        <v>29.9</v>
      </c>
      <c r="F23" s="65">
        <v>88</v>
      </c>
      <c r="G23" s="65">
        <v>85.5</v>
      </c>
      <c r="H23" s="131">
        <v>94.1</v>
      </c>
      <c r="I23" s="132"/>
      <c r="J23" s="75">
        <v>85.3</v>
      </c>
      <c r="K23" s="65">
        <v>93.2</v>
      </c>
      <c r="L23" s="65">
        <v>2</v>
      </c>
      <c r="M23" s="65">
        <v>43.7</v>
      </c>
      <c r="N23" s="65">
        <v>83.9</v>
      </c>
      <c r="O23" s="65">
        <v>81.1</v>
      </c>
      <c r="P23" s="230">
        <v>94.1</v>
      </c>
      <c r="Q23" s="231"/>
    </row>
    <row r="24" spans="1:17" s="61" customFormat="1" ht="16.5" customHeight="1">
      <c r="A24" s="111" t="s">
        <v>160</v>
      </c>
      <c r="B24" s="75">
        <v>86.8</v>
      </c>
      <c r="C24" s="65">
        <v>91</v>
      </c>
      <c r="D24" s="65">
        <v>5.8</v>
      </c>
      <c r="E24" s="65">
        <v>27.2</v>
      </c>
      <c r="F24" s="65">
        <v>86.6</v>
      </c>
      <c r="G24" s="65">
        <v>83.8</v>
      </c>
      <c r="H24" s="131">
        <v>93.4</v>
      </c>
      <c r="I24" s="132"/>
      <c r="J24" s="75">
        <v>85</v>
      </c>
      <c r="K24" s="65">
        <v>93.1</v>
      </c>
      <c r="L24" s="65">
        <v>2.5</v>
      </c>
      <c r="M24" s="65">
        <v>45.3</v>
      </c>
      <c r="N24" s="65">
        <v>83.4</v>
      </c>
      <c r="O24" s="65">
        <v>80.1</v>
      </c>
      <c r="P24" s="230">
        <v>94.1</v>
      </c>
      <c r="Q24" s="231"/>
    </row>
    <row r="25" spans="1:17" s="61" customFormat="1" ht="16.5" customHeight="1">
      <c r="A25" s="111" t="s">
        <v>192</v>
      </c>
      <c r="B25" s="75">
        <v>86.9</v>
      </c>
      <c r="C25" s="65">
        <v>90.8</v>
      </c>
      <c r="D25" s="65">
        <v>10.6</v>
      </c>
      <c r="E25" s="65">
        <v>22.7</v>
      </c>
      <c r="F25" s="65">
        <v>86.8</v>
      </c>
      <c r="G25" s="65">
        <v>84</v>
      </c>
      <c r="H25" s="131">
        <v>93.2</v>
      </c>
      <c r="I25" s="132"/>
      <c r="J25" s="75">
        <v>84.9</v>
      </c>
      <c r="K25" s="65">
        <v>92.9</v>
      </c>
      <c r="L25" s="65">
        <v>2.4</v>
      </c>
      <c r="M25" s="65">
        <v>46.3</v>
      </c>
      <c r="N25" s="65">
        <v>83.3</v>
      </c>
      <c r="O25" s="65">
        <v>79.7</v>
      </c>
      <c r="P25" s="230">
        <v>93.4</v>
      </c>
      <c r="Q25" s="231"/>
    </row>
    <row r="26" spans="1:17" s="61" customFormat="1" ht="16.5" customHeight="1">
      <c r="A26" s="111" t="s">
        <v>204</v>
      </c>
      <c r="B26" s="75">
        <v>86.1</v>
      </c>
      <c r="C26" s="65">
        <v>90</v>
      </c>
      <c r="D26" s="65">
        <v>7.5</v>
      </c>
      <c r="E26" s="65">
        <v>19.6</v>
      </c>
      <c r="F26" s="65">
        <v>88</v>
      </c>
      <c r="G26" s="65">
        <v>82.8</v>
      </c>
      <c r="H26" s="131">
        <v>93.1</v>
      </c>
      <c r="I26" s="132"/>
      <c r="J26" s="75">
        <v>84.9</v>
      </c>
      <c r="K26" s="65">
        <v>92.3</v>
      </c>
      <c r="L26" s="65">
        <v>2.6</v>
      </c>
      <c r="M26" s="65">
        <v>48.6</v>
      </c>
      <c r="N26" s="65">
        <v>86.5</v>
      </c>
      <c r="O26" s="65">
        <v>79.4</v>
      </c>
      <c r="P26" s="230">
        <v>93.5</v>
      </c>
      <c r="Q26" s="231"/>
    </row>
    <row r="27" spans="1:17" s="61" customFormat="1" ht="16.5" customHeight="1">
      <c r="A27" s="112" t="s">
        <v>228</v>
      </c>
      <c r="B27" s="75">
        <v>85.7</v>
      </c>
      <c r="C27" s="65">
        <v>89.5</v>
      </c>
      <c r="D27" s="65">
        <v>5.1</v>
      </c>
      <c r="E27" s="65">
        <v>18.7</v>
      </c>
      <c r="F27" s="65">
        <v>87.6</v>
      </c>
      <c r="G27" s="65">
        <v>82.1</v>
      </c>
      <c r="H27" s="131">
        <v>93</v>
      </c>
      <c r="I27" s="132"/>
      <c r="J27" s="75">
        <v>84.8</v>
      </c>
      <c r="K27" s="65">
        <v>91.7</v>
      </c>
      <c r="L27" s="65">
        <v>2.7</v>
      </c>
      <c r="M27" s="65">
        <v>45.3</v>
      </c>
      <c r="N27" s="65">
        <v>86.4</v>
      </c>
      <c r="O27" s="65">
        <v>79.4</v>
      </c>
      <c r="P27" s="230">
        <v>93.4</v>
      </c>
      <c r="Q27" s="231"/>
    </row>
    <row r="28" spans="1:17" s="61" customFormat="1" ht="16.5" customHeight="1">
      <c r="A28" s="112" t="s">
        <v>219</v>
      </c>
      <c r="B28" s="75">
        <v>84.9</v>
      </c>
      <c r="C28" s="65">
        <v>89.2</v>
      </c>
      <c r="D28" s="65">
        <v>2.6</v>
      </c>
      <c r="E28" s="65">
        <v>18.8</v>
      </c>
      <c r="F28" s="65">
        <v>86.5</v>
      </c>
      <c r="G28" s="65">
        <v>81</v>
      </c>
      <c r="H28" s="65">
        <v>92</v>
      </c>
      <c r="I28" s="132">
        <v>94.2</v>
      </c>
      <c r="J28" s="75">
        <v>83.5</v>
      </c>
      <c r="K28" s="65">
        <v>90.1</v>
      </c>
      <c r="L28" s="65">
        <v>2.2</v>
      </c>
      <c r="M28" s="65">
        <v>39.4</v>
      </c>
      <c r="N28" s="65">
        <v>85</v>
      </c>
      <c r="O28" s="65">
        <v>78</v>
      </c>
      <c r="P28" s="65">
        <v>91.9</v>
      </c>
      <c r="Q28" s="234">
        <v>94.1</v>
      </c>
    </row>
    <row r="29" spans="1:17" s="61" customFormat="1" ht="16.5" customHeight="1">
      <c r="A29" s="112" t="s">
        <v>229</v>
      </c>
      <c r="B29" s="75">
        <v>83.2</v>
      </c>
      <c r="C29" s="65">
        <v>86.6</v>
      </c>
      <c r="D29" s="65">
        <v>1.3</v>
      </c>
      <c r="E29" s="65">
        <v>21.6</v>
      </c>
      <c r="F29" s="65">
        <f>(G29+H29)/2</f>
        <v>85.05000000000001</v>
      </c>
      <c r="G29" s="65">
        <v>79.4</v>
      </c>
      <c r="H29" s="65">
        <v>90.7</v>
      </c>
      <c r="I29" s="132">
        <v>94.9</v>
      </c>
      <c r="J29" s="75">
        <v>82.2</v>
      </c>
      <c r="K29" s="65">
        <v>90.2</v>
      </c>
      <c r="L29" s="65">
        <v>2.2</v>
      </c>
      <c r="M29" s="65">
        <v>37.1</v>
      </c>
      <c r="N29" s="65">
        <v>83.65</v>
      </c>
      <c r="O29" s="65">
        <v>76.6</v>
      </c>
      <c r="P29" s="65">
        <v>90.7</v>
      </c>
      <c r="Q29" s="234">
        <v>93.9</v>
      </c>
    </row>
    <row r="30" spans="1:17" s="61" customFormat="1" ht="16.5" customHeight="1">
      <c r="A30" s="112" t="s">
        <v>237</v>
      </c>
      <c r="B30" s="75">
        <v>82</v>
      </c>
      <c r="C30" s="65">
        <v>86.6</v>
      </c>
      <c r="D30" s="65">
        <v>0.8</v>
      </c>
      <c r="E30" s="65">
        <v>16.5</v>
      </c>
      <c r="F30" s="65">
        <v>84.1</v>
      </c>
      <c r="G30" s="65">
        <v>77</v>
      </c>
      <c r="H30" s="65">
        <v>91.2</v>
      </c>
      <c r="I30" s="132">
        <v>96.2</v>
      </c>
      <c r="J30" s="75">
        <v>81.7</v>
      </c>
      <c r="K30" s="65">
        <v>90</v>
      </c>
      <c r="L30" s="65">
        <v>2.4</v>
      </c>
      <c r="M30" s="65">
        <v>38</v>
      </c>
      <c r="N30" s="65">
        <v>83.3</v>
      </c>
      <c r="O30" s="65">
        <v>75.9</v>
      </c>
      <c r="P30" s="65">
        <v>90.6</v>
      </c>
      <c r="Q30" s="234">
        <v>94.2</v>
      </c>
    </row>
    <row r="31" spans="1:17" s="61" customFormat="1" ht="16.5" customHeight="1">
      <c r="A31" s="112" t="s">
        <v>245</v>
      </c>
      <c r="B31" s="75">
        <v>81.2</v>
      </c>
      <c r="C31" s="65">
        <v>85.4</v>
      </c>
      <c r="D31" s="65" t="s">
        <v>131</v>
      </c>
      <c r="E31" s="65">
        <v>18.8</v>
      </c>
      <c r="F31" s="65">
        <v>83.5</v>
      </c>
      <c r="G31" s="65">
        <v>76.1</v>
      </c>
      <c r="H31" s="65">
        <v>90.8</v>
      </c>
      <c r="I31" s="132">
        <v>96</v>
      </c>
      <c r="J31" s="75">
        <v>81.6</v>
      </c>
      <c r="K31" s="65">
        <v>89.9</v>
      </c>
      <c r="L31" s="65">
        <v>2.8</v>
      </c>
      <c r="M31" s="65">
        <v>37.1</v>
      </c>
      <c r="N31" s="65">
        <v>83.3</v>
      </c>
      <c r="O31" s="65">
        <v>75.4</v>
      </c>
      <c r="P31" s="65">
        <v>91.2</v>
      </c>
      <c r="Q31" s="234">
        <v>94.5</v>
      </c>
    </row>
    <row r="32" spans="1:17" s="61" customFormat="1" ht="16.5" customHeight="1">
      <c r="A32" s="108" t="s">
        <v>246</v>
      </c>
      <c r="B32" s="76">
        <v>81.4</v>
      </c>
      <c r="C32" s="68">
        <v>84.4</v>
      </c>
      <c r="D32" s="68">
        <v>1</v>
      </c>
      <c r="E32" s="68">
        <v>21</v>
      </c>
      <c r="F32" s="68">
        <v>84.2</v>
      </c>
      <c r="G32" s="68">
        <v>76.8</v>
      </c>
      <c r="H32" s="68">
        <v>91.5</v>
      </c>
      <c r="I32" s="133">
        <v>96.2</v>
      </c>
      <c r="J32" s="76">
        <v>82.3</v>
      </c>
      <c r="K32" s="68">
        <v>89.6</v>
      </c>
      <c r="L32" s="68">
        <v>2.8</v>
      </c>
      <c r="M32" s="68">
        <v>36.5</v>
      </c>
      <c r="N32" s="68">
        <v>84.2</v>
      </c>
      <c r="O32" s="68">
        <v>76.6</v>
      </c>
      <c r="P32" s="68">
        <v>91.7</v>
      </c>
      <c r="Q32" s="121">
        <v>94.9</v>
      </c>
    </row>
    <row r="33" ht="18.75" customHeight="1">
      <c r="A33" s="175"/>
    </row>
    <row r="34" ht="13.5">
      <c r="A34" s="114"/>
    </row>
    <row r="35" ht="13.5">
      <c r="A35" s="114"/>
    </row>
  </sheetData>
  <sheetProtection/>
  <mergeCells count="13">
    <mergeCell ref="D3:D4"/>
    <mergeCell ref="E3:E4"/>
    <mergeCell ref="F3:F4"/>
    <mergeCell ref="J3:J4"/>
    <mergeCell ref="K3:K4"/>
    <mergeCell ref="L3:L4"/>
    <mergeCell ref="M3:M4"/>
    <mergeCell ref="N3:N4"/>
    <mergeCell ref="A2:A4"/>
    <mergeCell ref="J2:Q2"/>
    <mergeCell ref="B2:I2"/>
    <mergeCell ref="B3:B4"/>
    <mergeCell ref="C3:C4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L79"/>
  <sheetViews>
    <sheetView view="pageBreakPreview" zoomScale="75" zoomScaleNormal="75" zoomScaleSheetLayoutView="75" zoomScalePageLayoutView="0" workbookViewId="0" topLeftCell="D26">
      <selection activeCell="L47" sqref="L47"/>
    </sheetView>
  </sheetViews>
  <sheetFormatPr defaultColWidth="11.625" defaultRowHeight="15" customHeight="1"/>
  <cols>
    <col min="1" max="1" width="13.375" style="139" customWidth="1"/>
    <col min="2" max="6" width="15.625" style="2" customWidth="1"/>
    <col min="7" max="7" width="1.75390625" style="141" customWidth="1"/>
    <col min="8" max="8" width="15.625" style="2" customWidth="1"/>
    <col min="9" max="12" width="17.50390625" style="2" customWidth="1"/>
    <col min="13" max="16384" width="11.625" style="2" customWidth="1"/>
  </cols>
  <sheetData>
    <row r="1" spans="1:8" s="20" customFormat="1" ht="13.5">
      <c r="A1" s="134" t="s">
        <v>106</v>
      </c>
      <c r="B1" s="135"/>
      <c r="C1" s="135"/>
      <c r="D1" s="135"/>
      <c r="E1" s="135"/>
      <c r="F1" s="135"/>
      <c r="G1" s="194"/>
      <c r="H1" s="134" t="s">
        <v>107</v>
      </c>
    </row>
    <row r="2" spans="1:12" s="33" customFormat="1" ht="18.75" customHeight="1">
      <c r="A2" s="3" t="s">
        <v>108</v>
      </c>
      <c r="F2" s="3" t="s">
        <v>251</v>
      </c>
      <c r="G2" s="72"/>
      <c r="H2" s="259" t="s">
        <v>162</v>
      </c>
      <c r="I2" s="259"/>
      <c r="J2" s="136"/>
      <c r="K2" s="136"/>
      <c r="L2" s="3" t="s">
        <v>251</v>
      </c>
    </row>
    <row r="3" spans="1:12" s="137" customFormat="1" ht="18.75" customHeight="1">
      <c r="A3" s="73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182"/>
      <c r="H3" s="73" t="s">
        <v>109</v>
      </c>
      <c r="I3" s="73" t="s">
        <v>110</v>
      </c>
      <c r="J3" s="73" t="s">
        <v>111</v>
      </c>
      <c r="K3" s="73" t="s">
        <v>112</v>
      </c>
      <c r="L3" s="73" t="s">
        <v>113</v>
      </c>
    </row>
    <row r="4" spans="1:12" ht="18.75" customHeight="1">
      <c r="A4" s="4" t="s">
        <v>2</v>
      </c>
      <c r="B4" s="17"/>
      <c r="C4" s="17">
        <v>6835783</v>
      </c>
      <c r="D4" s="17">
        <v>184316</v>
      </c>
      <c r="E4" s="17">
        <v>184430</v>
      </c>
      <c r="F4" s="70">
        <v>7381962</v>
      </c>
      <c r="G4" s="18"/>
      <c r="H4" s="4" t="s">
        <v>2</v>
      </c>
      <c r="I4" s="17"/>
      <c r="J4" s="17">
        <v>1755009</v>
      </c>
      <c r="K4" s="17">
        <v>6900</v>
      </c>
      <c r="L4" s="70">
        <v>10539</v>
      </c>
    </row>
    <row r="5" spans="1:12" ht="18.75" customHeight="1">
      <c r="A5" s="34" t="s">
        <v>115</v>
      </c>
      <c r="B5" s="16">
        <v>23020</v>
      </c>
      <c r="C5" s="16">
        <v>579378</v>
      </c>
      <c r="D5" s="16">
        <v>15513</v>
      </c>
      <c r="E5" s="16">
        <v>13550</v>
      </c>
      <c r="F5" s="18">
        <v>588638</v>
      </c>
      <c r="G5" s="18"/>
      <c r="H5" s="34" t="s">
        <v>115</v>
      </c>
      <c r="I5" s="16">
        <v>5340</v>
      </c>
      <c r="J5" s="16">
        <v>151133</v>
      </c>
      <c r="K5" s="16">
        <v>578</v>
      </c>
      <c r="L5" s="18">
        <v>763</v>
      </c>
    </row>
    <row r="6" spans="1:12" ht="18.75" customHeight="1">
      <c r="A6" s="34" t="s">
        <v>116</v>
      </c>
      <c r="B6" s="16">
        <v>23020</v>
      </c>
      <c r="C6" s="16">
        <v>538964</v>
      </c>
      <c r="D6" s="16">
        <v>14261</v>
      </c>
      <c r="E6" s="16">
        <v>14208</v>
      </c>
      <c r="F6" s="18">
        <v>573402</v>
      </c>
      <c r="G6" s="18"/>
      <c r="H6" s="34" t="s">
        <v>116</v>
      </c>
      <c r="I6" s="16">
        <v>5340</v>
      </c>
      <c r="J6" s="16">
        <v>138525</v>
      </c>
      <c r="K6" s="16">
        <v>506</v>
      </c>
      <c r="L6" s="18">
        <v>809</v>
      </c>
    </row>
    <row r="7" spans="1:12" ht="18.75" customHeight="1">
      <c r="A7" s="34" t="s">
        <v>81</v>
      </c>
      <c r="B7" s="16">
        <v>23021</v>
      </c>
      <c r="C7" s="16">
        <v>590356</v>
      </c>
      <c r="D7" s="16">
        <v>15931</v>
      </c>
      <c r="E7" s="16">
        <v>16045</v>
      </c>
      <c r="F7" s="18">
        <v>647567</v>
      </c>
      <c r="G7" s="18"/>
      <c r="H7" s="34" t="s">
        <v>81</v>
      </c>
      <c r="I7" s="16">
        <v>5340</v>
      </c>
      <c r="J7" s="16">
        <v>153506</v>
      </c>
      <c r="K7" s="16">
        <v>631</v>
      </c>
      <c r="L7" s="18">
        <v>910</v>
      </c>
    </row>
    <row r="8" spans="1:12" ht="18.75" customHeight="1">
      <c r="A8" s="34" t="s">
        <v>82</v>
      </c>
      <c r="B8" s="16">
        <v>23048</v>
      </c>
      <c r="C8" s="16">
        <v>566004</v>
      </c>
      <c r="D8" s="16">
        <v>14911</v>
      </c>
      <c r="E8" s="16">
        <v>15303</v>
      </c>
      <c r="F8" s="18">
        <v>623299</v>
      </c>
      <c r="G8" s="18"/>
      <c r="H8" s="34" t="s">
        <v>82</v>
      </c>
      <c r="I8" s="16">
        <v>5332</v>
      </c>
      <c r="J8" s="16">
        <v>147756</v>
      </c>
      <c r="K8" s="16">
        <v>623</v>
      </c>
      <c r="L8" s="18">
        <v>937</v>
      </c>
    </row>
    <row r="9" spans="1:12" ht="18.75" customHeight="1">
      <c r="A9" s="34" t="s">
        <v>83</v>
      </c>
      <c r="B9" s="16">
        <v>23047</v>
      </c>
      <c r="C9" s="16">
        <v>578378</v>
      </c>
      <c r="D9" s="16">
        <v>14719</v>
      </c>
      <c r="E9" s="16">
        <v>14560</v>
      </c>
      <c r="F9" s="18">
        <v>582232</v>
      </c>
      <c r="G9" s="18"/>
      <c r="H9" s="34" t="s">
        <v>83</v>
      </c>
      <c r="I9" s="16">
        <v>5332</v>
      </c>
      <c r="J9" s="16">
        <v>151433</v>
      </c>
      <c r="K9" s="16">
        <v>573</v>
      </c>
      <c r="L9" s="18">
        <v>885</v>
      </c>
    </row>
    <row r="10" spans="1:12" ht="18.75" customHeight="1">
      <c r="A10" s="34" t="s">
        <v>84</v>
      </c>
      <c r="B10" s="16">
        <v>23047</v>
      </c>
      <c r="C10" s="16">
        <v>564504</v>
      </c>
      <c r="D10" s="16">
        <v>15802</v>
      </c>
      <c r="E10" s="16">
        <v>15663</v>
      </c>
      <c r="F10" s="18">
        <v>638083</v>
      </c>
      <c r="G10" s="18"/>
      <c r="H10" s="34" t="s">
        <v>84</v>
      </c>
      <c r="I10" s="16">
        <v>5272</v>
      </c>
      <c r="J10" s="16">
        <v>144284</v>
      </c>
      <c r="K10" s="16">
        <v>614</v>
      </c>
      <c r="L10" s="18">
        <v>951</v>
      </c>
    </row>
    <row r="11" spans="1:12" ht="18.75" customHeight="1">
      <c r="A11" s="34" t="s">
        <v>85</v>
      </c>
      <c r="B11" s="16">
        <v>23057</v>
      </c>
      <c r="C11" s="16">
        <v>583145</v>
      </c>
      <c r="D11" s="16">
        <v>15971</v>
      </c>
      <c r="E11" s="16">
        <v>16236</v>
      </c>
      <c r="F11" s="18">
        <v>640887</v>
      </c>
      <c r="G11" s="18"/>
      <c r="H11" s="34" t="s">
        <v>85</v>
      </c>
      <c r="I11" s="16">
        <v>5257</v>
      </c>
      <c r="J11" s="16">
        <v>149015</v>
      </c>
      <c r="K11" s="16">
        <v>591</v>
      </c>
      <c r="L11" s="18">
        <v>832</v>
      </c>
    </row>
    <row r="12" spans="1:12" ht="18.75" customHeight="1">
      <c r="A12" s="34" t="s">
        <v>86</v>
      </c>
      <c r="B12" s="16">
        <v>23057</v>
      </c>
      <c r="C12" s="16">
        <v>582354</v>
      </c>
      <c r="D12" s="16">
        <v>16335</v>
      </c>
      <c r="E12" s="16">
        <v>16016</v>
      </c>
      <c r="F12" s="18">
        <v>628264</v>
      </c>
      <c r="G12" s="18"/>
      <c r="H12" s="34" t="s">
        <v>86</v>
      </c>
      <c r="I12" s="16">
        <v>5257</v>
      </c>
      <c r="J12" s="16">
        <v>148626</v>
      </c>
      <c r="K12" s="16">
        <v>578</v>
      </c>
      <c r="L12" s="18">
        <v>899</v>
      </c>
    </row>
    <row r="13" spans="1:12" ht="18.75" customHeight="1">
      <c r="A13" s="34" t="s">
        <v>87</v>
      </c>
      <c r="B13" s="16">
        <v>23018</v>
      </c>
      <c r="C13" s="16">
        <v>560568</v>
      </c>
      <c r="D13" s="16">
        <v>15150</v>
      </c>
      <c r="E13" s="16">
        <v>15311</v>
      </c>
      <c r="F13" s="18">
        <v>611467</v>
      </c>
      <c r="G13" s="18"/>
      <c r="H13" s="34" t="s">
        <v>87</v>
      </c>
      <c r="I13" s="16">
        <v>5203</v>
      </c>
      <c r="J13" s="16">
        <v>142520</v>
      </c>
      <c r="K13" s="16">
        <v>524</v>
      </c>
      <c r="L13" s="18">
        <v>891</v>
      </c>
    </row>
    <row r="14" spans="1:12" ht="18.75" customHeight="1">
      <c r="A14" s="34" t="s">
        <v>88</v>
      </c>
      <c r="B14" s="16">
        <v>22896</v>
      </c>
      <c r="C14" s="16">
        <v>569441</v>
      </c>
      <c r="D14" s="16">
        <v>15195</v>
      </c>
      <c r="E14" s="16">
        <v>15701</v>
      </c>
      <c r="F14" s="18">
        <v>613276</v>
      </c>
      <c r="G14" s="18"/>
      <c r="H14" s="34" t="s">
        <v>88</v>
      </c>
      <c r="I14" s="16">
        <v>5103</v>
      </c>
      <c r="J14" s="16">
        <v>142783</v>
      </c>
      <c r="K14" s="16">
        <v>512</v>
      </c>
      <c r="L14" s="18">
        <v>859</v>
      </c>
    </row>
    <row r="15" spans="1:12" ht="18.75" customHeight="1">
      <c r="A15" s="34" t="s">
        <v>89</v>
      </c>
      <c r="B15" s="16">
        <v>23016</v>
      </c>
      <c r="C15" s="16">
        <v>554283</v>
      </c>
      <c r="D15" s="16">
        <v>15584</v>
      </c>
      <c r="E15" s="16">
        <v>15048</v>
      </c>
      <c r="F15" s="18">
        <v>625308</v>
      </c>
      <c r="G15" s="18"/>
      <c r="H15" s="34" t="s">
        <v>89</v>
      </c>
      <c r="I15" s="16">
        <v>5223</v>
      </c>
      <c r="J15" s="16">
        <v>140444</v>
      </c>
      <c r="K15" s="16">
        <v>570</v>
      </c>
      <c r="L15" s="18">
        <v>855</v>
      </c>
    </row>
    <row r="16" spans="1:12" ht="18.75" customHeight="1">
      <c r="A16" s="5" t="s">
        <v>90</v>
      </c>
      <c r="B16" s="21">
        <v>23016</v>
      </c>
      <c r="C16" s="21">
        <v>568408</v>
      </c>
      <c r="D16" s="21">
        <v>14944</v>
      </c>
      <c r="E16" s="21">
        <v>16789</v>
      </c>
      <c r="F16" s="23">
        <v>609539</v>
      </c>
      <c r="G16" s="18"/>
      <c r="H16" s="5" t="s">
        <v>90</v>
      </c>
      <c r="I16" s="21">
        <v>5223</v>
      </c>
      <c r="J16" s="21">
        <v>144984</v>
      </c>
      <c r="K16" s="21">
        <v>600</v>
      </c>
      <c r="L16" s="23">
        <v>948</v>
      </c>
    </row>
    <row r="17" spans="1:7" ht="18.75" customHeight="1">
      <c r="A17" s="138"/>
      <c r="B17" s="136"/>
      <c r="C17" s="136"/>
      <c r="D17" s="136"/>
      <c r="E17" s="136"/>
      <c r="F17" s="136"/>
      <c r="G17" s="192"/>
    </row>
    <row r="18" spans="1:12" ht="18.75" customHeight="1">
      <c r="A18" s="3" t="s">
        <v>118</v>
      </c>
      <c r="B18" s="33"/>
      <c r="C18" s="33"/>
      <c r="D18" s="33"/>
      <c r="E18" s="3" t="s">
        <v>248</v>
      </c>
      <c r="F18" s="3"/>
      <c r="G18" s="72"/>
      <c r="H18" s="183" t="s">
        <v>212</v>
      </c>
      <c r="I18" s="183"/>
      <c r="J18" s="136"/>
      <c r="K18" s="136"/>
      <c r="L18" s="3" t="s">
        <v>251</v>
      </c>
    </row>
    <row r="19" spans="1:12" ht="18.75" customHeight="1">
      <c r="A19" s="73" t="s">
        <v>109</v>
      </c>
      <c r="B19" s="6" t="s">
        <v>110</v>
      </c>
      <c r="C19" s="6" t="s">
        <v>111</v>
      </c>
      <c r="D19" s="6" t="s">
        <v>112</v>
      </c>
      <c r="E19" s="6" t="s">
        <v>113</v>
      </c>
      <c r="F19" s="72"/>
      <c r="G19" s="72"/>
      <c r="H19" s="73" t="s">
        <v>109</v>
      </c>
      <c r="I19" s="73" t="s">
        <v>110</v>
      </c>
      <c r="J19" s="73" t="s">
        <v>111</v>
      </c>
      <c r="K19" s="73" t="s">
        <v>112</v>
      </c>
      <c r="L19" s="73" t="s">
        <v>113</v>
      </c>
    </row>
    <row r="20" spans="1:12" ht="18.75" customHeight="1">
      <c r="A20" s="4" t="s">
        <v>2</v>
      </c>
      <c r="B20" s="17"/>
      <c r="C20" s="17">
        <v>1604908</v>
      </c>
      <c r="D20" s="17">
        <v>4585</v>
      </c>
      <c r="E20" s="70">
        <v>4656</v>
      </c>
      <c r="F20" s="16"/>
      <c r="G20" s="16"/>
      <c r="H20" s="4" t="s">
        <v>2</v>
      </c>
      <c r="I20" s="17"/>
      <c r="J20" s="17">
        <v>3464041</v>
      </c>
      <c r="K20" s="17">
        <v>172584</v>
      </c>
      <c r="L20" s="70">
        <v>169030</v>
      </c>
    </row>
    <row r="21" spans="1:12" ht="18.75" customHeight="1">
      <c r="A21" s="34" t="s">
        <v>115</v>
      </c>
      <c r="B21" s="16">
        <v>5220</v>
      </c>
      <c r="C21" s="16">
        <v>136533</v>
      </c>
      <c r="D21" s="16">
        <v>382</v>
      </c>
      <c r="E21" s="18">
        <v>359</v>
      </c>
      <c r="F21" s="16"/>
      <c r="G21" s="16"/>
      <c r="H21" s="34" t="s">
        <v>115</v>
      </c>
      <c r="I21" s="16">
        <v>12281</v>
      </c>
      <c r="J21" s="16">
        <v>290612</v>
      </c>
      <c r="K21" s="16">
        <v>14529</v>
      </c>
      <c r="L21" s="18">
        <v>12411</v>
      </c>
    </row>
    <row r="22" spans="1:12" ht="18.75" customHeight="1">
      <c r="A22" s="34" t="s">
        <v>116</v>
      </c>
      <c r="B22" s="16">
        <v>5220</v>
      </c>
      <c r="C22" s="16">
        <v>124190</v>
      </c>
      <c r="D22" s="16">
        <v>350</v>
      </c>
      <c r="E22" s="18">
        <v>358</v>
      </c>
      <c r="F22" s="16"/>
      <c r="G22" s="16"/>
      <c r="H22" s="34" t="s">
        <v>116</v>
      </c>
      <c r="I22" s="16">
        <v>12281</v>
      </c>
      <c r="J22" s="16">
        <v>275125</v>
      </c>
      <c r="K22" s="16">
        <v>13383</v>
      </c>
      <c r="L22" s="18">
        <v>13029</v>
      </c>
    </row>
    <row r="23" spans="1:12" ht="18.75" customHeight="1">
      <c r="A23" s="34" t="s">
        <v>81</v>
      </c>
      <c r="B23" s="16">
        <v>5211</v>
      </c>
      <c r="C23" s="16">
        <v>136882</v>
      </c>
      <c r="D23" s="16">
        <v>391</v>
      </c>
      <c r="E23" s="18">
        <v>404</v>
      </c>
      <c r="F23" s="16"/>
      <c r="G23" s="16"/>
      <c r="H23" s="34" t="s">
        <v>81</v>
      </c>
      <c r="I23" s="16">
        <v>12291</v>
      </c>
      <c r="J23" s="16">
        <v>298622</v>
      </c>
      <c r="K23" s="16">
        <v>14883</v>
      </c>
      <c r="L23" s="18">
        <v>14707</v>
      </c>
    </row>
    <row r="24" spans="1:12" ht="18.75" customHeight="1">
      <c r="A24" s="34" t="s">
        <v>82</v>
      </c>
      <c r="B24" s="16">
        <v>5211</v>
      </c>
      <c r="C24" s="16">
        <v>131439</v>
      </c>
      <c r="D24" s="16">
        <v>370</v>
      </c>
      <c r="E24" s="18">
        <v>379</v>
      </c>
      <c r="F24" s="16"/>
      <c r="G24" s="16"/>
      <c r="H24" s="34" t="s">
        <v>82</v>
      </c>
      <c r="I24" s="16">
        <v>12326</v>
      </c>
      <c r="J24" s="16">
        <v>285777</v>
      </c>
      <c r="K24" s="16">
        <v>13898</v>
      </c>
      <c r="L24" s="18">
        <v>13958</v>
      </c>
    </row>
    <row r="25" spans="1:12" ht="18.75" customHeight="1">
      <c r="A25" s="34" t="s">
        <v>83</v>
      </c>
      <c r="B25" s="16">
        <v>5211</v>
      </c>
      <c r="C25" s="16">
        <v>135462</v>
      </c>
      <c r="D25" s="16">
        <v>360</v>
      </c>
      <c r="E25" s="18">
        <v>365</v>
      </c>
      <c r="F25" s="16"/>
      <c r="G25" s="16"/>
      <c r="H25" s="34" t="s">
        <v>83</v>
      </c>
      <c r="I25" s="16">
        <v>12325</v>
      </c>
      <c r="J25" s="16">
        <v>290618</v>
      </c>
      <c r="K25" s="16">
        <v>13772</v>
      </c>
      <c r="L25" s="18">
        <v>13297</v>
      </c>
    </row>
    <row r="26" spans="1:12" ht="18.75" customHeight="1">
      <c r="A26" s="34" t="s">
        <v>84</v>
      </c>
      <c r="B26" s="16">
        <v>5211</v>
      </c>
      <c r="C26" s="16">
        <v>131920</v>
      </c>
      <c r="D26" s="16">
        <v>393</v>
      </c>
      <c r="E26" s="18">
        <v>374</v>
      </c>
      <c r="F26" s="16"/>
      <c r="G26" s="16"/>
      <c r="H26" s="34" t="s">
        <v>84</v>
      </c>
      <c r="I26" s="16">
        <v>12385</v>
      </c>
      <c r="J26" s="16">
        <v>287403</v>
      </c>
      <c r="K26" s="16">
        <v>14762</v>
      </c>
      <c r="L26" s="18">
        <v>14322</v>
      </c>
    </row>
    <row r="27" spans="1:12" ht="18.75" customHeight="1">
      <c r="A27" s="34" t="s">
        <v>85</v>
      </c>
      <c r="B27" s="16">
        <v>5211</v>
      </c>
      <c r="C27" s="16">
        <v>136702</v>
      </c>
      <c r="D27" s="16">
        <v>429</v>
      </c>
      <c r="E27" s="18">
        <v>416</v>
      </c>
      <c r="F27" s="16"/>
      <c r="G27" s="16"/>
      <c r="H27" s="34" t="s">
        <v>85</v>
      </c>
      <c r="I27" s="16">
        <v>12410</v>
      </c>
      <c r="J27" s="16">
        <v>296361</v>
      </c>
      <c r="K27" s="16">
        <v>14937</v>
      </c>
      <c r="L27" s="18">
        <v>14976</v>
      </c>
    </row>
    <row r="28" spans="1:12" ht="18.75" customHeight="1">
      <c r="A28" s="34" t="s">
        <v>86</v>
      </c>
      <c r="B28" s="16">
        <v>5211</v>
      </c>
      <c r="C28" s="16">
        <v>137463</v>
      </c>
      <c r="D28" s="16">
        <v>391</v>
      </c>
      <c r="E28" s="18">
        <v>381</v>
      </c>
      <c r="F28" s="16"/>
      <c r="G28" s="16"/>
      <c r="H28" s="34" t="s">
        <v>86</v>
      </c>
      <c r="I28" s="16">
        <v>12410</v>
      </c>
      <c r="J28" s="16">
        <v>295403</v>
      </c>
      <c r="K28" s="16">
        <v>15348</v>
      </c>
      <c r="L28" s="18">
        <v>14717</v>
      </c>
    </row>
    <row r="29" spans="1:12" ht="18.75" customHeight="1">
      <c r="A29" s="34" t="s">
        <v>87</v>
      </c>
      <c r="B29" s="16">
        <v>5211</v>
      </c>
      <c r="C29" s="16">
        <v>132744</v>
      </c>
      <c r="D29" s="16">
        <v>379</v>
      </c>
      <c r="E29" s="18">
        <v>407</v>
      </c>
      <c r="F29" s="16"/>
      <c r="G29" s="16"/>
      <c r="H29" s="34" t="s">
        <v>87</v>
      </c>
      <c r="I29" s="16">
        <v>12425</v>
      </c>
      <c r="J29" s="16">
        <v>284350</v>
      </c>
      <c r="K29" s="16">
        <v>14226</v>
      </c>
      <c r="L29" s="18">
        <v>13995</v>
      </c>
    </row>
    <row r="30" spans="1:12" ht="18.75" customHeight="1">
      <c r="A30" s="34" t="s">
        <v>88</v>
      </c>
      <c r="B30" s="16">
        <v>5211</v>
      </c>
      <c r="C30" s="16">
        <v>135729</v>
      </c>
      <c r="D30" s="16">
        <v>361</v>
      </c>
      <c r="E30" s="18">
        <v>405</v>
      </c>
      <c r="F30" s="16"/>
      <c r="G30" s="16"/>
      <c r="H30" s="34" t="s">
        <v>88</v>
      </c>
      <c r="I30" s="16">
        <v>12403</v>
      </c>
      <c r="J30" s="16">
        <v>290012</v>
      </c>
      <c r="K30" s="16">
        <v>14298</v>
      </c>
      <c r="L30" s="18">
        <v>14418</v>
      </c>
    </row>
    <row r="31" spans="1:12" ht="18.75" customHeight="1">
      <c r="A31" s="34" t="s">
        <v>89</v>
      </c>
      <c r="B31" s="16">
        <v>5211</v>
      </c>
      <c r="C31" s="16">
        <v>130861</v>
      </c>
      <c r="D31" s="16">
        <v>391</v>
      </c>
      <c r="E31" s="18">
        <v>409</v>
      </c>
      <c r="F31" s="16"/>
      <c r="G31" s="16"/>
      <c r="H31" s="34" t="s">
        <v>89</v>
      </c>
      <c r="I31" s="16">
        <v>12403</v>
      </c>
      <c r="J31" s="16">
        <v>282123</v>
      </c>
      <c r="K31" s="16">
        <v>14614</v>
      </c>
      <c r="L31" s="18">
        <v>13770</v>
      </c>
    </row>
    <row r="32" spans="1:12" ht="18.75" customHeight="1">
      <c r="A32" s="5" t="s">
        <v>90</v>
      </c>
      <c r="B32" s="21">
        <v>5211</v>
      </c>
      <c r="C32" s="21">
        <v>134983</v>
      </c>
      <c r="D32" s="21">
        <v>388</v>
      </c>
      <c r="E32" s="23">
        <v>399</v>
      </c>
      <c r="F32" s="16"/>
      <c r="G32" s="16"/>
      <c r="H32" s="5" t="s">
        <v>90</v>
      </c>
      <c r="I32" s="21">
        <v>12403</v>
      </c>
      <c r="J32" s="21">
        <v>287635</v>
      </c>
      <c r="K32" s="21">
        <v>13934</v>
      </c>
      <c r="L32" s="23">
        <v>15430</v>
      </c>
    </row>
    <row r="33" ht="18.75" customHeight="1">
      <c r="F33" s="141"/>
    </row>
    <row r="34" spans="1:6" ht="18.75" customHeight="1">
      <c r="A34" s="3" t="s">
        <v>119</v>
      </c>
      <c r="B34" s="33"/>
      <c r="C34" s="33"/>
      <c r="D34" s="33"/>
      <c r="E34" s="3" t="s">
        <v>248</v>
      </c>
      <c r="F34" s="141"/>
    </row>
    <row r="35" spans="1:12" ht="18.75" customHeight="1">
      <c r="A35" s="73" t="s">
        <v>109</v>
      </c>
      <c r="B35" s="6" t="s">
        <v>110</v>
      </c>
      <c r="C35" s="6" t="s">
        <v>111</v>
      </c>
      <c r="D35" s="6" t="s">
        <v>112</v>
      </c>
      <c r="E35" s="6" t="s">
        <v>113</v>
      </c>
      <c r="F35" s="141"/>
      <c r="H35" s="183" t="s">
        <v>222</v>
      </c>
      <c r="I35" s="183"/>
      <c r="J35" s="136"/>
      <c r="K35" s="136"/>
      <c r="L35" s="3" t="s">
        <v>251</v>
      </c>
    </row>
    <row r="36" spans="1:12" ht="18.75" customHeight="1">
      <c r="A36" s="4" t="s">
        <v>2</v>
      </c>
      <c r="B36" s="17"/>
      <c r="C36" s="17">
        <v>11729</v>
      </c>
      <c r="D36" s="17">
        <v>243</v>
      </c>
      <c r="E36" s="70">
        <v>201</v>
      </c>
      <c r="F36" s="141"/>
      <c r="H36" s="73" t="s">
        <v>109</v>
      </c>
      <c r="I36" s="73" t="s">
        <v>110</v>
      </c>
      <c r="J36" s="73" t="s">
        <v>111</v>
      </c>
      <c r="K36" s="73" t="s">
        <v>112</v>
      </c>
      <c r="L36" s="73" t="s">
        <v>113</v>
      </c>
    </row>
    <row r="37" spans="1:12" ht="18.75" customHeight="1">
      <c r="A37" s="34" t="s">
        <v>115</v>
      </c>
      <c r="B37" s="16">
        <v>153</v>
      </c>
      <c r="C37" s="16">
        <v>1100</v>
      </c>
      <c r="D37" s="16">
        <v>24</v>
      </c>
      <c r="E37" s="18">
        <v>17</v>
      </c>
      <c r="F37" s="141"/>
      <c r="H37" s="4" t="s">
        <v>2</v>
      </c>
      <c r="I37" s="17"/>
      <c r="J37" s="17">
        <v>514223</v>
      </c>
      <c r="K37" s="17">
        <v>1090</v>
      </c>
      <c r="L37" s="70">
        <v>1466</v>
      </c>
    </row>
    <row r="38" spans="1:12" ht="18.75" customHeight="1">
      <c r="A38" s="34" t="s">
        <v>116</v>
      </c>
      <c r="B38" s="16">
        <v>153</v>
      </c>
      <c r="C38" s="16">
        <v>1124</v>
      </c>
      <c r="D38" s="16">
        <v>22</v>
      </c>
      <c r="E38" s="18">
        <v>12</v>
      </c>
      <c r="F38" s="141"/>
      <c r="H38" s="34" t="s">
        <v>115</v>
      </c>
      <c r="I38" s="16">
        <v>1545</v>
      </c>
      <c r="J38" s="16">
        <v>45789</v>
      </c>
      <c r="K38" s="16">
        <v>78</v>
      </c>
      <c r="L38" s="18">
        <v>112</v>
      </c>
    </row>
    <row r="39" spans="1:12" ht="18.75" customHeight="1">
      <c r="A39" s="34" t="s">
        <v>81</v>
      </c>
      <c r="B39" s="16">
        <v>153</v>
      </c>
      <c r="C39" s="16">
        <v>1346</v>
      </c>
      <c r="D39" s="16">
        <v>26</v>
      </c>
      <c r="E39" s="18">
        <v>24</v>
      </c>
      <c r="F39" s="141"/>
      <c r="H39" s="34" t="s">
        <v>116</v>
      </c>
      <c r="I39" s="16">
        <v>1545</v>
      </c>
      <c r="J39" s="16">
        <v>41401</v>
      </c>
      <c r="K39" s="16">
        <v>60</v>
      </c>
      <c r="L39" s="18">
        <v>96</v>
      </c>
    </row>
    <row r="40" spans="1:12" ht="18.75" customHeight="1">
      <c r="A40" s="34" t="s">
        <v>82</v>
      </c>
      <c r="B40" s="16">
        <v>153</v>
      </c>
      <c r="C40" s="16">
        <v>1032</v>
      </c>
      <c r="D40" s="16">
        <v>20</v>
      </c>
      <c r="E40" s="18">
        <v>29</v>
      </c>
      <c r="F40" s="141"/>
      <c r="H40" s="34" t="s">
        <v>81</v>
      </c>
      <c r="I40" s="16">
        <v>1545</v>
      </c>
      <c r="J40" s="16">
        <v>46266</v>
      </c>
      <c r="K40" s="16">
        <v>91</v>
      </c>
      <c r="L40" s="18">
        <v>106</v>
      </c>
    </row>
    <row r="41" spans="1:12" ht="18.75" customHeight="1">
      <c r="A41" s="34" t="s">
        <v>83</v>
      </c>
      <c r="B41" s="16">
        <v>153</v>
      </c>
      <c r="C41" s="16">
        <v>864</v>
      </c>
      <c r="D41" s="16">
        <v>13</v>
      </c>
      <c r="E41" s="18">
        <v>12</v>
      </c>
      <c r="F41" s="141"/>
      <c r="H41" s="34" t="s">
        <v>82</v>
      </c>
      <c r="I41" s="16">
        <v>1488</v>
      </c>
      <c r="J41" s="16">
        <v>43034</v>
      </c>
      <c r="K41" s="16">
        <v>100</v>
      </c>
      <c r="L41" s="18">
        <v>125</v>
      </c>
    </row>
    <row r="42" spans="1:12" ht="18.75" customHeight="1">
      <c r="A42" s="34" t="s">
        <v>84</v>
      </c>
      <c r="B42" s="16">
        <v>153</v>
      </c>
      <c r="C42" s="16">
        <v>895</v>
      </c>
      <c r="D42" s="16">
        <v>32</v>
      </c>
      <c r="E42" s="18">
        <v>15</v>
      </c>
      <c r="F42" s="141"/>
      <c r="H42" s="34" t="s">
        <v>83</v>
      </c>
      <c r="I42" s="16">
        <v>1484</v>
      </c>
      <c r="J42" s="16">
        <v>44127</v>
      </c>
      <c r="K42" s="16">
        <v>99</v>
      </c>
      <c r="L42" s="18">
        <v>134</v>
      </c>
    </row>
    <row r="43" spans="1:12" ht="18.75" customHeight="1">
      <c r="A43" s="34" t="s">
        <v>85</v>
      </c>
      <c r="B43" s="16">
        <v>153</v>
      </c>
      <c r="C43" s="16">
        <v>1067</v>
      </c>
      <c r="D43" s="16">
        <v>14</v>
      </c>
      <c r="E43" s="18">
        <v>12</v>
      </c>
      <c r="F43" s="141"/>
      <c r="H43" s="34" t="s">
        <v>84</v>
      </c>
      <c r="I43" s="16">
        <v>1484</v>
      </c>
      <c r="J43" s="16">
        <v>42711</v>
      </c>
      <c r="K43" s="16">
        <v>99</v>
      </c>
      <c r="L43" s="18">
        <v>132</v>
      </c>
    </row>
    <row r="44" spans="1:12" ht="18.75" customHeight="1">
      <c r="A44" s="34" t="s">
        <v>86</v>
      </c>
      <c r="B44" s="16">
        <v>153</v>
      </c>
      <c r="C44" s="16">
        <v>862</v>
      </c>
      <c r="D44" s="16">
        <v>18</v>
      </c>
      <c r="E44" s="18">
        <v>19</v>
      </c>
      <c r="F44" s="141"/>
      <c r="H44" s="34" t="s">
        <v>85</v>
      </c>
      <c r="I44" s="16">
        <v>1484</v>
      </c>
      <c r="J44" s="16">
        <v>43876</v>
      </c>
      <c r="K44" s="16">
        <v>96</v>
      </c>
      <c r="L44" s="18">
        <v>128</v>
      </c>
    </row>
    <row r="45" spans="1:12" ht="18.75" customHeight="1">
      <c r="A45" s="34" t="s">
        <v>87</v>
      </c>
      <c r="B45" s="16">
        <v>153</v>
      </c>
      <c r="C45" s="16">
        <v>924</v>
      </c>
      <c r="D45" s="16">
        <v>20</v>
      </c>
      <c r="E45" s="18">
        <v>18</v>
      </c>
      <c r="F45" s="141"/>
      <c r="H45" s="34" t="s">
        <v>86</v>
      </c>
      <c r="I45" s="16">
        <v>1484</v>
      </c>
      <c r="J45" s="16">
        <v>43773</v>
      </c>
      <c r="K45" s="16">
        <v>93</v>
      </c>
      <c r="L45" s="18">
        <v>133</v>
      </c>
    </row>
    <row r="46" spans="1:12" ht="18.75" customHeight="1">
      <c r="A46" s="34" t="s">
        <v>88</v>
      </c>
      <c r="B46" s="16">
        <v>153</v>
      </c>
      <c r="C46" s="16">
        <v>886</v>
      </c>
      <c r="D46" s="16">
        <v>24</v>
      </c>
      <c r="E46" s="18">
        <v>19</v>
      </c>
      <c r="F46" s="141"/>
      <c r="H46" s="34" t="s">
        <v>87</v>
      </c>
      <c r="I46" s="16">
        <v>1399</v>
      </c>
      <c r="J46" s="16">
        <v>41086</v>
      </c>
      <c r="K46" s="16">
        <v>96</v>
      </c>
      <c r="L46" s="18">
        <v>149</v>
      </c>
    </row>
    <row r="47" spans="1:12" ht="18.75" customHeight="1">
      <c r="A47" s="34" t="s">
        <v>89</v>
      </c>
      <c r="B47" s="16">
        <v>153</v>
      </c>
      <c r="C47" s="16">
        <v>852</v>
      </c>
      <c r="D47" s="16">
        <v>9</v>
      </c>
      <c r="E47" s="18">
        <v>13</v>
      </c>
      <c r="F47" s="141"/>
      <c r="H47" s="34" t="s">
        <v>88</v>
      </c>
      <c r="I47" s="16">
        <v>1364</v>
      </c>
      <c r="J47" s="16">
        <v>40478</v>
      </c>
      <c r="K47" s="16">
        <v>81</v>
      </c>
      <c r="L47" s="18">
        <v>105</v>
      </c>
    </row>
    <row r="48" spans="1:12" ht="18.75" customHeight="1">
      <c r="A48" s="5" t="s">
        <v>90</v>
      </c>
      <c r="B48" s="21">
        <v>153</v>
      </c>
      <c r="C48" s="21">
        <v>777</v>
      </c>
      <c r="D48" s="21">
        <v>21</v>
      </c>
      <c r="E48" s="23">
        <v>11</v>
      </c>
      <c r="F48" s="141"/>
      <c r="H48" s="34" t="s">
        <v>89</v>
      </c>
      <c r="I48" s="16">
        <v>1399</v>
      </c>
      <c r="J48" s="16">
        <v>40132</v>
      </c>
      <c r="K48" s="16">
        <v>96</v>
      </c>
      <c r="L48" s="18">
        <v>123</v>
      </c>
    </row>
    <row r="49" spans="1:12" ht="18.75" customHeight="1">
      <c r="A49" s="2"/>
      <c r="F49" s="72"/>
      <c r="G49" s="72"/>
      <c r="H49" s="5" t="s">
        <v>90</v>
      </c>
      <c r="I49" s="21">
        <v>1386</v>
      </c>
      <c r="J49" s="21">
        <v>41550</v>
      </c>
      <c r="K49" s="21">
        <v>101</v>
      </c>
      <c r="L49" s="23">
        <v>123</v>
      </c>
    </row>
    <row r="50" spans="1:7" ht="18.75" customHeight="1">
      <c r="A50" s="122" t="s">
        <v>0</v>
      </c>
      <c r="B50" s="33"/>
      <c r="C50" s="33"/>
      <c r="D50" s="33"/>
      <c r="E50" s="3" t="s">
        <v>251</v>
      </c>
      <c r="F50" s="72"/>
      <c r="G50" s="72"/>
    </row>
    <row r="51" spans="1:7" ht="18.75" customHeight="1">
      <c r="A51" s="73" t="s">
        <v>109</v>
      </c>
      <c r="B51" s="6" t="s">
        <v>110</v>
      </c>
      <c r="C51" s="6" t="s">
        <v>111</v>
      </c>
      <c r="D51" s="6" t="s">
        <v>112</v>
      </c>
      <c r="E51" s="6" t="s">
        <v>113</v>
      </c>
      <c r="F51" s="16"/>
      <c r="G51" s="16"/>
    </row>
    <row r="52" spans="1:7" ht="18.75" customHeight="1">
      <c r="A52" s="4" t="s">
        <v>2</v>
      </c>
      <c r="B52" s="17"/>
      <c r="C52" s="17">
        <v>96</v>
      </c>
      <c r="D52" s="17">
        <v>4</v>
      </c>
      <c r="E52" s="70">
        <v>4</v>
      </c>
      <c r="F52" s="16"/>
      <c r="G52" s="16"/>
    </row>
    <row r="53" spans="1:7" ht="18.75" customHeight="1">
      <c r="A53" s="34" t="s">
        <v>115</v>
      </c>
      <c r="B53" s="16">
        <v>26</v>
      </c>
      <c r="C53" s="16">
        <v>0</v>
      </c>
      <c r="D53" s="16">
        <v>0</v>
      </c>
      <c r="E53" s="18">
        <v>0</v>
      </c>
      <c r="F53" s="16"/>
      <c r="G53" s="16"/>
    </row>
    <row r="54" spans="1:7" ht="18.75" customHeight="1">
      <c r="A54" s="34" t="s">
        <v>116</v>
      </c>
      <c r="B54" s="16">
        <v>26</v>
      </c>
      <c r="C54" s="16">
        <v>0</v>
      </c>
      <c r="D54" s="16">
        <v>0</v>
      </c>
      <c r="E54" s="18">
        <v>0</v>
      </c>
      <c r="F54" s="16"/>
      <c r="G54" s="16"/>
    </row>
    <row r="55" spans="1:7" ht="18.75" customHeight="1">
      <c r="A55" s="34" t="s">
        <v>81</v>
      </c>
      <c r="B55" s="16">
        <v>26</v>
      </c>
      <c r="C55" s="16">
        <v>0</v>
      </c>
      <c r="D55" s="16">
        <v>0</v>
      </c>
      <c r="E55" s="18">
        <v>0</v>
      </c>
      <c r="F55" s="16"/>
      <c r="G55" s="16"/>
    </row>
    <row r="56" spans="1:7" ht="18.75" customHeight="1">
      <c r="A56" s="34" t="s">
        <v>82</v>
      </c>
      <c r="B56" s="16">
        <v>26</v>
      </c>
      <c r="C56" s="16">
        <v>0</v>
      </c>
      <c r="D56" s="16">
        <v>0</v>
      </c>
      <c r="E56" s="18">
        <v>0</v>
      </c>
      <c r="F56" s="16"/>
      <c r="G56" s="16"/>
    </row>
    <row r="57" spans="1:7" ht="18.75" customHeight="1">
      <c r="A57" s="34" t="s">
        <v>83</v>
      </c>
      <c r="B57" s="16">
        <v>26</v>
      </c>
      <c r="C57" s="16">
        <v>1</v>
      </c>
      <c r="D57" s="16">
        <v>1</v>
      </c>
      <c r="E57" s="18">
        <v>1</v>
      </c>
      <c r="F57" s="16"/>
      <c r="G57" s="16"/>
    </row>
    <row r="58" spans="1:7" ht="18.75" customHeight="1">
      <c r="A58" s="34" t="s">
        <v>84</v>
      </c>
      <c r="B58" s="16">
        <v>26</v>
      </c>
      <c r="C58" s="16">
        <v>2</v>
      </c>
      <c r="D58" s="16">
        <v>1</v>
      </c>
      <c r="E58" s="18">
        <v>1</v>
      </c>
      <c r="F58" s="16"/>
      <c r="G58" s="16"/>
    </row>
    <row r="59" spans="1:7" ht="18.75" customHeight="1">
      <c r="A59" s="34" t="s">
        <v>85</v>
      </c>
      <c r="B59" s="16">
        <v>26</v>
      </c>
      <c r="C59" s="16">
        <v>0</v>
      </c>
      <c r="D59" s="16">
        <v>0</v>
      </c>
      <c r="E59" s="18">
        <v>0</v>
      </c>
      <c r="F59" s="16"/>
      <c r="G59" s="16"/>
    </row>
    <row r="60" spans="1:7" ht="18.75" customHeight="1">
      <c r="A60" s="34" t="s">
        <v>86</v>
      </c>
      <c r="B60" s="16">
        <v>26</v>
      </c>
      <c r="C60" s="16">
        <v>0</v>
      </c>
      <c r="D60" s="16">
        <v>0</v>
      </c>
      <c r="E60" s="18">
        <v>0</v>
      </c>
      <c r="F60" s="16"/>
      <c r="G60" s="16"/>
    </row>
    <row r="61" spans="1:7" ht="18.75" customHeight="1">
      <c r="A61" s="34" t="s">
        <v>87</v>
      </c>
      <c r="B61" s="16">
        <v>26</v>
      </c>
      <c r="C61" s="16">
        <v>30</v>
      </c>
      <c r="D61" s="16">
        <v>1</v>
      </c>
      <c r="E61" s="18">
        <v>0</v>
      </c>
      <c r="F61" s="16"/>
      <c r="G61" s="16"/>
    </row>
    <row r="62" spans="1:7" ht="18.75" customHeight="1">
      <c r="A62" s="34" t="s">
        <v>88</v>
      </c>
      <c r="B62" s="16">
        <v>26</v>
      </c>
      <c r="C62" s="16">
        <v>31</v>
      </c>
      <c r="D62" s="16">
        <v>0</v>
      </c>
      <c r="E62" s="18">
        <v>0</v>
      </c>
      <c r="F62" s="16"/>
      <c r="G62" s="16"/>
    </row>
    <row r="63" spans="1:7" ht="18.75" customHeight="1">
      <c r="A63" s="34" t="s">
        <v>89</v>
      </c>
      <c r="B63" s="16">
        <v>26</v>
      </c>
      <c r="C63" s="16">
        <v>3</v>
      </c>
      <c r="D63" s="16">
        <v>0</v>
      </c>
      <c r="E63" s="18">
        <v>1</v>
      </c>
      <c r="F63" s="16"/>
      <c r="G63" s="16"/>
    </row>
    <row r="64" spans="1:12" ht="15" customHeight="1">
      <c r="A64" s="5" t="s">
        <v>90</v>
      </c>
      <c r="B64" s="21">
        <v>26</v>
      </c>
      <c r="C64" s="21">
        <v>29</v>
      </c>
      <c r="D64" s="21">
        <v>1</v>
      </c>
      <c r="E64" s="23">
        <v>1</v>
      </c>
      <c r="H64" s="141"/>
      <c r="I64" s="141"/>
      <c r="J64" s="141"/>
      <c r="K64" s="141"/>
      <c r="L64" s="141"/>
    </row>
    <row r="65" spans="6:12" ht="15" customHeight="1">
      <c r="F65" s="72"/>
      <c r="G65" s="72"/>
      <c r="H65" s="258"/>
      <c r="I65" s="258"/>
      <c r="J65" s="258"/>
      <c r="K65" s="192"/>
      <c r="L65" s="72"/>
    </row>
    <row r="66" spans="6:12" ht="15" customHeight="1">
      <c r="F66" s="72"/>
      <c r="G66" s="72"/>
      <c r="H66" s="193"/>
      <c r="I66" s="193"/>
      <c r="J66" s="193"/>
      <c r="K66" s="193"/>
      <c r="L66" s="193"/>
    </row>
    <row r="67" spans="6:12" ht="15" customHeight="1">
      <c r="F67" s="16"/>
      <c r="G67" s="16"/>
      <c r="H67" s="72"/>
      <c r="I67" s="16"/>
      <c r="J67" s="16"/>
      <c r="K67" s="16"/>
      <c r="L67" s="16"/>
    </row>
    <row r="68" spans="6:12" ht="15" customHeight="1">
      <c r="F68" s="16"/>
      <c r="G68" s="16"/>
      <c r="H68" s="72"/>
      <c r="I68" s="16"/>
      <c r="J68" s="16"/>
      <c r="K68" s="16"/>
      <c r="L68" s="16"/>
    </row>
    <row r="69" spans="6:12" ht="15" customHeight="1">
      <c r="F69" s="16"/>
      <c r="G69" s="16"/>
      <c r="H69" s="72"/>
      <c r="I69" s="16"/>
      <c r="J69" s="16"/>
      <c r="K69" s="16"/>
      <c r="L69" s="16"/>
    </row>
    <row r="70" spans="6:12" ht="15" customHeight="1">
      <c r="F70" s="16"/>
      <c r="G70" s="16"/>
      <c r="H70" s="72"/>
      <c r="I70" s="16"/>
      <c r="J70" s="16"/>
      <c r="K70" s="16"/>
      <c r="L70" s="16"/>
    </row>
    <row r="71" spans="6:12" ht="15" customHeight="1">
      <c r="F71" s="16"/>
      <c r="G71" s="16"/>
      <c r="H71" s="72"/>
      <c r="I71" s="16"/>
      <c r="J71" s="16"/>
      <c r="K71" s="16"/>
      <c r="L71" s="16"/>
    </row>
    <row r="72" spans="6:12" ht="15" customHeight="1">
      <c r="F72" s="16"/>
      <c r="G72" s="16"/>
      <c r="H72" s="72"/>
      <c r="I72" s="16"/>
      <c r="J72" s="16"/>
      <c r="K72" s="16"/>
      <c r="L72" s="16"/>
    </row>
    <row r="73" spans="6:12" ht="15" customHeight="1">
      <c r="F73" s="16"/>
      <c r="G73" s="16"/>
      <c r="H73" s="72"/>
      <c r="I73" s="16"/>
      <c r="J73" s="16"/>
      <c r="K73" s="16"/>
      <c r="L73" s="16"/>
    </row>
    <row r="74" spans="6:12" ht="15" customHeight="1">
      <c r="F74" s="16"/>
      <c r="G74" s="16"/>
      <c r="H74" s="72"/>
      <c r="I74" s="16"/>
      <c r="J74" s="16"/>
      <c r="K74" s="16"/>
      <c r="L74" s="16"/>
    </row>
    <row r="75" spans="6:12" ht="15" customHeight="1">
      <c r="F75" s="16"/>
      <c r="G75" s="16"/>
      <c r="H75" s="72"/>
      <c r="I75" s="16"/>
      <c r="J75" s="16"/>
      <c r="K75" s="16"/>
      <c r="L75" s="16"/>
    </row>
    <row r="76" spans="6:12" ht="15" customHeight="1">
      <c r="F76" s="16"/>
      <c r="G76" s="16"/>
      <c r="H76" s="72"/>
      <c r="I76" s="16"/>
      <c r="J76" s="16"/>
      <c r="K76" s="16"/>
      <c r="L76" s="16"/>
    </row>
    <row r="77" spans="6:12" ht="15" customHeight="1">
      <c r="F77" s="16"/>
      <c r="G77" s="16"/>
      <c r="H77" s="72"/>
      <c r="I77" s="16"/>
      <c r="J77" s="16"/>
      <c r="K77" s="16"/>
      <c r="L77" s="16"/>
    </row>
    <row r="78" spans="6:12" ht="15" customHeight="1">
      <c r="F78" s="16"/>
      <c r="G78" s="16"/>
      <c r="H78" s="72"/>
      <c r="I78" s="16"/>
      <c r="J78" s="16"/>
      <c r="K78" s="16"/>
      <c r="L78" s="16"/>
    </row>
    <row r="79" spans="6:12" ht="15" customHeight="1">
      <c r="F79" s="16"/>
      <c r="G79" s="16"/>
      <c r="H79" s="72"/>
      <c r="I79" s="16"/>
      <c r="J79" s="16"/>
      <c r="K79" s="16"/>
      <c r="L79" s="16"/>
    </row>
  </sheetData>
  <sheetProtection/>
  <mergeCells count="2">
    <mergeCell ref="H65:J65"/>
    <mergeCell ref="H2:I2"/>
  </mergeCells>
  <printOptions horizontalCentered="1"/>
  <pageMargins left="0.7874015748031497" right="0.7874015748031497" top="0.42" bottom="0.5905511811023623" header="0" footer="0"/>
  <pageSetup blackAndWhite="1" fitToWidth="40" horizontalDpi="600" verticalDpi="600" orientation="portrait" paperSize="9" scale="70" r:id="rId1"/>
  <colBreaks count="1" manualBreakCount="1">
    <brk id="6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33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M3" sqref="M3:M89"/>
      <selection pane="topRight" activeCell="M3" sqref="M3:M89"/>
      <selection pane="bottomLeft" activeCell="M3" sqref="M3:M89"/>
      <selection pane="bottomRight" activeCell="J12" sqref="J12"/>
    </sheetView>
  </sheetViews>
  <sheetFormatPr defaultColWidth="9.125" defaultRowHeight="13.5"/>
  <cols>
    <col min="1" max="1" width="11.75390625" style="36" customWidth="1"/>
    <col min="2" max="11" width="11.125" style="36" customWidth="1"/>
    <col min="12" max="12" width="9.125" style="36" customWidth="1"/>
    <col min="13" max="13" width="13.00390625" style="227" bestFit="1" customWidth="1"/>
    <col min="14" max="16384" width="9.125" style="36" customWidth="1"/>
  </cols>
  <sheetData>
    <row r="1" spans="1:12" ht="21">
      <c r="A1" s="1" t="s">
        <v>241</v>
      </c>
      <c r="B1" s="88"/>
      <c r="C1" s="88"/>
      <c r="D1" s="88"/>
      <c r="E1" s="88"/>
      <c r="F1" s="88"/>
      <c r="G1" s="89"/>
      <c r="H1" s="161"/>
      <c r="I1" s="161"/>
      <c r="J1" s="161"/>
      <c r="K1" s="161" t="s">
        <v>26</v>
      </c>
      <c r="L1" s="89"/>
    </row>
    <row r="2" spans="1:13" s="37" customFormat="1" ht="18" customHeight="1">
      <c r="A2" s="262" t="s">
        <v>27</v>
      </c>
      <c r="B2" s="260" t="s">
        <v>142</v>
      </c>
      <c r="C2" s="260"/>
      <c r="D2" s="260"/>
      <c r="E2" s="260"/>
      <c r="F2" s="261"/>
      <c r="G2" s="260" t="s">
        <v>157</v>
      </c>
      <c r="H2" s="260"/>
      <c r="I2" s="260"/>
      <c r="J2" s="260"/>
      <c r="K2" s="261"/>
      <c r="L2" s="90"/>
      <c r="M2" s="227"/>
    </row>
    <row r="3" spans="1:13" s="37" customFormat="1" ht="21" customHeight="1">
      <c r="A3" s="263"/>
      <c r="B3" s="91" t="s">
        <v>217</v>
      </c>
      <c r="C3" s="5" t="s">
        <v>226</v>
      </c>
      <c r="D3" s="5" t="s">
        <v>252</v>
      </c>
      <c r="E3" s="5" t="s">
        <v>253</v>
      </c>
      <c r="F3" s="5" t="s">
        <v>254</v>
      </c>
      <c r="G3" s="91" t="s">
        <v>217</v>
      </c>
      <c r="H3" s="5" t="s">
        <v>226</v>
      </c>
      <c r="I3" s="5" t="s">
        <v>236</v>
      </c>
      <c r="J3" s="5" t="s">
        <v>255</v>
      </c>
      <c r="K3" s="5" t="s">
        <v>248</v>
      </c>
      <c r="L3"/>
      <c r="M3" s="36" t="s">
        <v>247</v>
      </c>
    </row>
    <row r="4" spans="1:13" ht="39.75" customHeight="1">
      <c r="A4" s="40" t="s">
        <v>3</v>
      </c>
      <c r="B4" s="79">
        <v>1226</v>
      </c>
      <c r="C4" s="7">
        <v>1246</v>
      </c>
      <c r="D4" s="41">
        <v>1237</v>
      </c>
      <c r="E4" s="41">
        <v>1238</v>
      </c>
      <c r="F4" s="41">
        <v>1244</v>
      </c>
      <c r="G4" s="199">
        <v>83.97260273972603</v>
      </c>
      <c r="H4" s="81">
        <v>85.8</v>
      </c>
      <c r="I4" s="81">
        <v>85.66481994459834</v>
      </c>
      <c r="J4" s="81">
        <v>86.2116991643454</v>
      </c>
      <c r="K4" s="92">
        <f aca="true" t="shared" si="0" ref="K4:K32">F4/M4*100000</f>
        <v>86.90227615503534</v>
      </c>
      <c r="L4"/>
      <c r="M4" s="227">
        <v>1431493</v>
      </c>
    </row>
    <row r="5" spans="1:13" ht="39.75" customHeight="1">
      <c r="A5" s="42" t="s">
        <v>4</v>
      </c>
      <c r="B5" s="82">
        <v>1096</v>
      </c>
      <c r="C5" s="10">
        <v>1115</v>
      </c>
      <c r="D5" s="43">
        <v>1108</v>
      </c>
      <c r="E5" s="43">
        <v>1109</v>
      </c>
      <c r="F5" s="43">
        <v>1115</v>
      </c>
      <c r="G5" s="200">
        <v>83.38069143590528</v>
      </c>
      <c r="H5" s="84">
        <v>85.2</v>
      </c>
      <c r="I5" s="84">
        <v>85.05692595978833</v>
      </c>
      <c r="J5" s="84">
        <v>85.45065783137173</v>
      </c>
      <c r="K5" s="93">
        <f t="shared" si="0"/>
        <v>86.24270320985286</v>
      </c>
      <c r="L5"/>
      <c r="M5" s="227">
        <v>1292863</v>
      </c>
    </row>
    <row r="6" spans="1:13" ht="39.75" customHeight="1">
      <c r="A6" s="44" t="s">
        <v>5</v>
      </c>
      <c r="B6" s="85">
        <v>130</v>
      </c>
      <c r="C6" s="13">
        <v>131</v>
      </c>
      <c r="D6" s="45">
        <v>129</v>
      </c>
      <c r="E6" s="45">
        <v>129</v>
      </c>
      <c r="F6" s="45">
        <v>129</v>
      </c>
      <c r="G6" s="201">
        <v>89.32559178204555</v>
      </c>
      <c r="H6" s="87">
        <v>91.4</v>
      </c>
      <c r="I6" s="87">
        <v>91.08175470059521</v>
      </c>
      <c r="J6" s="87">
        <v>92.32486902751137</v>
      </c>
      <c r="K6" s="94">
        <f t="shared" si="0"/>
        <v>93.05345163384548</v>
      </c>
      <c r="L6"/>
      <c r="M6" s="227">
        <v>138630</v>
      </c>
    </row>
    <row r="7" spans="1:13" ht="39.75" customHeight="1">
      <c r="A7" s="40" t="s">
        <v>6</v>
      </c>
      <c r="B7" s="71">
        <v>439</v>
      </c>
      <c r="C7" s="17">
        <v>451</v>
      </c>
      <c r="D7" s="104">
        <v>457</v>
      </c>
      <c r="E7" s="104">
        <v>456</v>
      </c>
      <c r="F7" s="104">
        <v>454</v>
      </c>
      <c r="G7" s="199">
        <v>85.23278841300043</v>
      </c>
      <c r="H7" s="81">
        <v>87.6</v>
      </c>
      <c r="I7" s="81">
        <v>88.73751946594382</v>
      </c>
      <c r="J7" s="81">
        <v>88.41115841883624</v>
      </c>
      <c r="K7" s="92">
        <f t="shared" si="0"/>
        <v>87.77509468690005</v>
      </c>
      <c r="L7"/>
      <c r="M7" s="227">
        <v>517231</v>
      </c>
    </row>
    <row r="8" spans="1:13" ht="39.75" customHeight="1">
      <c r="A8" s="42" t="s">
        <v>7</v>
      </c>
      <c r="B8" s="15">
        <v>117</v>
      </c>
      <c r="C8" s="16">
        <v>117</v>
      </c>
      <c r="D8" s="46">
        <v>114</v>
      </c>
      <c r="E8" s="46">
        <v>114</v>
      </c>
      <c r="F8" s="46">
        <v>113</v>
      </c>
      <c r="G8" s="200">
        <v>67.79268186690616</v>
      </c>
      <c r="H8" s="84">
        <v>68.3</v>
      </c>
      <c r="I8" s="84">
        <v>67.07776313311993</v>
      </c>
      <c r="J8" s="84">
        <v>67.56236183793331</v>
      </c>
      <c r="K8" s="93">
        <f t="shared" si="0"/>
        <v>67.85482669997357</v>
      </c>
      <c r="L8"/>
      <c r="M8" s="227">
        <v>166532</v>
      </c>
    </row>
    <row r="9" spans="1:13" ht="39.75" customHeight="1">
      <c r="A9" s="42" t="s">
        <v>8</v>
      </c>
      <c r="B9" s="15">
        <v>89</v>
      </c>
      <c r="C9" s="16">
        <v>90</v>
      </c>
      <c r="D9" s="46">
        <v>86</v>
      </c>
      <c r="E9" s="46">
        <v>85</v>
      </c>
      <c r="F9" s="46">
        <v>84</v>
      </c>
      <c r="G9" s="200">
        <v>100.81444478426843</v>
      </c>
      <c r="H9" s="84">
        <v>103.4</v>
      </c>
      <c r="I9" s="84">
        <v>100.25763881602724</v>
      </c>
      <c r="J9" s="84">
        <v>100.37670788016202</v>
      </c>
      <c r="K9" s="93">
        <f t="shared" si="0"/>
        <v>99.7506234413965</v>
      </c>
      <c r="L9"/>
      <c r="M9" s="227">
        <v>84210</v>
      </c>
    </row>
    <row r="10" spans="1:13" ht="39.75" customHeight="1">
      <c r="A10" s="42" t="s">
        <v>9</v>
      </c>
      <c r="B10" s="15">
        <v>42</v>
      </c>
      <c r="C10" s="16">
        <v>43</v>
      </c>
      <c r="D10" s="46">
        <v>44</v>
      </c>
      <c r="E10" s="46">
        <v>46</v>
      </c>
      <c r="F10" s="46">
        <v>47</v>
      </c>
      <c r="G10" s="200">
        <v>103.18396226415094</v>
      </c>
      <c r="H10" s="84">
        <v>107.3</v>
      </c>
      <c r="I10" s="84">
        <v>111.53075967656079</v>
      </c>
      <c r="J10" s="84">
        <v>118.22457529106377</v>
      </c>
      <c r="K10" s="93">
        <f t="shared" si="0"/>
        <v>122.49152984102163</v>
      </c>
      <c r="L10"/>
      <c r="M10" s="227">
        <v>38370</v>
      </c>
    </row>
    <row r="11" spans="1:13" ht="39.75" customHeight="1">
      <c r="A11" s="42" t="s">
        <v>10</v>
      </c>
      <c r="B11" s="15">
        <v>101</v>
      </c>
      <c r="C11" s="16">
        <v>102</v>
      </c>
      <c r="D11" s="46">
        <v>95</v>
      </c>
      <c r="E11" s="46">
        <v>93</v>
      </c>
      <c r="F11" s="46">
        <v>95</v>
      </c>
      <c r="G11" s="200">
        <v>81.70331181543142</v>
      </c>
      <c r="H11" s="84">
        <v>82.7</v>
      </c>
      <c r="I11" s="84">
        <v>77.13981795002964</v>
      </c>
      <c r="J11" s="84">
        <v>75.76930284094149</v>
      </c>
      <c r="K11" s="93">
        <f t="shared" si="0"/>
        <v>78.0383620158541</v>
      </c>
      <c r="L11"/>
      <c r="M11" s="227">
        <v>121735</v>
      </c>
    </row>
    <row r="12" spans="1:13" ht="39.75" customHeight="1">
      <c r="A12" s="42" t="s">
        <v>11</v>
      </c>
      <c r="B12" s="15">
        <v>91</v>
      </c>
      <c r="C12" s="16">
        <v>92</v>
      </c>
      <c r="D12" s="46">
        <v>90</v>
      </c>
      <c r="E12" s="46">
        <v>90</v>
      </c>
      <c r="F12" s="46">
        <v>93</v>
      </c>
      <c r="G12" s="200">
        <v>80.53952632137927</v>
      </c>
      <c r="H12" s="84">
        <v>81.7</v>
      </c>
      <c r="I12" s="84">
        <v>80.2682744104741</v>
      </c>
      <c r="J12" s="84">
        <v>80.54556193953714</v>
      </c>
      <c r="K12" s="93">
        <f t="shared" si="0"/>
        <v>82.96830253990062</v>
      </c>
      <c r="L12"/>
      <c r="M12" s="227">
        <v>112091</v>
      </c>
    </row>
    <row r="13" spans="1:13" ht="39.75" customHeight="1">
      <c r="A13" s="42" t="s">
        <v>12</v>
      </c>
      <c r="B13" s="15">
        <v>58</v>
      </c>
      <c r="C13" s="16">
        <v>60</v>
      </c>
      <c r="D13" s="46">
        <v>62</v>
      </c>
      <c r="E13" s="46">
        <v>63</v>
      </c>
      <c r="F13" s="46">
        <v>64</v>
      </c>
      <c r="G13" s="200">
        <v>115.5977199346275</v>
      </c>
      <c r="H13" s="84">
        <v>120.9</v>
      </c>
      <c r="I13" s="84">
        <v>126.98672783876782</v>
      </c>
      <c r="J13" s="84">
        <v>130.6972595066697</v>
      </c>
      <c r="K13" s="93">
        <f t="shared" si="0"/>
        <v>135.71686069936595</v>
      </c>
      <c r="L13"/>
      <c r="M13" s="227">
        <v>47157</v>
      </c>
    </row>
    <row r="14" spans="1:13" ht="39.75" customHeight="1">
      <c r="A14" s="42" t="s">
        <v>13</v>
      </c>
      <c r="B14" s="15">
        <v>30</v>
      </c>
      <c r="C14" s="16">
        <v>30</v>
      </c>
      <c r="D14" s="46">
        <v>31</v>
      </c>
      <c r="E14" s="46">
        <v>30</v>
      </c>
      <c r="F14" s="46">
        <v>31</v>
      </c>
      <c r="G14" s="200">
        <v>76.55404715729304</v>
      </c>
      <c r="H14" s="84">
        <v>77</v>
      </c>
      <c r="I14" s="84">
        <v>80.08680376149633</v>
      </c>
      <c r="J14" s="84">
        <v>77.9483981604178</v>
      </c>
      <c r="K14" s="93">
        <f t="shared" si="0"/>
        <v>81.54246784333324</v>
      </c>
      <c r="L14"/>
      <c r="M14" s="227">
        <v>38017</v>
      </c>
    </row>
    <row r="15" spans="1:13" ht="39.75" customHeight="1">
      <c r="A15" s="42" t="s">
        <v>165</v>
      </c>
      <c r="B15" s="15">
        <v>57</v>
      </c>
      <c r="C15" s="16">
        <v>58</v>
      </c>
      <c r="D15" s="46">
        <v>57</v>
      </c>
      <c r="E15" s="46">
        <v>58</v>
      </c>
      <c r="F15" s="46">
        <v>59</v>
      </c>
      <c r="G15" s="200">
        <v>61.7263896559566</v>
      </c>
      <c r="H15" s="84">
        <v>63.2</v>
      </c>
      <c r="I15" s="84">
        <v>62.51508039219987</v>
      </c>
      <c r="J15" s="84">
        <v>63.941438461877674</v>
      </c>
      <c r="K15" s="93">
        <f t="shared" si="0"/>
        <v>65.41962810604632</v>
      </c>
      <c r="L15"/>
      <c r="M15" s="227">
        <v>90187</v>
      </c>
    </row>
    <row r="16" spans="1:13" ht="39.75" customHeight="1">
      <c r="A16" s="42" t="s">
        <v>166</v>
      </c>
      <c r="B16" s="15">
        <v>44</v>
      </c>
      <c r="C16" s="16">
        <v>44</v>
      </c>
      <c r="D16" s="46">
        <v>44</v>
      </c>
      <c r="E16" s="46">
        <v>45</v>
      </c>
      <c r="F16" s="57">
        <v>45</v>
      </c>
      <c r="G16" s="200">
        <v>99.61512338691419</v>
      </c>
      <c r="H16" s="84">
        <v>101</v>
      </c>
      <c r="I16" s="84">
        <v>102.35414534288638</v>
      </c>
      <c r="J16" s="84">
        <v>106.11705890675849</v>
      </c>
      <c r="K16" s="93">
        <f t="shared" si="0"/>
        <v>106.93916349809886</v>
      </c>
      <c r="L16"/>
      <c r="M16" s="227">
        <v>42080</v>
      </c>
    </row>
    <row r="17" spans="1:13" ht="39.75" customHeight="1">
      <c r="A17" s="42" t="s">
        <v>168</v>
      </c>
      <c r="B17" s="237">
        <v>28</v>
      </c>
      <c r="C17" s="21">
        <v>28</v>
      </c>
      <c r="D17" s="48">
        <v>28</v>
      </c>
      <c r="E17" s="48">
        <v>29</v>
      </c>
      <c r="F17" s="58">
        <v>30</v>
      </c>
      <c r="G17" s="200">
        <v>79.225850263143</v>
      </c>
      <c r="H17" s="84">
        <v>78.9</v>
      </c>
      <c r="I17" s="84">
        <v>78.87768324976055</v>
      </c>
      <c r="J17" s="84">
        <v>81.81228312692188</v>
      </c>
      <c r="K17" s="93">
        <f t="shared" si="0"/>
        <v>85.09914049868097</v>
      </c>
      <c r="L17"/>
      <c r="M17" s="227">
        <v>35253</v>
      </c>
    </row>
    <row r="18" spans="1:13" ht="39.75" customHeight="1">
      <c r="A18" s="49" t="s">
        <v>170</v>
      </c>
      <c r="B18" s="235">
        <v>6</v>
      </c>
      <c r="C18" s="235">
        <v>6</v>
      </c>
      <c r="D18" s="235">
        <v>6</v>
      </c>
      <c r="E18" s="235">
        <v>5</v>
      </c>
      <c r="F18" s="59">
        <v>5</v>
      </c>
      <c r="G18" s="238">
        <v>75.6</v>
      </c>
      <c r="H18" s="239">
        <v>76.9</v>
      </c>
      <c r="I18" s="239">
        <v>78.5648814979704</v>
      </c>
      <c r="J18" s="239">
        <v>67.05109293281481</v>
      </c>
      <c r="K18" s="240">
        <f t="shared" si="0"/>
        <v>65.3765690376569</v>
      </c>
      <c r="M18" s="227">
        <v>7648</v>
      </c>
    </row>
    <row r="19" spans="1:13" ht="39.75" customHeight="1">
      <c r="A19" s="49" t="s">
        <v>171</v>
      </c>
      <c r="B19" s="15">
        <v>11</v>
      </c>
      <c r="C19" s="16">
        <v>10</v>
      </c>
      <c r="D19" s="46">
        <v>10</v>
      </c>
      <c r="E19" s="46">
        <v>11</v>
      </c>
      <c r="F19" s="46">
        <v>11</v>
      </c>
      <c r="G19" s="200">
        <v>103.23791647114031</v>
      </c>
      <c r="H19" s="84">
        <v>96.3</v>
      </c>
      <c r="I19" s="84">
        <v>98.63878477017164</v>
      </c>
      <c r="J19" s="84">
        <v>111.51662611516628</v>
      </c>
      <c r="K19" s="93">
        <f t="shared" si="0"/>
        <v>114.06055578598092</v>
      </c>
      <c r="L19"/>
      <c r="M19" s="227">
        <v>9644</v>
      </c>
    </row>
    <row r="20" spans="1:13" ht="39.75" customHeight="1">
      <c r="A20" s="50" t="s">
        <v>14</v>
      </c>
      <c r="B20" s="71">
        <v>23</v>
      </c>
      <c r="C20" s="17">
        <v>24</v>
      </c>
      <c r="D20" s="104">
        <v>24</v>
      </c>
      <c r="E20" s="104">
        <v>24</v>
      </c>
      <c r="F20" s="104">
        <v>25</v>
      </c>
      <c r="G20" s="199">
        <v>75.17568230102958</v>
      </c>
      <c r="H20" s="81">
        <v>78.6</v>
      </c>
      <c r="I20" s="81">
        <v>78.66273352999016</v>
      </c>
      <c r="J20" s="81">
        <v>78.64211285143195</v>
      </c>
      <c r="K20" s="92">
        <f t="shared" si="0"/>
        <v>82.34790342237886</v>
      </c>
      <c r="L20"/>
      <c r="M20" s="227">
        <v>30359</v>
      </c>
    </row>
    <row r="21" spans="1:13" ht="39.75" customHeight="1">
      <c r="A21" s="52" t="s">
        <v>15</v>
      </c>
      <c r="B21" s="237">
        <v>19</v>
      </c>
      <c r="C21" s="21">
        <v>19</v>
      </c>
      <c r="D21" s="48">
        <v>19</v>
      </c>
      <c r="E21" s="48">
        <v>19</v>
      </c>
      <c r="F21" s="48">
        <v>18</v>
      </c>
      <c r="G21" s="201">
        <v>84.80628459203714</v>
      </c>
      <c r="H21" s="87">
        <v>85.1</v>
      </c>
      <c r="I21" s="87">
        <v>84.91620111731844</v>
      </c>
      <c r="J21" s="87">
        <v>85.62415502478594</v>
      </c>
      <c r="K21" s="94">
        <f t="shared" si="0"/>
        <v>81.88890405350075</v>
      </c>
      <c r="L21"/>
      <c r="M21" s="227">
        <v>21981</v>
      </c>
    </row>
    <row r="22" spans="1:13" ht="39.75" customHeight="1">
      <c r="A22" s="49" t="s">
        <v>16</v>
      </c>
      <c r="B22" s="15">
        <v>16</v>
      </c>
      <c r="C22" s="16">
        <v>17</v>
      </c>
      <c r="D22" s="46">
        <v>17</v>
      </c>
      <c r="E22" s="46">
        <v>17</v>
      </c>
      <c r="F22" s="46">
        <v>16</v>
      </c>
      <c r="G22" s="200">
        <v>82.93593199253577</v>
      </c>
      <c r="H22" s="84">
        <v>90.1</v>
      </c>
      <c r="I22" s="84">
        <v>91.66397066752938</v>
      </c>
      <c r="J22" s="84">
        <v>92.97238173366148</v>
      </c>
      <c r="K22" s="93">
        <f t="shared" si="0"/>
        <v>88.6672208367969</v>
      </c>
      <c r="L22"/>
      <c r="M22" s="227">
        <v>18045</v>
      </c>
    </row>
    <row r="23" spans="1:13" ht="39.75" customHeight="1">
      <c r="A23" s="49" t="s">
        <v>17</v>
      </c>
      <c r="B23" s="241">
        <v>13</v>
      </c>
      <c r="C23" s="242">
        <v>13</v>
      </c>
      <c r="D23" s="235">
        <v>13</v>
      </c>
      <c r="E23" s="235">
        <v>13</v>
      </c>
      <c r="F23" s="235">
        <v>13</v>
      </c>
      <c r="G23" s="238">
        <v>110.81749211490921</v>
      </c>
      <c r="H23" s="239">
        <v>113.7</v>
      </c>
      <c r="I23" s="239">
        <v>115.97823177803551</v>
      </c>
      <c r="J23" s="239">
        <v>118.66727521679599</v>
      </c>
      <c r="K23" s="240">
        <f t="shared" si="0"/>
        <v>119.46333394596581</v>
      </c>
      <c r="L23"/>
      <c r="M23" s="227">
        <v>10882</v>
      </c>
    </row>
    <row r="24" spans="1:13" ht="39.75" customHeight="1">
      <c r="A24" s="42" t="s">
        <v>18</v>
      </c>
      <c r="B24" s="15">
        <v>6</v>
      </c>
      <c r="C24" s="16">
        <v>6</v>
      </c>
      <c r="D24" s="46">
        <v>6</v>
      </c>
      <c r="E24" s="46">
        <v>6</v>
      </c>
      <c r="F24" s="46">
        <v>6</v>
      </c>
      <c r="G24" s="200">
        <v>129.70168612191958</v>
      </c>
      <c r="H24" s="84">
        <v>132.9</v>
      </c>
      <c r="I24" s="84">
        <v>135.65453312231517</v>
      </c>
      <c r="J24" s="84">
        <v>138.34447774959648</v>
      </c>
      <c r="K24" s="93">
        <f t="shared" si="0"/>
        <v>137.08019191226867</v>
      </c>
      <c r="L24"/>
      <c r="M24" s="227">
        <v>4377</v>
      </c>
    </row>
    <row r="25" spans="1:13" ht="39.75" customHeight="1">
      <c r="A25" s="249" t="s">
        <v>213</v>
      </c>
      <c r="B25" s="46">
        <v>13</v>
      </c>
      <c r="C25" s="46">
        <v>13</v>
      </c>
      <c r="D25" s="46">
        <v>13</v>
      </c>
      <c r="E25" s="46">
        <v>13</v>
      </c>
      <c r="F25" s="57">
        <v>13</v>
      </c>
      <c r="G25" s="84">
        <v>105.5</v>
      </c>
      <c r="H25" s="84">
        <v>107</v>
      </c>
      <c r="I25" s="84">
        <v>108.8321473419841</v>
      </c>
      <c r="J25" s="84">
        <v>110.68539804171989</v>
      </c>
      <c r="K25" s="93">
        <f t="shared" si="0"/>
        <v>111.75105303876902</v>
      </c>
      <c r="M25" s="227">
        <v>11633</v>
      </c>
    </row>
    <row r="26" spans="1:13" ht="39.75" customHeight="1" thickBot="1">
      <c r="A26" s="250" t="s">
        <v>194</v>
      </c>
      <c r="B26" s="243">
        <v>23</v>
      </c>
      <c r="C26" s="244">
        <v>23</v>
      </c>
      <c r="D26" s="245">
        <v>21</v>
      </c>
      <c r="E26" s="245">
        <v>21</v>
      </c>
      <c r="F26" s="245">
        <v>22</v>
      </c>
      <c r="G26" s="246">
        <v>88.5773704074559</v>
      </c>
      <c r="H26" s="247">
        <v>90.7</v>
      </c>
      <c r="I26" s="247">
        <v>84.51384417256922</v>
      </c>
      <c r="J26" s="247">
        <v>86.16091576744759</v>
      </c>
      <c r="K26" s="248">
        <f t="shared" si="0"/>
        <v>91.43427122729729</v>
      </c>
      <c r="L26"/>
      <c r="M26" s="227">
        <v>24061</v>
      </c>
    </row>
    <row r="27" spans="1:13" ht="39.75" customHeight="1" thickTop="1">
      <c r="A27" s="202" t="s">
        <v>19</v>
      </c>
      <c r="B27" s="195">
        <v>57</v>
      </c>
      <c r="C27" s="196">
        <v>58</v>
      </c>
      <c r="D27" s="196">
        <v>57</v>
      </c>
      <c r="E27" s="196">
        <v>58</v>
      </c>
      <c r="F27" s="196">
        <v>59</v>
      </c>
      <c r="G27" s="206">
        <v>61.7263896559566</v>
      </c>
      <c r="H27" s="203">
        <v>63.2</v>
      </c>
      <c r="I27" s="203">
        <v>62.51508039219987</v>
      </c>
      <c r="J27" s="203">
        <v>63.941438461877674</v>
      </c>
      <c r="K27" s="204">
        <f t="shared" si="0"/>
        <v>65.41962810604632</v>
      </c>
      <c r="L27"/>
      <c r="M27" s="227">
        <v>90187</v>
      </c>
    </row>
    <row r="28" spans="1:13" ht="39.75" customHeight="1">
      <c r="A28" s="51" t="s">
        <v>20</v>
      </c>
      <c r="B28" s="9">
        <v>192</v>
      </c>
      <c r="C28" s="10">
        <v>194</v>
      </c>
      <c r="D28" s="10">
        <v>185</v>
      </c>
      <c r="E28" s="10">
        <v>183</v>
      </c>
      <c r="F28" s="10">
        <v>188</v>
      </c>
      <c r="G28" s="200">
        <v>81.14756176935497</v>
      </c>
      <c r="H28" s="84">
        <v>82.2</v>
      </c>
      <c r="I28" s="84">
        <v>78.630720384908</v>
      </c>
      <c r="J28" s="84">
        <v>78.04536866840954</v>
      </c>
      <c r="K28" s="93">
        <f t="shared" si="0"/>
        <v>80.40166619623139</v>
      </c>
      <c r="L28"/>
      <c r="M28" s="227">
        <v>233826</v>
      </c>
    </row>
    <row r="29" spans="1:13" ht="39.75" customHeight="1">
      <c r="A29" s="51" t="s">
        <v>21</v>
      </c>
      <c r="B29" s="9">
        <v>123</v>
      </c>
      <c r="C29" s="10">
        <v>123</v>
      </c>
      <c r="D29" s="10">
        <v>120</v>
      </c>
      <c r="E29" s="10">
        <v>119</v>
      </c>
      <c r="F29" s="10">
        <v>118</v>
      </c>
      <c r="G29" s="200">
        <v>68.13422997241395</v>
      </c>
      <c r="H29" s="84">
        <v>68.7</v>
      </c>
      <c r="I29" s="84">
        <v>67.57175275495666</v>
      </c>
      <c r="J29" s="84">
        <v>67.54072308303536</v>
      </c>
      <c r="K29" s="93">
        <f t="shared" si="0"/>
        <v>67.74600987484212</v>
      </c>
      <c r="L29"/>
      <c r="M29" s="227">
        <v>174180</v>
      </c>
    </row>
    <row r="30" spans="1:13" ht="39.75" customHeight="1">
      <c r="A30" s="51" t="s">
        <v>22</v>
      </c>
      <c r="B30" s="9">
        <v>550</v>
      </c>
      <c r="C30" s="10">
        <v>562</v>
      </c>
      <c r="D30" s="10">
        <v>569</v>
      </c>
      <c r="E30" s="10">
        <v>569</v>
      </c>
      <c r="F30" s="10">
        <v>569</v>
      </c>
      <c r="G30" s="200">
        <v>84.19518587235397</v>
      </c>
      <c r="H30" s="84">
        <v>86.1</v>
      </c>
      <c r="I30" s="84">
        <v>87.23903034354393</v>
      </c>
      <c r="J30" s="84">
        <v>87.23274432067309</v>
      </c>
      <c r="K30" s="93">
        <f t="shared" si="0"/>
        <v>87.20506984834901</v>
      </c>
      <c r="L30"/>
      <c r="M30" s="227">
        <v>652485</v>
      </c>
    </row>
    <row r="31" spans="1:13" ht="39.75" customHeight="1">
      <c r="A31" s="51" t="s">
        <v>23</v>
      </c>
      <c r="B31" s="9">
        <v>173</v>
      </c>
      <c r="C31" s="10">
        <v>177</v>
      </c>
      <c r="D31" s="10">
        <v>180</v>
      </c>
      <c r="E31" s="10">
        <v>184</v>
      </c>
      <c r="F31" s="10">
        <v>185</v>
      </c>
      <c r="G31" s="200">
        <v>104.17231184252519</v>
      </c>
      <c r="H31" s="84">
        <v>108.2</v>
      </c>
      <c r="I31" s="84">
        <v>111.78874411556473</v>
      </c>
      <c r="J31" s="84">
        <v>115.89967119767194</v>
      </c>
      <c r="K31" s="93">
        <f t="shared" si="0"/>
        <v>118.18518660482707</v>
      </c>
      <c r="L31"/>
      <c r="M31" s="227">
        <v>156534</v>
      </c>
    </row>
    <row r="32" spans="1:13" ht="39.75" customHeight="1">
      <c r="A32" s="52" t="s">
        <v>24</v>
      </c>
      <c r="B32" s="12">
        <v>131</v>
      </c>
      <c r="C32" s="13">
        <v>132</v>
      </c>
      <c r="D32" s="13">
        <v>126</v>
      </c>
      <c r="E32" s="13">
        <v>125</v>
      </c>
      <c r="F32" s="13">
        <v>125</v>
      </c>
      <c r="G32" s="201">
        <v>99.84908306529064</v>
      </c>
      <c r="H32" s="87">
        <v>102.2</v>
      </c>
      <c r="I32" s="87">
        <v>99.21650458679476</v>
      </c>
      <c r="J32" s="87">
        <v>99.89131824574864</v>
      </c>
      <c r="K32" s="94">
        <f t="shared" si="0"/>
        <v>100.57852769128026</v>
      </c>
      <c r="L32"/>
      <c r="M32" s="227">
        <v>124281</v>
      </c>
    </row>
    <row r="33" spans="1:12" ht="12.75" customHeight="1">
      <c r="A33" s="53"/>
      <c r="L33"/>
    </row>
  </sheetData>
  <sheetProtection/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R32"/>
  <sheetViews>
    <sheetView view="pageBreakPreview" zoomScale="75" zoomScaleSheetLayoutView="75" zoomScalePageLayoutView="0" workbookViewId="0" topLeftCell="A1">
      <selection activeCell="S25" sqref="S25"/>
    </sheetView>
  </sheetViews>
  <sheetFormatPr defaultColWidth="7.625" defaultRowHeight="13.5"/>
  <cols>
    <col min="1" max="1" width="12.625" style="2" customWidth="1"/>
    <col min="2" max="2" width="8.625" style="2" customWidth="1"/>
    <col min="3" max="8" width="6.625" style="2" customWidth="1"/>
    <col min="9" max="9" width="7.75390625" style="2" customWidth="1"/>
    <col min="10" max="11" width="9.125" style="2" customWidth="1"/>
    <col min="12" max="16384" width="7.625" style="2" customWidth="1"/>
  </cols>
  <sheetData>
    <row r="1" spans="1:18" ht="18.75">
      <c r="A1" s="95" t="s">
        <v>214</v>
      </c>
      <c r="B1" s="35"/>
      <c r="C1" s="35"/>
      <c r="D1" s="35"/>
      <c r="E1" s="35"/>
      <c r="F1" s="35"/>
      <c r="G1" s="88"/>
      <c r="N1" s="264">
        <v>40452</v>
      </c>
      <c r="O1" s="264"/>
      <c r="P1" s="264"/>
      <c r="Q1" s="264"/>
      <c r="R1" s="264"/>
    </row>
    <row r="2" spans="1:18" s="33" customFormat="1" ht="14.25" customHeight="1">
      <c r="A2" s="275" t="s">
        <v>215</v>
      </c>
      <c r="B2" s="265" t="s">
        <v>25</v>
      </c>
      <c r="C2" s="270" t="s">
        <v>35</v>
      </c>
      <c r="D2" s="271"/>
      <c r="E2" s="270" t="s">
        <v>36</v>
      </c>
      <c r="F2" s="271"/>
      <c r="G2" s="271"/>
      <c r="H2" s="272"/>
      <c r="I2" s="268" t="s">
        <v>38</v>
      </c>
      <c r="J2" s="277" t="s">
        <v>39</v>
      </c>
      <c r="K2" s="277" t="s">
        <v>40</v>
      </c>
      <c r="L2" s="273" t="s">
        <v>33</v>
      </c>
      <c r="M2" s="273" t="s">
        <v>34</v>
      </c>
      <c r="N2" s="273" t="s">
        <v>211</v>
      </c>
      <c r="O2" s="273" t="s">
        <v>144</v>
      </c>
      <c r="P2" s="265" t="s">
        <v>28</v>
      </c>
      <c r="Q2" s="273" t="s">
        <v>29</v>
      </c>
      <c r="R2" s="265" t="s">
        <v>37</v>
      </c>
    </row>
    <row r="3" spans="1:18" s="33" customFormat="1" ht="39.75" customHeight="1">
      <c r="A3" s="276"/>
      <c r="B3" s="266"/>
      <c r="C3" s="223" t="s">
        <v>199</v>
      </c>
      <c r="D3" s="222" t="s">
        <v>41</v>
      </c>
      <c r="E3" s="222" t="s">
        <v>30</v>
      </c>
      <c r="F3" s="224" t="s">
        <v>1</v>
      </c>
      <c r="G3" s="222" t="s">
        <v>31</v>
      </c>
      <c r="H3" s="225" t="s">
        <v>32</v>
      </c>
      <c r="I3" s="269"/>
      <c r="J3" s="278"/>
      <c r="K3" s="278"/>
      <c r="L3" s="266"/>
      <c r="M3" s="267"/>
      <c r="N3" s="274"/>
      <c r="O3" s="274"/>
      <c r="P3" s="267"/>
      <c r="Q3" s="267"/>
      <c r="R3" s="267"/>
    </row>
    <row r="4" spans="1:18" ht="39.75" customHeight="1">
      <c r="A4" s="163" t="s">
        <v>25</v>
      </c>
      <c r="B4" s="184">
        <f aca="true" t="shared" si="0" ref="B4:R4">SUM(B5:B6)</f>
        <v>1244</v>
      </c>
      <c r="C4" s="189">
        <f t="shared" si="0"/>
        <v>1</v>
      </c>
      <c r="D4" s="189">
        <f t="shared" si="0"/>
        <v>4</v>
      </c>
      <c r="E4" s="189">
        <f t="shared" si="0"/>
        <v>3</v>
      </c>
      <c r="F4" s="189">
        <f t="shared" si="0"/>
        <v>98</v>
      </c>
      <c r="G4" s="189">
        <f t="shared" si="0"/>
        <v>2</v>
      </c>
      <c r="H4" s="189">
        <f t="shared" si="0"/>
        <v>5</v>
      </c>
      <c r="I4" s="189">
        <f t="shared" si="0"/>
        <v>1</v>
      </c>
      <c r="J4" s="189">
        <f t="shared" si="0"/>
        <v>6</v>
      </c>
      <c r="K4" s="189">
        <f t="shared" si="0"/>
        <v>1</v>
      </c>
      <c r="L4" s="189">
        <f t="shared" si="0"/>
        <v>15</v>
      </c>
      <c r="M4" s="189">
        <f t="shared" si="0"/>
        <v>624</v>
      </c>
      <c r="N4" s="189">
        <f t="shared" si="0"/>
        <v>87</v>
      </c>
      <c r="O4" s="189">
        <f t="shared" si="0"/>
        <v>7</v>
      </c>
      <c r="P4" s="189">
        <f t="shared" si="0"/>
        <v>20</v>
      </c>
      <c r="Q4" s="189">
        <f t="shared" si="0"/>
        <v>1</v>
      </c>
      <c r="R4" s="164">
        <f t="shared" si="0"/>
        <v>369</v>
      </c>
    </row>
    <row r="5" spans="1:18" ht="39.75" customHeight="1">
      <c r="A5" s="165" t="s">
        <v>201</v>
      </c>
      <c r="B5" s="185">
        <f aca="true" t="shared" si="1" ref="B5:R5">SUM(B7:B17)</f>
        <v>1115</v>
      </c>
      <c r="C5" s="188">
        <f t="shared" si="1"/>
        <v>1</v>
      </c>
      <c r="D5" s="188">
        <f t="shared" si="1"/>
        <v>4</v>
      </c>
      <c r="E5" s="188">
        <f t="shared" si="1"/>
        <v>3</v>
      </c>
      <c r="F5" s="188">
        <f t="shared" si="1"/>
        <v>61</v>
      </c>
      <c r="G5" s="188">
        <f t="shared" si="1"/>
        <v>2</v>
      </c>
      <c r="H5" s="188">
        <f t="shared" si="1"/>
        <v>3</v>
      </c>
      <c r="I5" s="188">
        <f t="shared" si="1"/>
        <v>1</v>
      </c>
      <c r="J5" s="188">
        <f t="shared" si="1"/>
        <v>6</v>
      </c>
      <c r="K5" s="188">
        <f t="shared" si="1"/>
        <v>1</v>
      </c>
      <c r="L5" s="188">
        <f t="shared" si="1"/>
        <v>15</v>
      </c>
      <c r="M5" s="188">
        <f t="shared" si="1"/>
        <v>576</v>
      </c>
      <c r="N5" s="188">
        <f t="shared" si="1"/>
        <v>77</v>
      </c>
      <c r="O5" s="188">
        <f t="shared" si="1"/>
        <v>7</v>
      </c>
      <c r="P5" s="188">
        <f t="shared" si="1"/>
        <v>17</v>
      </c>
      <c r="Q5" s="188">
        <f t="shared" si="1"/>
        <v>1</v>
      </c>
      <c r="R5" s="166">
        <f t="shared" si="1"/>
        <v>340</v>
      </c>
    </row>
    <row r="6" spans="1:18" ht="39.75" customHeight="1">
      <c r="A6" s="167" t="s">
        <v>202</v>
      </c>
      <c r="B6" s="186">
        <f aca="true" t="shared" si="2" ref="B6:R6">SUM(B18:B26)</f>
        <v>129</v>
      </c>
      <c r="C6" s="190">
        <f t="shared" si="2"/>
        <v>0</v>
      </c>
      <c r="D6" s="190">
        <f t="shared" si="2"/>
        <v>0</v>
      </c>
      <c r="E6" s="190">
        <f t="shared" si="2"/>
        <v>0</v>
      </c>
      <c r="F6" s="190">
        <f t="shared" si="2"/>
        <v>37</v>
      </c>
      <c r="G6" s="190">
        <f t="shared" si="2"/>
        <v>0</v>
      </c>
      <c r="H6" s="190">
        <f t="shared" si="2"/>
        <v>2</v>
      </c>
      <c r="I6" s="190">
        <f t="shared" si="2"/>
        <v>0</v>
      </c>
      <c r="J6" s="190">
        <f t="shared" si="2"/>
        <v>0</v>
      </c>
      <c r="K6" s="190">
        <f t="shared" si="2"/>
        <v>0</v>
      </c>
      <c r="L6" s="190">
        <f t="shared" si="2"/>
        <v>0</v>
      </c>
      <c r="M6" s="190">
        <f t="shared" si="2"/>
        <v>48</v>
      </c>
      <c r="N6" s="190">
        <f t="shared" si="2"/>
        <v>10</v>
      </c>
      <c r="O6" s="190">
        <f t="shared" si="2"/>
        <v>0</v>
      </c>
      <c r="P6" s="190">
        <f t="shared" si="2"/>
        <v>3</v>
      </c>
      <c r="Q6" s="190">
        <f t="shared" si="2"/>
        <v>0</v>
      </c>
      <c r="R6" s="168">
        <f t="shared" si="2"/>
        <v>29</v>
      </c>
    </row>
    <row r="7" spans="1:18" ht="39.75" customHeight="1">
      <c r="A7" s="165" t="s">
        <v>173</v>
      </c>
      <c r="B7" s="185">
        <v>454</v>
      </c>
      <c r="C7" s="188">
        <v>1</v>
      </c>
      <c r="D7" s="188">
        <v>3</v>
      </c>
      <c r="E7" s="188">
        <v>3</v>
      </c>
      <c r="F7" s="188">
        <v>3</v>
      </c>
      <c r="G7" s="188">
        <v>2</v>
      </c>
      <c r="H7" s="188">
        <v>3</v>
      </c>
      <c r="I7" s="188">
        <v>1</v>
      </c>
      <c r="J7" s="188">
        <v>1</v>
      </c>
      <c r="K7" s="188">
        <v>1</v>
      </c>
      <c r="L7" s="188">
        <v>5</v>
      </c>
      <c r="M7" s="188">
        <v>269</v>
      </c>
      <c r="N7" s="188">
        <v>24</v>
      </c>
      <c r="O7" s="188">
        <v>1</v>
      </c>
      <c r="P7" s="188">
        <v>8</v>
      </c>
      <c r="Q7" s="188">
        <v>0</v>
      </c>
      <c r="R7" s="166">
        <v>129</v>
      </c>
    </row>
    <row r="8" spans="1:18" ht="39.75" customHeight="1">
      <c r="A8" s="165" t="s">
        <v>174</v>
      </c>
      <c r="B8" s="185">
        <v>113</v>
      </c>
      <c r="C8" s="188">
        <v>0</v>
      </c>
      <c r="D8" s="188">
        <v>0</v>
      </c>
      <c r="E8" s="188">
        <v>0</v>
      </c>
      <c r="F8" s="188">
        <v>5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1</v>
      </c>
      <c r="M8" s="188">
        <v>53</v>
      </c>
      <c r="N8" s="188">
        <v>15</v>
      </c>
      <c r="O8" s="188">
        <v>0</v>
      </c>
      <c r="P8" s="188">
        <v>0</v>
      </c>
      <c r="Q8" s="188">
        <v>0</v>
      </c>
      <c r="R8" s="166">
        <v>39</v>
      </c>
    </row>
    <row r="9" spans="1:18" ht="39.75" customHeight="1">
      <c r="A9" s="165" t="s">
        <v>175</v>
      </c>
      <c r="B9" s="185">
        <v>84</v>
      </c>
      <c r="C9" s="188">
        <v>0</v>
      </c>
      <c r="D9" s="188">
        <v>0</v>
      </c>
      <c r="E9" s="188">
        <v>0</v>
      </c>
      <c r="F9" s="188">
        <v>15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2</v>
      </c>
      <c r="M9" s="188">
        <v>42</v>
      </c>
      <c r="N9" s="188">
        <v>3</v>
      </c>
      <c r="O9" s="188">
        <v>0</v>
      </c>
      <c r="P9" s="188">
        <v>1</v>
      </c>
      <c r="Q9" s="188">
        <v>0</v>
      </c>
      <c r="R9" s="166">
        <v>21</v>
      </c>
    </row>
    <row r="10" spans="1:18" ht="39.75" customHeight="1">
      <c r="A10" s="165" t="s">
        <v>176</v>
      </c>
      <c r="B10" s="185">
        <v>47</v>
      </c>
      <c r="C10" s="188">
        <v>0</v>
      </c>
      <c r="D10" s="188">
        <v>0</v>
      </c>
      <c r="E10" s="188">
        <v>0</v>
      </c>
      <c r="F10" s="188">
        <v>5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22</v>
      </c>
      <c r="N10" s="188">
        <v>1</v>
      </c>
      <c r="O10" s="188">
        <v>0</v>
      </c>
      <c r="P10" s="188">
        <v>0</v>
      </c>
      <c r="Q10" s="188">
        <v>0</v>
      </c>
      <c r="R10" s="166">
        <v>19</v>
      </c>
    </row>
    <row r="11" spans="1:18" ht="39.75" customHeight="1">
      <c r="A11" s="165" t="s">
        <v>177</v>
      </c>
      <c r="B11" s="185">
        <v>95</v>
      </c>
      <c r="C11" s="188">
        <v>0</v>
      </c>
      <c r="D11" s="188">
        <v>0</v>
      </c>
      <c r="E11" s="188">
        <v>0</v>
      </c>
      <c r="F11" s="188">
        <v>1</v>
      </c>
      <c r="G11" s="188">
        <v>0</v>
      </c>
      <c r="H11" s="188">
        <v>0</v>
      </c>
      <c r="I11" s="188">
        <v>0</v>
      </c>
      <c r="J11" s="188">
        <v>1</v>
      </c>
      <c r="K11" s="188">
        <v>0</v>
      </c>
      <c r="L11" s="188">
        <v>4</v>
      </c>
      <c r="M11" s="188">
        <v>43</v>
      </c>
      <c r="N11" s="188">
        <v>8</v>
      </c>
      <c r="O11" s="188">
        <v>4</v>
      </c>
      <c r="P11" s="188">
        <v>4</v>
      </c>
      <c r="Q11" s="188">
        <v>1</v>
      </c>
      <c r="R11" s="166">
        <v>29</v>
      </c>
    </row>
    <row r="12" spans="1:18" ht="39.75" customHeight="1">
      <c r="A12" s="165" t="s">
        <v>178</v>
      </c>
      <c r="B12" s="185">
        <v>93</v>
      </c>
      <c r="C12" s="188">
        <v>0</v>
      </c>
      <c r="D12" s="188">
        <v>0</v>
      </c>
      <c r="E12" s="188">
        <v>0</v>
      </c>
      <c r="F12" s="188">
        <v>5</v>
      </c>
      <c r="G12" s="188">
        <v>0</v>
      </c>
      <c r="H12" s="188">
        <v>0</v>
      </c>
      <c r="I12" s="188">
        <v>0</v>
      </c>
      <c r="J12" s="188">
        <v>2</v>
      </c>
      <c r="K12" s="188">
        <v>0</v>
      </c>
      <c r="L12" s="188">
        <v>2</v>
      </c>
      <c r="M12" s="188">
        <v>37</v>
      </c>
      <c r="N12" s="188">
        <v>6</v>
      </c>
      <c r="O12" s="188">
        <v>0</v>
      </c>
      <c r="P12" s="188">
        <v>3</v>
      </c>
      <c r="Q12" s="188">
        <v>0</v>
      </c>
      <c r="R12" s="166">
        <v>38</v>
      </c>
    </row>
    <row r="13" spans="1:18" ht="39.75" customHeight="1">
      <c r="A13" s="165" t="s">
        <v>179</v>
      </c>
      <c r="B13" s="185">
        <v>64</v>
      </c>
      <c r="C13" s="188">
        <v>0</v>
      </c>
      <c r="D13" s="188">
        <v>0</v>
      </c>
      <c r="E13" s="188">
        <v>0</v>
      </c>
      <c r="F13" s="188">
        <v>9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28</v>
      </c>
      <c r="N13" s="188">
        <v>4</v>
      </c>
      <c r="O13" s="188">
        <v>0</v>
      </c>
      <c r="P13" s="188">
        <v>1</v>
      </c>
      <c r="Q13" s="188">
        <v>0</v>
      </c>
      <c r="R13" s="166">
        <v>22</v>
      </c>
    </row>
    <row r="14" spans="1:18" ht="39.75" customHeight="1">
      <c r="A14" s="165" t="s">
        <v>180</v>
      </c>
      <c r="B14" s="185">
        <v>31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88">
        <v>0</v>
      </c>
      <c r="K14" s="188">
        <v>0</v>
      </c>
      <c r="L14" s="188">
        <v>0</v>
      </c>
      <c r="M14" s="188">
        <v>18</v>
      </c>
      <c r="N14" s="188">
        <v>4</v>
      </c>
      <c r="O14" s="188">
        <v>1</v>
      </c>
      <c r="P14" s="188">
        <v>0</v>
      </c>
      <c r="Q14" s="188">
        <v>0</v>
      </c>
      <c r="R14" s="166">
        <v>8</v>
      </c>
    </row>
    <row r="15" spans="1:18" ht="39.75" customHeight="1">
      <c r="A15" s="165" t="s">
        <v>181</v>
      </c>
      <c r="B15" s="185">
        <v>59</v>
      </c>
      <c r="C15" s="188">
        <v>0</v>
      </c>
      <c r="D15" s="188">
        <v>0</v>
      </c>
      <c r="E15" s="188">
        <v>0</v>
      </c>
      <c r="F15" s="188">
        <v>5</v>
      </c>
      <c r="G15" s="188">
        <v>0</v>
      </c>
      <c r="H15" s="188">
        <v>0</v>
      </c>
      <c r="I15" s="188">
        <v>0</v>
      </c>
      <c r="J15" s="188">
        <v>1</v>
      </c>
      <c r="K15" s="188">
        <v>0</v>
      </c>
      <c r="L15" s="188">
        <v>1</v>
      </c>
      <c r="M15" s="188">
        <v>32</v>
      </c>
      <c r="N15" s="188">
        <v>4</v>
      </c>
      <c r="O15" s="188">
        <v>1</v>
      </c>
      <c r="P15" s="188">
        <v>0</v>
      </c>
      <c r="Q15" s="188">
        <v>0</v>
      </c>
      <c r="R15" s="166">
        <v>15</v>
      </c>
    </row>
    <row r="16" spans="1:18" ht="39.75" customHeight="1">
      <c r="A16" s="165" t="s">
        <v>182</v>
      </c>
      <c r="B16" s="185">
        <v>45</v>
      </c>
      <c r="C16" s="188">
        <v>0</v>
      </c>
      <c r="D16" s="188">
        <v>0</v>
      </c>
      <c r="E16" s="188">
        <v>0</v>
      </c>
      <c r="F16" s="188">
        <v>13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15</v>
      </c>
      <c r="N16" s="188">
        <v>5</v>
      </c>
      <c r="O16" s="188">
        <v>0</v>
      </c>
      <c r="P16" s="188">
        <v>0</v>
      </c>
      <c r="Q16" s="188">
        <v>0</v>
      </c>
      <c r="R16" s="166">
        <v>12</v>
      </c>
    </row>
    <row r="17" spans="1:18" ht="39.75" customHeight="1">
      <c r="A17" s="165" t="s">
        <v>183</v>
      </c>
      <c r="B17" s="185">
        <v>30</v>
      </c>
      <c r="C17" s="188">
        <v>0</v>
      </c>
      <c r="D17" s="188">
        <v>1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1</v>
      </c>
      <c r="K17" s="188">
        <v>0</v>
      </c>
      <c r="L17" s="188">
        <v>0</v>
      </c>
      <c r="M17" s="188">
        <v>17</v>
      </c>
      <c r="N17" s="188">
        <v>3</v>
      </c>
      <c r="O17" s="188">
        <v>0</v>
      </c>
      <c r="P17" s="188">
        <v>0</v>
      </c>
      <c r="Q17" s="188">
        <v>0</v>
      </c>
      <c r="R17" s="166">
        <v>8</v>
      </c>
    </row>
    <row r="18" spans="1:18" ht="39.75" customHeight="1">
      <c r="A18" s="169" t="s">
        <v>184</v>
      </c>
      <c r="B18" s="187">
        <v>5</v>
      </c>
      <c r="C18" s="191">
        <v>0</v>
      </c>
      <c r="D18" s="191">
        <v>0</v>
      </c>
      <c r="E18" s="191">
        <v>0</v>
      </c>
      <c r="F18" s="191">
        <v>3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2</v>
      </c>
      <c r="N18" s="191">
        <v>0</v>
      </c>
      <c r="O18" s="191">
        <v>0</v>
      </c>
      <c r="P18" s="191">
        <v>0</v>
      </c>
      <c r="Q18" s="191">
        <v>0</v>
      </c>
      <c r="R18" s="170">
        <v>0</v>
      </c>
    </row>
    <row r="19" spans="1:18" s="20" customFormat="1" ht="39.75" customHeight="1">
      <c r="A19" s="165" t="s">
        <v>185</v>
      </c>
      <c r="B19" s="185">
        <v>11</v>
      </c>
      <c r="C19" s="188">
        <v>0</v>
      </c>
      <c r="D19" s="188">
        <v>0</v>
      </c>
      <c r="E19" s="188">
        <v>0</v>
      </c>
      <c r="F19" s="188">
        <v>4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3</v>
      </c>
      <c r="N19" s="188">
        <v>1</v>
      </c>
      <c r="O19" s="188">
        <v>0</v>
      </c>
      <c r="P19" s="188">
        <v>0</v>
      </c>
      <c r="Q19" s="188">
        <v>0</v>
      </c>
      <c r="R19" s="166">
        <v>3</v>
      </c>
    </row>
    <row r="20" spans="1:18" ht="39.75" customHeight="1">
      <c r="A20" s="163" t="s">
        <v>186</v>
      </c>
      <c r="B20" s="184">
        <v>25</v>
      </c>
      <c r="C20" s="189">
        <v>0</v>
      </c>
      <c r="D20" s="189">
        <v>0</v>
      </c>
      <c r="E20" s="189">
        <v>0</v>
      </c>
      <c r="F20" s="189">
        <v>1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14</v>
      </c>
      <c r="N20" s="189">
        <v>2</v>
      </c>
      <c r="O20" s="189">
        <v>0</v>
      </c>
      <c r="P20" s="189">
        <v>1</v>
      </c>
      <c r="Q20" s="189">
        <v>0</v>
      </c>
      <c r="R20" s="164">
        <v>7</v>
      </c>
    </row>
    <row r="21" spans="1:18" ht="39.75" customHeight="1">
      <c r="A21" s="165" t="s">
        <v>187</v>
      </c>
      <c r="B21" s="185">
        <v>18</v>
      </c>
      <c r="C21" s="188">
        <v>0</v>
      </c>
      <c r="D21" s="188">
        <v>0</v>
      </c>
      <c r="E21" s="188">
        <v>0</v>
      </c>
      <c r="F21" s="188">
        <v>1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9</v>
      </c>
      <c r="N21" s="188">
        <v>2</v>
      </c>
      <c r="O21" s="188">
        <v>0</v>
      </c>
      <c r="P21" s="188">
        <v>1</v>
      </c>
      <c r="Q21" s="188">
        <v>0</v>
      </c>
      <c r="R21" s="166">
        <v>5</v>
      </c>
    </row>
    <row r="22" spans="1:18" ht="39.75" customHeight="1">
      <c r="A22" s="216" t="s">
        <v>188</v>
      </c>
      <c r="B22" s="187">
        <v>16</v>
      </c>
      <c r="C22" s="191">
        <v>0</v>
      </c>
      <c r="D22" s="191">
        <v>0</v>
      </c>
      <c r="E22" s="191">
        <v>0</v>
      </c>
      <c r="F22" s="191">
        <v>2</v>
      </c>
      <c r="G22" s="191">
        <v>0</v>
      </c>
      <c r="H22" s="191">
        <v>2</v>
      </c>
      <c r="I22" s="191">
        <v>0</v>
      </c>
      <c r="J22" s="191">
        <v>0</v>
      </c>
      <c r="K22" s="191">
        <v>0</v>
      </c>
      <c r="L22" s="191">
        <v>0</v>
      </c>
      <c r="M22" s="191">
        <v>9</v>
      </c>
      <c r="N22" s="191">
        <v>0</v>
      </c>
      <c r="O22" s="191">
        <v>0</v>
      </c>
      <c r="P22" s="191">
        <v>0</v>
      </c>
      <c r="Q22" s="191">
        <v>0</v>
      </c>
      <c r="R22" s="170">
        <v>3</v>
      </c>
    </row>
    <row r="23" spans="1:18" ht="39.75" customHeight="1">
      <c r="A23" s="171" t="s">
        <v>189</v>
      </c>
      <c r="B23" s="186">
        <v>13</v>
      </c>
      <c r="C23" s="190">
        <v>0</v>
      </c>
      <c r="D23" s="190">
        <v>0</v>
      </c>
      <c r="E23" s="190">
        <v>0</v>
      </c>
      <c r="F23" s="190">
        <v>7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2</v>
      </c>
      <c r="N23" s="190">
        <v>2</v>
      </c>
      <c r="O23" s="190">
        <v>0</v>
      </c>
      <c r="P23" s="190">
        <v>1</v>
      </c>
      <c r="Q23" s="190">
        <v>0</v>
      </c>
      <c r="R23" s="168">
        <v>1</v>
      </c>
    </row>
    <row r="24" spans="1:18" ht="39.75" customHeight="1">
      <c r="A24" s="162" t="s">
        <v>190</v>
      </c>
      <c r="B24" s="185">
        <v>6</v>
      </c>
      <c r="C24" s="188">
        <v>0</v>
      </c>
      <c r="D24" s="188">
        <v>0</v>
      </c>
      <c r="E24" s="188">
        <v>0</v>
      </c>
      <c r="F24" s="188">
        <v>5</v>
      </c>
      <c r="G24" s="188">
        <v>0</v>
      </c>
      <c r="H24" s="188">
        <v>0</v>
      </c>
      <c r="I24" s="188">
        <v>0</v>
      </c>
      <c r="J24" s="188">
        <v>0</v>
      </c>
      <c r="K24" s="188">
        <v>0</v>
      </c>
      <c r="L24" s="188">
        <v>0</v>
      </c>
      <c r="M24" s="188">
        <v>0</v>
      </c>
      <c r="N24" s="188">
        <v>1</v>
      </c>
      <c r="O24" s="188">
        <v>0</v>
      </c>
      <c r="P24" s="188">
        <v>0</v>
      </c>
      <c r="Q24" s="188">
        <v>0</v>
      </c>
      <c r="R24" s="166">
        <v>0</v>
      </c>
    </row>
    <row r="25" spans="1:18" ht="39.75" customHeight="1">
      <c r="A25" s="171" t="s">
        <v>203</v>
      </c>
      <c r="B25" s="186">
        <v>13</v>
      </c>
      <c r="C25" s="190">
        <v>0</v>
      </c>
      <c r="D25" s="190">
        <v>0</v>
      </c>
      <c r="E25" s="190">
        <v>0</v>
      </c>
      <c r="F25" s="190">
        <v>7</v>
      </c>
      <c r="G25" s="190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M25" s="190">
        <v>4</v>
      </c>
      <c r="N25" s="190">
        <v>0</v>
      </c>
      <c r="O25" s="190">
        <v>0</v>
      </c>
      <c r="P25" s="190">
        <v>0</v>
      </c>
      <c r="Q25" s="190">
        <v>0</v>
      </c>
      <c r="R25" s="168">
        <v>2</v>
      </c>
    </row>
    <row r="26" spans="1:18" ht="39.75" customHeight="1" thickBot="1">
      <c r="A26" s="218" t="s">
        <v>191</v>
      </c>
      <c r="B26" s="219">
        <v>22</v>
      </c>
      <c r="C26" s="220">
        <v>0</v>
      </c>
      <c r="D26" s="220">
        <v>0</v>
      </c>
      <c r="E26" s="220">
        <v>0</v>
      </c>
      <c r="F26" s="220">
        <v>7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0">
        <v>0</v>
      </c>
      <c r="M26" s="220">
        <v>5</v>
      </c>
      <c r="N26" s="220">
        <v>2</v>
      </c>
      <c r="O26" s="220">
        <v>0</v>
      </c>
      <c r="P26" s="220">
        <v>0</v>
      </c>
      <c r="Q26" s="220">
        <v>0</v>
      </c>
      <c r="R26" s="221">
        <v>8</v>
      </c>
    </row>
    <row r="27" spans="1:18" ht="39.75" customHeight="1" thickTop="1">
      <c r="A27" s="162" t="s">
        <v>205</v>
      </c>
      <c r="B27" s="185">
        <f aca="true" t="shared" si="3" ref="B27:R27">B15</f>
        <v>59</v>
      </c>
      <c r="C27" s="188">
        <f t="shared" si="3"/>
        <v>0</v>
      </c>
      <c r="D27" s="188">
        <f t="shared" si="3"/>
        <v>0</v>
      </c>
      <c r="E27" s="188">
        <f t="shared" si="3"/>
        <v>0</v>
      </c>
      <c r="F27" s="188">
        <f t="shared" si="3"/>
        <v>5</v>
      </c>
      <c r="G27" s="188">
        <f t="shared" si="3"/>
        <v>0</v>
      </c>
      <c r="H27" s="188">
        <f t="shared" si="3"/>
        <v>0</v>
      </c>
      <c r="I27" s="188">
        <f t="shared" si="3"/>
        <v>0</v>
      </c>
      <c r="J27" s="188">
        <f t="shared" si="3"/>
        <v>1</v>
      </c>
      <c r="K27" s="188">
        <f t="shared" si="3"/>
        <v>0</v>
      </c>
      <c r="L27" s="188">
        <f t="shared" si="3"/>
        <v>1</v>
      </c>
      <c r="M27" s="188">
        <f t="shared" si="3"/>
        <v>32</v>
      </c>
      <c r="N27" s="188">
        <f t="shared" si="3"/>
        <v>4</v>
      </c>
      <c r="O27" s="188">
        <f t="shared" si="3"/>
        <v>1</v>
      </c>
      <c r="P27" s="188">
        <f t="shared" si="3"/>
        <v>0</v>
      </c>
      <c r="Q27" s="188">
        <f t="shared" si="3"/>
        <v>0</v>
      </c>
      <c r="R27" s="226">
        <f t="shared" si="3"/>
        <v>15</v>
      </c>
    </row>
    <row r="28" spans="1:18" ht="39.75" customHeight="1">
      <c r="A28" s="162" t="s">
        <v>206</v>
      </c>
      <c r="B28" s="185">
        <f aca="true" t="shared" si="4" ref="B28:R28">B11+B12</f>
        <v>188</v>
      </c>
      <c r="C28" s="188">
        <f t="shared" si="4"/>
        <v>0</v>
      </c>
      <c r="D28" s="188">
        <f t="shared" si="4"/>
        <v>0</v>
      </c>
      <c r="E28" s="188">
        <f t="shared" si="4"/>
        <v>0</v>
      </c>
      <c r="F28" s="188">
        <f t="shared" si="4"/>
        <v>6</v>
      </c>
      <c r="G28" s="188">
        <f t="shared" si="4"/>
        <v>0</v>
      </c>
      <c r="H28" s="188">
        <f t="shared" si="4"/>
        <v>0</v>
      </c>
      <c r="I28" s="188">
        <f t="shared" si="4"/>
        <v>0</v>
      </c>
      <c r="J28" s="188">
        <f t="shared" si="4"/>
        <v>3</v>
      </c>
      <c r="K28" s="188">
        <f t="shared" si="4"/>
        <v>0</v>
      </c>
      <c r="L28" s="188">
        <f t="shared" si="4"/>
        <v>6</v>
      </c>
      <c r="M28" s="188">
        <f t="shared" si="4"/>
        <v>80</v>
      </c>
      <c r="N28" s="188">
        <f t="shared" si="4"/>
        <v>14</v>
      </c>
      <c r="O28" s="188">
        <f t="shared" si="4"/>
        <v>4</v>
      </c>
      <c r="P28" s="188">
        <f t="shared" si="4"/>
        <v>7</v>
      </c>
      <c r="Q28" s="188">
        <f t="shared" si="4"/>
        <v>1</v>
      </c>
      <c r="R28" s="166">
        <f t="shared" si="4"/>
        <v>67</v>
      </c>
    </row>
    <row r="29" spans="1:18" ht="39.75" customHeight="1">
      <c r="A29" s="162" t="s">
        <v>207</v>
      </c>
      <c r="B29" s="185">
        <f aca="true" t="shared" si="5" ref="B29:R29">B8+B18</f>
        <v>118</v>
      </c>
      <c r="C29" s="188">
        <f t="shared" si="5"/>
        <v>0</v>
      </c>
      <c r="D29" s="188">
        <f t="shared" si="5"/>
        <v>0</v>
      </c>
      <c r="E29" s="188">
        <f t="shared" si="5"/>
        <v>0</v>
      </c>
      <c r="F29" s="188">
        <f t="shared" si="5"/>
        <v>8</v>
      </c>
      <c r="G29" s="188">
        <f t="shared" si="5"/>
        <v>0</v>
      </c>
      <c r="H29" s="188">
        <f t="shared" si="5"/>
        <v>0</v>
      </c>
      <c r="I29" s="188">
        <f t="shared" si="5"/>
        <v>0</v>
      </c>
      <c r="J29" s="188">
        <f t="shared" si="5"/>
        <v>0</v>
      </c>
      <c r="K29" s="188">
        <f t="shared" si="5"/>
        <v>0</v>
      </c>
      <c r="L29" s="188">
        <f t="shared" si="5"/>
        <v>1</v>
      </c>
      <c r="M29" s="188">
        <f t="shared" si="5"/>
        <v>55</v>
      </c>
      <c r="N29" s="188">
        <f t="shared" si="5"/>
        <v>15</v>
      </c>
      <c r="O29" s="188">
        <f t="shared" si="5"/>
        <v>0</v>
      </c>
      <c r="P29" s="188">
        <f t="shared" si="5"/>
        <v>0</v>
      </c>
      <c r="Q29" s="188">
        <f t="shared" si="5"/>
        <v>0</v>
      </c>
      <c r="R29" s="166">
        <f t="shared" si="5"/>
        <v>39</v>
      </c>
    </row>
    <row r="30" spans="1:18" ht="39.75" customHeight="1">
      <c r="A30" s="162" t="s">
        <v>208</v>
      </c>
      <c r="B30" s="185">
        <f aca="true" t="shared" si="6" ref="B30:R30">B7+B14+B17+B19+B20+B21</f>
        <v>569</v>
      </c>
      <c r="C30" s="188">
        <f t="shared" si="6"/>
        <v>1</v>
      </c>
      <c r="D30" s="188">
        <f t="shared" si="6"/>
        <v>4</v>
      </c>
      <c r="E30" s="188">
        <f t="shared" si="6"/>
        <v>3</v>
      </c>
      <c r="F30" s="188">
        <f t="shared" si="6"/>
        <v>9</v>
      </c>
      <c r="G30" s="188">
        <f t="shared" si="6"/>
        <v>2</v>
      </c>
      <c r="H30" s="188">
        <f t="shared" si="6"/>
        <v>3</v>
      </c>
      <c r="I30" s="188">
        <f t="shared" si="6"/>
        <v>1</v>
      </c>
      <c r="J30" s="188">
        <f t="shared" si="6"/>
        <v>2</v>
      </c>
      <c r="K30" s="188">
        <f t="shared" si="6"/>
        <v>1</v>
      </c>
      <c r="L30" s="188">
        <f t="shared" si="6"/>
        <v>5</v>
      </c>
      <c r="M30" s="188">
        <f t="shared" si="6"/>
        <v>330</v>
      </c>
      <c r="N30" s="188">
        <f t="shared" si="6"/>
        <v>36</v>
      </c>
      <c r="O30" s="188">
        <f t="shared" si="6"/>
        <v>2</v>
      </c>
      <c r="P30" s="188">
        <f t="shared" si="6"/>
        <v>10</v>
      </c>
      <c r="Q30" s="188">
        <f t="shared" si="6"/>
        <v>0</v>
      </c>
      <c r="R30" s="166">
        <f t="shared" si="6"/>
        <v>160</v>
      </c>
    </row>
    <row r="31" spans="1:18" ht="39.75" customHeight="1">
      <c r="A31" s="162" t="s">
        <v>209</v>
      </c>
      <c r="B31" s="185">
        <f aca="true" t="shared" si="7" ref="B31:R31">B10+B13+B16+B22+B23</f>
        <v>185</v>
      </c>
      <c r="C31" s="188">
        <f t="shared" si="7"/>
        <v>0</v>
      </c>
      <c r="D31" s="188">
        <f t="shared" si="7"/>
        <v>0</v>
      </c>
      <c r="E31" s="188">
        <f t="shared" si="7"/>
        <v>0</v>
      </c>
      <c r="F31" s="188">
        <f t="shared" si="7"/>
        <v>36</v>
      </c>
      <c r="G31" s="188">
        <f t="shared" si="7"/>
        <v>0</v>
      </c>
      <c r="H31" s="188">
        <f t="shared" si="7"/>
        <v>2</v>
      </c>
      <c r="I31" s="188">
        <f t="shared" si="7"/>
        <v>0</v>
      </c>
      <c r="J31" s="188">
        <f t="shared" si="7"/>
        <v>0</v>
      </c>
      <c r="K31" s="188">
        <f t="shared" si="7"/>
        <v>0</v>
      </c>
      <c r="L31" s="188">
        <f t="shared" si="7"/>
        <v>0</v>
      </c>
      <c r="M31" s="188">
        <f t="shared" si="7"/>
        <v>76</v>
      </c>
      <c r="N31" s="188">
        <f t="shared" si="7"/>
        <v>12</v>
      </c>
      <c r="O31" s="188">
        <f t="shared" si="7"/>
        <v>0</v>
      </c>
      <c r="P31" s="188">
        <f t="shared" si="7"/>
        <v>2</v>
      </c>
      <c r="Q31" s="188">
        <f t="shared" si="7"/>
        <v>0</v>
      </c>
      <c r="R31" s="166">
        <f t="shared" si="7"/>
        <v>57</v>
      </c>
    </row>
    <row r="32" spans="1:18" ht="39.75" customHeight="1">
      <c r="A32" s="171" t="s">
        <v>210</v>
      </c>
      <c r="B32" s="186">
        <f aca="true" t="shared" si="8" ref="B32:R32">B9+B24+B25+B26</f>
        <v>125</v>
      </c>
      <c r="C32" s="190">
        <f t="shared" si="8"/>
        <v>0</v>
      </c>
      <c r="D32" s="190">
        <f t="shared" si="8"/>
        <v>0</v>
      </c>
      <c r="E32" s="190">
        <f t="shared" si="8"/>
        <v>0</v>
      </c>
      <c r="F32" s="190">
        <f t="shared" si="8"/>
        <v>34</v>
      </c>
      <c r="G32" s="190">
        <f t="shared" si="8"/>
        <v>0</v>
      </c>
      <c r="H32" s="190">
        <f t="shared" si="8"/>
        <v>0</v>
      </c>
      <c r="I32" s="190">
        <f t="shared" si="8"/>
        <v>0</v>
      </c>
      <c r="J32" s="190">
        <f t="shared" si="8"/>
        <v>0</v>
      </c>
      <c r="K32" s="190">
        <f t="shared" si="8"/>
        <v>0</v>
      </c>
      <c r="L32" s="190">
        <f t="shared" si="8"/>
        <v>2</v>
      </c>
      <c r="M32" s="190">
        <f t="shared" si="8"/>
        <v>51</v>
      </c>
      <c r="N32" s="190">
        <f t="shared" si="8"/>
        <v>6</v>
      </c>
      <c r="O32" s="190">
        <f t="shared" si="8"/>
        <v>0</v>
      </c>
      <c r="P32" s="190">
        <f t="shared" si="8"/>
        <v>1</v>
      </c>
      <c r="Q32" s="190">
        <f t="shared" si="8"/>
        <v>0</v>
      </c>
      <c r="R32" s="168">
        <f t="shared" si="8"/>
        <v>31</v>
      </c>
    </row>
  </sheetData>
  <sheetProtection/>
  <mergeCells count="15">
    <mergeCell ref="A2:A3"/>
    <mergeCell ref="J2:J3"/>
    <mergeCell ref="K2:K3"/>
    <mergeCell ref="L2:L3"/>
    <mergeCell ref="R2:R3"/>
    <mergeCell ref="N1:R1"/>
    <mergeCell ref="B2:B3"/>
    <mergeCell ref="P2:P3"/>
    <mergeCell ref="I2:I3"/>
    <mergeCell ref="C2:D2"/>
    <mergeCell ref="E2:H2"/>
    <mergeCell ref="M2:M3"/>
    <mergeCell ref="N2:N3"/>
    <mergeCell ref="Q2:Q3"/>
    <mergeCell ref="O2:O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G33"/>
  <sheetViews>
    <sheetView view="pageBreakPreview" zoomScale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5" sqref="K25"/>
    </sheetView>
  </sheetViews>
  <sheetFormatPr defaultColWidth="9.125" defaultRowHeight="13.5"/>
  <cols>
    <col min="1" max="1" width="11.75390625" style="36" customWidth="1"/>
    <col min="2" max="11" width="11.25390625" style="36" customWidth="1"/>
    <col min="12" max="12" width="9.125" style="36" customWidth="1"/>
    <col min="13" max="13" width="11.125" style="227" customWidth="1"/>
    <col min="14" max="16384" width="9.125" style="36" customWidth="1"/>
  </cols>
  <sheetData>
    <row r="1" spans="1:11" ht="21">
      <c r="A1" s="1" t="s">
        <v>242</v>
      </c>
      <c r="B1" s="35"/>
      <c r="C1" s="35"/>
      <c r="D1" s="35"/>
      <c r="E1" s="35"/>
      <c r="F1" s="35"/>
      <c r="G1" s="78"/>
      <c r="H1" s="161"/>
      <c r="I1" s="161"/>
      <c r="J1" s="161"/>
      <c r="K1" s="161" t="s">
        <v>26</v>
      </c>
    </row>
    <row r="2" spans="1:33" s="37" customFormat="1" ht="15.75" customHeight="1">
      <c r="A2" s="262" t="s">
        <v>27</v>
      </c>
      <c r="B2" s="260" t="s">
        <v>142</v>
      </c>
      <c r="C2" s="260"/>
      <c r="D2" s="260"/>
      <c r="E2" s="260"/>
      <c r="F2" s="261"/>
      <c r="G2" s="260" t="s">
        <v>157</v>
      </c>
      <c r="H2" s="260"/>
      <c r="I2" s="260"/>
      <c r="J2" s="260"/>
      <c r="K2" s="261"/>
      <c r="M2" s="227"/>
      <c r="AG2" s="37">
        <v>10</v>
      </c>
    </row>
    <row r="3" spans="1:13" s="37" customFormat="1" ht="21" customHeight="1">
      <c r="A3" s="263"/>
      <c r="B3" s="38" t="s">
        <v>217</v>
      </c>
      <c r="C3" s="5" t="s">
        <v>227</v>
      </c>
      <c r="D3" s="5" t="s">
        <v>232</v>
      </c>
      <c r="E3" s="5" t="s">
        <v>238</v>
      </c>
      <c r="F3" s="5" t="s">
        <v>256</v>
      </c>
      <c r="G3" s="91" t="s">
        <v>217</v>
      </c>
      <c r="H3" s="6" t="s">
        <v>226</v>
      </c>
      <c r="I3" s="6" t="s">
        <v>236</v>
      </c>
      <c r="J3" s="6" t="s">
        <v>255</v>
      </c>
      <c r="K3" s="6" t="s">
        <v>248</v>
      </c>
      <c r="L3"/>
      <c r="M3" s="36" t="s">
        <v>247</v>
      </c>
    </row>
    <row r="4" spans="1:13" ht="39.75" customHeight="1">
      <c r="A4" s="50" t="s">
        <v>3</v>
      </c>
      <c r="B4" s="80">
        <v>5126</v>
      </c>
      <c r="C4" s="7">
        <v>4874</v>
      </c>
      <c r="D4" s="41">
        <v>4440</v>
      </c>
      <c r="E4" s="41">
        <v>4176</v>
      </c>
      <c r="F4" s="41">
        <v>4047</v>
      </c>
      <c r="G4" s="199">
        <v>351.09589041095893</v>
      </c>
      <c r="H4" s="81">
        <v>335.6749311294766</v>
      </c>
      <c r="I4" s="81">
        <v>307.4792243767313</v>
      </c>
      <c r="J4" s="81">
        <v>290.80779944289696</v>
      </c>
      <c r="K4" s="92">
        <f>F4/M4*100000</f>
        <v>282.7118260445563</v>
      </c>
      <c r="L4"/>
      <c r="M4" s="227">
        <v>1431493</v>
      </c>
    </row>
    <row r="5" spans="1:13" ht="39.75" customHeight="1">
      <c r="A5" s="51" t="s">
        <v>4</v>
      </c>
      <c r="B5" s="83">
        <v>4654</v>
      </c>
      <c r="C5" s="10">
        <v>4421</v>
      </c>
      <c r="D5" s="43">
        <v>4027</v>
      </c>
      <c r="E5" s="43">
        <v>3753</v>
      </c>
      <c r="F5" s="43">
        <v>3640</v>
      </c>
      <c r="G5" s="200">
        <v>354.06362950976563</v>
      </c>
      <c r="H5" s="84">
        <v>337.8499719923061</v>
      </c>
      <c r="I5" s="84">
        <v>309.1374014802055</v>
      </c>
      <c r="J5" s="84">
        <v>289.1761215880415</v>
      </c>
      <c r="K5" s="93">
        <f aca="true" t="shared" si="0" ref="K5:K32">F5/M5*100000</f>
        <v>281.545685815125</v>
      </c>
      <c r="L5"/>
      <c r="M5" s="227">
        <v>1292863</v>
      </c>
    </row>
    <row r="6" spans="1:13" ht="39.75" customHeight="1">
      <c r="A6" s="52" t="s">
        <v>5</v>
      </c>
      <c r="B6" s="86">
        <v>472</v>
      </c>
      <c r="C6" s="13">
        <v>453</v>
      </c>
      <c r="D6" s="45">
        <v>413</v>
      </c>
      <c r="E6" s="45">
        <v>423</v>
      </c>
      <c r="F6" s="45">
        <v>407</v>
      </c>
      <c r="G6" s="201">
        <v>324.32061016250384</v>
      </c>
      <c r="H6" s="87">
        <v>315.89077013193497</v>
      </c>
      <c r="I6" s="87">
        <v>291.60282706469627</v>
      </c>
      <c r="J6" s="87">
        <v>302.73968681114195</v>
      </c>
      <c r="K6" s="94">
        <f t="shared" si="0"/>
        <v>293.5872466277141</v>
      </c>
      <c r="L6"/>
      <c r="M6" s="227">
        <v>138630</v>
      </c>
    </row>
    <row r="7" spans="1:18" ht="39.75" customHeight="1">
      <c r="A7" s="50" t="s">
        <v>6</v>
      </c>
      <c r="B7" s="17">
        <v>2158</v>
      </c>
      <c r="C7" s="17">
        <v>2043</v>
      </c>
      <c r="D7" s="104">
        <v>1901</v>
      </c>
      <c r="E7" s="104">
        <v>1772</v>
      </c>
      <c r="F7" s="104">
        <v>1731</v>
      </c>
      <c r="G7" s="199">
        <v>418.9803129732458</v>
      </c>
      <c r="H7" s="81">
        <v>396.71751693282795</v>
      </c>
      <c r="I7" s="81">
        <v>369.07533136208406</v>
      </c>
      <c r="J7" s="81">
        <v>343.5626594696881</v>
      </c>
      <c r="K7" s="92">
        <f t="shared" si="0"/>
        <v>334.6667156454273</v>
      </c>
      <c r="L7"/>
      <c r="M7" s="227">
        <v>517231</v>
      </c>
      <c r="R7" s="36">
        <v>48</v>
      </c>
    </row>
    <row r="8" spans="1:13" ht="39.75" customHeight="1">
      <c r="A8" s="51" t="s">
        <v>7</v>
      </c>
      <c r="B8" s="16">
        <v>528</v>
      </c>
      <c r="C8" s="16">
        <v>478</v>
      </c>
      <c r="D8" s="46">
        <v>464</v>
      </c>
      <c r="E8" s="46">
        <v>454</v>
      </c>
      <c r="F8" s="46">
        <v>441</v>
      </c>
      <c r="G8" s="200">
        <v>305.93620534808935</v>
      </c>
      <c r="H8" s="84">
        <v>279.2186550773401</v>
      </c>
      <c r="I8" s="84">
        <v>273.018263980418</v>
      </c>
      <c r="J8" s="84">
        <v>269.06414275808527</v>
      </c>
      <c r="K8" s="93">
        <f t="shared" si="0"/>
        <v>264.8139696875075</v>
      </c>
      <c r="L8"/>
      <c r="M8" s="227">
        <v>166532</v>
      </c>
    </row>
    <row r="9" spans="1:13" ht="39.75" customHeight="1">
      <c r="A9" s="51" t="s">
        <v>8</v>
      </c>
      <c r="B9" s="16">
        <v>460</v>
      </c>
      <c r="C9" s="16">
        <v>447</v>
      </c>
      <c r="D9" s="46">
        <v>410</v>
      </c>
      <c r="E9" s="46">
        <v>393</v>
      </c>
      <c r="F9" s="46">
        <v>383</v>
      </c>
      <c r="G9" s="200">
        <v>521.0634224804884</v>
      </c>
      <c r="H9" s="84">
        <v>513.3328739750568</v>
      </c>
      <c r="I9" s="84">
        <v>477.9724641229205</v>
      </c>
      <c r="J9" s="84">
        <v>464.0946611400432</v>
      </c>
      <c r="K9" s="93">
        <f t="shared" si="0"/>
        <v>454.81534259589125</v>
      </c>
      <c r="L9"/>
      <c r="M9" s="227">
        <v>84210</v>
      </c>
    </row>
    <row r="10" spans="1:13" ht="39.75" customHeight="1">
      <c r="A10" s="51" t="s">
        <v>9</v>
      </c>
      <c r="B10" s="16">
        <v>101</v>
      </c>
      <c r="C10" s="16">
        <v>82</v>
      </c>
      <c r="D10" s="46">
        <v>57</v>
      </c>
      <c r="E10" s="46">
        <v>57</v>
      </c>
      <c r="F10" s="46">
        <v>57</v>
      </c>
      <c r="G10" s="200">
        <v>248.1328616352201</v>
      </c>
      <c r="H10" s="84">
        <v>204.66230719313134</v>
      </c>
      <c r="I10" s="84">
        <v>144.48302958099922</v>
      </c>
      <c r="J10" s="84">
        <v>146.4956693824051</v>
      </c>
      <c r="K10" s="93">
        <f t="shared" si="0"/>
        <v>148.5535574667709</v>
      </c>
      <c r="L10"/>
      <c r="M10" s="227">
        <v>38370</v>
      </c>
    </row>
    <row r="11" spans="1:13" ht="39.75" customHeight="1">
      <c r="A11" s="51" t="s">
        <v>10</v>
      </c>
      <c r="B11" s="16">
        <v>378</v>
      </c>
      <c r="C11" s="16">
        <v>359</v>
      </c>
      <c r="D11" s="46">
        <v>276</v>
      </c>
      <c r="E11" s="46">
        <v>246</v>
      </c>
      <c r="F11" s="46">
        <v>246</v>
      </c>
      <c r="G11" s="200">
        <v>305.7807115468621</v>
      </c>
      <c r="H11" s="84">
        <v>291.1715803560566</v>
      </c>
      <c r="I11" s="84">
        <v>224.1114710969282</v>
      </c>
      <c r="J11" s="84">
        <v>200.42202686958717</v>
      </c>
      <c r="K11" s="93">
        <f t="shared" si="0"/>
        <v>202.07828479894854</v>
      </c>
      <c r="L11"/>
      <c r="M11" s="227">
        <v>121735</v>
      </c>
    </row>
    <row r="12" spans="1:13" ht="39.75" customHeight="1">
      <c r="A12" s="51" t="s">
        <v>11</v>
      </c>
      <c r="B12" s="16">
        <v>316</v>
      </c>
      <c r="C12" s="16">
        <v>316</v>
      </c>
      <c r="D12" s="46">
        <v>238</v>
      </c>
      <c r="E12" s="46">
        <v>204</v>
      </c>
      <c r="F12" s="46">
        <v>181</v>
      </c>
      <c r="G12" s="200">
        <v>279.67571777533897</v>
      </c>
      <c r="H12" s="84">
        <v>280.639431616341</v>
      </c>
      <c r="I12" s="84">
        <v>212.26499232992043</v>
      </c>
      <c r="J12" s="84">
        <v>182.56994039628415</v>
      </c>
      <c r="K12" s="93">
        <f t="shared" si="0"/>
        <v>161.47594365292485</v>
      </c>
      <c r="L12"/>
      <c r="M12" s="227">
        <v>112091</v>
      </c>
    </row>
    <row r="13" spans="1:13" ht="39.75" customHeight="1">
      <c r="A13" s="51" t="s">
        <v>12</v>
      </c>
      <c r="B13" s="16">
        <v>117</v>
      </c>
      <c r="C13" s="16">
        <v>134</v>
      </c>
      <c r="D13" s="46">
        <v>138</v>
      </c>
      <c r="E13" s="46">
        <v>140</v>
      </c>
      <c r="F13" s="46">
        <v>140</v>
      </c>
      <c r="G13" s="200">
        <v>233.1885040060589</v>
      </c>
      <c r="H13" s="84">
        <v>270.04695592591844</v>
      </c>
      <c r="I13" s="84">
        <v>282.6478780927413</v>
      </c>
      <c r="J13" s="84">
        <v>290.438354459266</v>
      </c>
      <c r="K13" s="93">
        <f t="shared" si="0"/>
        <v>296.88063277986305</v>
      </c>
      <c r="L13"/>
      <c r="M13" s="227">
        <v>47157</v>
      </c>
    </row>
    <row r="14" spans="1:13" ht="39.75" customHeight="1">
      <c r="A14" s="51" t="s">
        <v>13</v>
      </c>
      <c r="B14" s="16">
        <v>79</v>
      </c>
      <c r="C14" s="16">
        <v>79</v>
      </c>
      <c r="D14" s="46">
        <v>63</v>
      </c>
      <c r="E14" s="46">
        <v>61</v>
      </c>
      <c r="F14" s="46">
        <v>42</v>
      </c>
      <c r="G14" s="200">
        <v>201.59232418087169</v>
      </c>
      <c r="H14" s="84">
        <v>202.7616652122581</v>
      </c>
      <c r="I14" s="84">
        <v>162.75705280562158</v>
      </c>
      <c r="J14" s="84">
        <v>158.4950762595162</v>
      </c>
      <c r="K14" s="93">
        <f t="shared" si="0"/>
        <v>110.47689191677408</v>
      </c>
      <c r="L14"/>
      <c r="M14" s="227">
        <v>38017</v>
      </c>
    </row>
    <row r="15" spans="1:13" ht="39.75" customHeight="1">
      <c r="A15" s="51" t="s">
        <v>165</v>
      </c>
      <c r="B15" s="16">
        <v>285</v>
      </c>
      <c r="C15" s="16">
        <v>280</v>
      </c>
      <c r="D15" s="46">
        <v>277</v>
      </c>
      <c r="E15" s="46">
        <v>223</v>
      </c>
      <c r="F15" s="46">
        <v>223</v>
      </c>
      <c r="G15" s="200">
        <v>308.631948279783</v>
      </c>
      <c r="H15" s="84">
        <v>305.3102169883328</v>
      </c>
      <c r="I15" s="84">
        <v>303.8013555901643</v>
      </c>
      <c r="J15" s="84">
        <v>245.84380649997797</v>
      </c>
      <c r="K15" s="93">
        <f t="shared" si="0"/>
        <v>247.2640180957344</v>
      </c>
      <c r="L15"/>
      <c r="M15" s="227">
        <v>90187</v>
      </c>
    </row>
    <row r="16" spans="1:13" ht="39.75" customHeight="1">
      <c r="A16" s="51" t="s">
        <v>166</v>
      </c>
      <c r="B16" s="16">
        <v>93</v>
      </c>
      <c r="C16" s="16">
        <v>64</v>
      </c>
      <c r="D16" s="46">
        <v>64</v>
      </c>
      <c r="E16" s="46">
        <v>64</v>
      </c>
      <c r="F16" s="46">
        <v>57</v>
      </c>
      <c r="G16" s="200">
        <v>210.550147158705</v>
      </c>
      <c r="H16" s="84">
        <v>146.9136652663958</v>
      </c>
      <c r="I16" s="84">
        <v>148.87875686238021</v>
      </c>
      <c r="J16" s="84">
        <v>150.9220393340565</v>
      </c>
      <c r="K16" s="93">
        <f t="shared" si="0"/>
        <v>135.45627376425855</v>
      </c>
      <c r="L16"/>
      <c r="M16" s="227">
        <v>42080</v>
      </c>
    </row>
    <row r="17" spans="1:13" ht="39.75" customHeight="1">
      <c r="A17" s="51" t="s">
        <v>168</v>
      </c>
      <c r="B17" s="16">
        <v>139</v>
      </c>
      <c r="C17" s="16">
        <v>139</v>
      </c>
      <c r="D17" s="46">
        <v>139</v>
      </c>
      <c r="E17" s="46">
        <v>139</v>
      </c>
      <c r="F17" s="46">
        <v>139</v>
      </c>
      <c r="G17" s="200">
        <v>393.2997566634599</v>
      </c>
      <c r="H17" s="84">
        <v>391.4831296118966</v>
      </c>
      <c r="I17" s="84">
        <v>391.5713561327399</v>
      </c>
      <c r="J17" s="84">
        <v>392.1347363669704</v>
      </c>
      <c r="K17" s="93">
        <f t="shared" si="0"/>
        <v>394.2926843105551</v>
      </c>
      <c r="L17"/>
      <c r="M17" s="227">
        <v>35253</v>
      </c>
    </row>
    <row r="18" spans="1:13" ht="39.75" customHeight="1">
      <c r="A18" s="50" t="s">
        <v>170</v>
      </c>
      <c r="B18" s="104">
        <v>6</v>
      </c>
      <c r="C18" s="104">
        <v>6</v>
      </c>
      <c r="D18" s="104">
        <v>6</v>
      </c>
      <c r="E18" s="104">
        <v>6</v>
      </c>
      <c r="F18" s="104">
        <v>6</v>
      </c>
      <c r="G18" s="199">
        <v>75.6</v>
      </c>
      <c r="H18" s="81">
        <v>76.85410529012425</v>
      </c>
      <c r="I18" s="81">
        <v>78.5648814979704</v>
      </c>
      <c r="J18" s="81">
        <v>80.46131151937776</v>
      </c>
      <c r="K18" s="92">
        <f t="shared" si="0"/>
        <v>78.45188284518828</v>
      </c>
      <c r="M18" s="227">
        <v>7648</v>
      </c>
    </row>
    <row r="19" spans="1:13" ht="39.75" customHeight="1">
      <c r="A19" s="49" t="s">
        <v>171</v>
      </c>
      <c r="B19" s="242">
        <v>47</v>
      </c>
      <c r="C19" s="242">
        <v>47</v>
      </c>
      <c r="D19" s="235">
        <v>47</v>
      </c>
      <c r="E19" s="235">
        <v>47</v>
      </c>
      <c r="F19" s="235">
        <v>47</v>
      </c>
      <c r="G19" s="238">
        <v>441.1074612857813</v>
      </c>
      <c r="H19" s="239">
        <v>452.40157859274234</v>
      </c>
      <c r="I19" s="239">
        <v>463.60228841980665</v>
      </c>
      <c r="J19" s="239">
        <v>476.4801297648013</v>
      </c>
      <c r="K19" s="240">
        <f t="shared" si="0"/>
        <v>487.34964744919114</v>
      </c>
      <c r="L19"/>
      <c r="M19" s="227">
        <v>9644</v>
      </c>
    </row>
    <row r="20" spans="1:13" ht="39.75" customHeight="1">
      <c r="A20" s="50" t="s">
        <v>14</v>
      </c>
      <c r="B20" s="17">
        <v>94</v>
      </c>
      <c r="C20" s="17">
        <v>75</v>
      </c>
      <c r="D20" s="104">
        <v>75</v>
      </c>
      <c r="E20" s="104">
        <v>75</v>
      </c>
      <c r="F20" s="104">
        <v>75</v>
      </c>
      <c r="G20" s="199">
        <v>307.23974505638176</v>
      </c>
      <c r="H20" s="81">
        <v>245.61173696620384</v>
      </c>
      <c r="I20" s="81">
        <v>245.82104228121926</v>
      </c>
      <c r="J20" s="81">
        <v>245.7566026607248</v>
      </c>
      <c r="K20" s="92">
        <f t="shared" si="0"/>
        <v>247.0437102671366</v>
      </c>
      <c r="L20"/>
      <c r="M20" s="227">
        <v>30359</v>
      </c>
    </row>
    <row r="21" spans="1:13" ht="39.75" customHeight="1">
      <c r="A21" s="51" t="s">
        <v>15</v>
      </c>
      <c r="B21" s="16">
        <v>101</v>
      </c>
      <c r="C21" s="16">
        <v>101</v>
      </c>
      <c r="D21" s="46">
        <v>80</v>
      </c>
      <c r="E21" s="46">
        <v>80</v>
      </c>
      <c r="F21" s="46">
        <v>80</v>
      </c>
      <c r="G21" s="200">
        <v>450.8123549366185</v>
      </c>
      <c r="H21" s="84">
        <v>452.12408791799095</v>
      </c>
      <c r="I21" s="84">
        <v>357.5418994413408</v>
      </c>
      <c r="J21" s="84">
        <v>360.5227579990987</v>
      </c>
      <c r="K21" s="93">
        <f t="shared" si="0"/>
        <v>363.9506846822256</v>
      </c>
      <c r="L21"/>
      <c r="M21" s="227">
        <v>21981</v>
      </c>
    </row>
    <row r="22" spans="1:13" ht="39.75" customHeight="1">
      <c r="A22" s="50" t="s">
        <v>16</v>
      </c>
      <c r="B22" s="17">
        <v>19</v>
      </c>
      <c r="C22" s="17">
        <v>19</v>
      </c>
      <c r="D22" s="104">
        <v>19</v>
      </c>
      <c r="E22" s="104">
        <v>29</v>
      </c>
      <c r="F22" s="104">
        <v>29</v>
      </c>
      <c r="G22" s="199">
        <v>98.48641924113622</v>
      </c>
      <c r="H22" s="81">
        <v>100.69426042715564</v>
      </c>
      <c r="I22" s="81">
        <v>102.4479672166505</v>
      </c>
      <c r="J22" s="81">
        <v>158.5999453103637</v>
      </c>
      <c r="K22" s="92">
        <f t="shared" si="0"/>
        <v>160.70933776669438</v>
      </c>
      <c r="L22"/>
      <c r="M22" s="227">
        <v>18045</v>
      </c>
    </row>
    <row r="23" spans="1:13" ht="39.75" customHeight="1">
      <c r="A23" s="51" t="s">
        <v>17</v>
      </c>
      <c r="B23" s="16">
        <v>28</v>
      </c>
      <c r="C23" s="16">
        <v>28</v>
      </c>
      <c r="D23" s="46">
        <v>28</v>
      </c>
      <c r="E23" s="46">
        <v>28</v>
      </c>
      <c r="F23" s="46">
        <v>28</v>
      </c>
      <c r="G23" s="200">
        <v>238.6838291705737</v>
      </c>
      <c r="H23" s="84">
        <v>244.79804161566705</v>
      </c>
      <c r="I23" s="84">
        <v>249.79926844499954</v>
      </c>
      <c r="J23" s="84">
        <v>255.59105431309905</v>
      </c>
      <c r="K23" s="93">
        <f t="shared" si="0"/>
        <v>257.30564234515714</v>
      </c>
      <c r="L23"/>
      <c r="M23" s="227">
        <v>10882</v>
      </c>
    </row>
    <row r="24" spans="1:13" ht="39.75" customHeight="1">
      <c r="A24" s="50" t="s">
        <v>18</v>
      </c>
      <c r="B24" s="17">
        <v>19</v>
      </c>
      <c r="C24" s="17">
        <v>19</v>
      </c>
      <c r="D24" s="104">
        <v>19</v>
      </c>
      <c r="E24" s="104">
        <v>19</v>
      </c>
      <c r="F24" s="104">
        <v>19</v>
      </c>
      <c r="G24" s="199">
        <v>410.72200605274537</v>
      </c>
      <c r="H24" s="81">
        <v>421.00598271659646</v>
      </c>
      <c r="I24" s="81">
        <v>429.5726882206647</v>
      </c>
      <c r="J24" s="81">
        <v>438.09084620705556</v>
      </c>
      <c r="K24" s="92">
        <f t="shared" si="0"/>
        <v>434.0872743888508</v>
      </c>
      <c r="L24"/>
      <c r="M24" s="227">
        <v>4377</v>
      </c>
    </row>
    <row r="25" spans="1:13" ht="39.75" customHeight="1">
      <c r="A25" s="249" t="s">
        <v>213</v>
      </c>
      <c r="B25" s="100">
        <v>52</v>
      </c>
      <c r="C25" s="46">
        <v>52</v>
      </c>
      <c r="D25" s="46">
        <v>52</v>
      </c>
      <c r="E25" s="46">
        <v>52</v>
      </c>
      <c r="F25" s="57">
        <v>36</v>
      </c>
      <c r="G25" s="84">
        <v>421.9</v>
      </c>
      <c r="H25" s="84">
        <v>427.9</v>
      </c>
      <c r="I25" s="84">
        <v>435.3285893679364</v>
      </c>
      <c r="J25" s="84">
        <v>442.74159216687957</v>
      </c>
      <c r="K25" s="93">
        <f t="shared" si="0"/>
        <v>309.4644545688988</v>
      </c>
      <c r="M25" s="227">
        <v>11633</v>
      </c>
    </row>
    <row r="26" spans="1:13" ht="39.75" customHeight="1" thickBot="1">
      <c r="A26" s="50" t="s">
        <v>194</v>
      </c>
      <c r="B26" s="17">
        <v>106</v>
      </c>
      <c r="C26" s="17">
        <v>106</v>
      </c>
      <c r="D26" s="104">
        <v>87</v>
      </c>
      <c r="E26" s="104">
        <v>87</v>
      </c>
      <c r="F26" s="104">
        <v>87</v>
      </c>
      <c r="G26" s="199">
        <v>408.2261418778403</v>
      </c>
      <c r="H26" s="81">
        <v>417.94811134768554</v>
      </c>
      <c r="I26" s="81">
        <v>350.1287830006439</v>
      </c>
      <c r="J26" s="81">
        <v>356.95236532228284</v>
      </c>
      <c r="K26" s="92">
        <f t="shared" si="0"/>
        <v>361.5809816715847</v>
      </c>
      <c r="L26"/>
      <c r="M26" s="227">
        <v>24061</v>
      </c>
    </row>
    <row r="27" spans="1:13" ht="39.75" customHeight="1" thickTop="1">
      <c r="A27" s="202" t="s">
        <v>19</v>
      </c>
      <c r="B27" s="196">
        <v>285</v>
      </c>
      <c r="C27" s="196">
        <v>280</v>
      </c>
      <c r="D27" s="196">
        <v>277</v>
      </c>
      <c r="E27" s="196">
        <v>223</v>
      </c>
      <c r="F27" s="196">
        <v>223</v>
      </c>
      <c r="G27" s="206">
        <v>308.631948279783</v>
      </c>
      <c r="H27" s="203">
        <v>305.3102169883328</v>
      </c>
      <c r="I27" s="203">
        <v>303.8013555901643</v>
      </c>
      <c r="J27" s="203">
        <v>245.84380649997797</v>
      </c>
      <c r="K27" s="204">
        <f t="shared" si="0"/>
        <v>247.2640180957344</v>
      </c>
      <c r="L27"/>
      <c r="M27" s="227">
        <v>90187</v>
      </c>
    </row>
    <row r="28" spans="1:13" ht="39.75" customHeight="1">
      <c r="A28" s="51" t="s">
        <v>20</v>
      </c>
      <c r="B28" s="10">
        <v>694</v>
      </c>
      <c r="C28" s="10">
        <v>675</v>
      </c>
      <c r="D28" s="10">
        <v>514</v>
      </c>
      <c r="E28" s="10">
        <v>450</v>
      </c>
      <c r="F28" s="10">
        <v>427</v>
      </c>
      <c r="G28" s="200">
        <v>293.3146243121476</v>
      </c>
      <c r="H28" s="84">
        <v>286.1442590983276</v>
      </c>
      <c r="I28" s="84">
        <v>218.46589339374438</v>
      </c>
      <c r="J28" s="84">
        <v>191.9148409878923</v>
      </c>
      <c r="K28" s="93">
        <f t="shared" si="0"/>
        <v>182.61442269037659</v>
      </c>
      <c r="L28"/>
      <c r="M28" s="227">
        <v>233826</v>
      </c>
    </row>
    <row r="29" spans="1:13" ht="39.75" customHeight="1">
      <c r="A29" s="51" t="s">
        <v>21</v>
      </c>
      <c r="B29" s="10">
        <v>534</v>
      </c>
      <c r="C29" s="10">
        <v>484</v>
      </c>
      <c r="D29" s="10">
        <v>470</v>
      </c>
      <c r="E29" s="10">
        <v>460</v>
      </c>
      <c r="F29" s="10">
        <v>447</v>
      </c>
      <c r="G29" s="200">
        <v>295.80226670950447</v>
      </c>
      <c r="H29" s="84">
        <v>270.392572025542</v>
      </c>
      <c r="I29" s="84">
        <v>264.6560316235803</v>
      </c>
      <c r="J29" s="84">
        <v>261.08178670753165</v>
      </c>
      <c r="K29" s="93">
        <f t="shared" si="0"/>
        <v>256.63107130554596</v>
      </c>
      <c r="L29"/>
      <c r="M29" s="227">
        <v>174180</v>
      </c>
    </row>
    <row r="30" spans="1:13" ht="39.75" customHeight="1">
      <c r="A30" s="51" t="s">
        <v>22</v>
      </c>
      <c r="B30" s="10">
        <v>2618</v>
      </c>
      <c r="C30" s="10">
        <v>2484</v>
      </c>
      <c r="D30" s="10">
        <v>2305</v>
      </c>
      <c r="E30" s="10">
        <v>2174</v>
      </c>
      <c r="F30" s="10">
        <v>2114</v>
      </c>
      <c r="G30" s="200">
        <v>400.769084752405</v>
      </c>
      <c r="H30" s="84">
        <v>380.56833990084385</v>
      </c>
      <c r="I30" s="84">
        <v>353.4023988433546</v>
      </c>
      <c r="J30" s="84">
        <v>333.29347302837135</v>
      </c>
      <c r="K30" s="93">
        <f t="shared" si="0"/>
        <v>323.9921224242703</v>
      </c>
      <c r="L30"/>
      <c r="M30" s="227">
        <v>652485</v>
      </c>
    </row>
    <row r="31" spans="1:13" ht="39.75" customHeight="1">
      <c r="A31" s="51" t="s">
        <v>23</v>
      </c>
      <c r="B31" s="10">
        <v>358</v>
      </c>
      <c r="C31" s="10">
        <v>327</v>
      </c>
      <c r="D31" s="10">
        <v>306</v>
      </c>
      <c r="E31" s="10">
        <v>318</v>
      </c>
      <c r="F31" s="10">
        <v>311</v>
      </c>
      <c r="G31" s="200">
        <v>215.57044878395382</v>
      </c>
      <c r="H31" s="84">
        <v>199.93029952860473</v>
      </c>
      <c r="I31" s="84">
        <v>190.04086499646002</v>
      </c>
      <c r="J31" s="84">
        <v>200.30486652641127</v>
      </c>
      <c r="K31" s="93">
        <f t="shared" si="0"/>
        <v>198.678881265412</v>
      </c>
      <c r="L31"/>
      <c r="M31" s="227">
        <v>156534</v>
      </c>
    </row>
    <row r="32" spans="1:13" ht="39.75" customHeight="1">
      <c r="A32" s="52" t="s">
        <v>24</v>
      </c>
      <c r="B32" s="13">
        <v>637</v>
      </c>
      <c r="C32" s="13">
        <v>624</v>
      </c>
      <c r="D32" s="13">
        <v>568</v>
      </c>
      <c r="E32" s="13">
        <v>551</v>
      </c>
      <c r="F32" s="13">
        <v>525</v>
      </c>
      <c r="G32" s="201">
        <v>485.5256939892376</v>
      </c>
      <c r="H32" s="87">
        <v>483.3312678150948</v>
      </c>
      <c r="I32" s="87">
        <v>447.26170321666206</v>
      </c>
      <c r="J32" s="87">
        <v>440.32093082725993</v>
      </c>
      <c r="K32" s="94">
        <f t="shared" si="0"/>
        <v>422.42981630337704</v>
      </c>
      <c r="L32"/>
      <c r="M32" s="227">
        <v>124281</v>
      </c>
    </row>
    <row r="33" ht="12.75" customHeight="1">
      <c r="A33" s="53"/>
    </row>
  </sheetData>
  <sheetProtection/>
  <mergeCells count="3">
    <mergeCell ref="G2:K2"/>
    <mergeCell ref="A2:A3"/>
    <mergeCell ref="B2:F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2013-01-17T02:00:35Z</cp:lastPrinted>
  <dcterms:created xsi:type="dcterms:W3CDTF">2002-02-01T06:33:51Z</dcterms:created>
  <dcterms:modified xsi:type="dcterms:W3CDTF">2013-03-13T02:33:17Z</dcterms:modified>
  <cp:category/>
  <cp:version/>
  <cp:contentType/>
  <cp:contentStatus/>
</cp:coreProperties>
</file>