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7650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  <sheet name="７表" sheetId="7" r:id="rId7"/>
    <sheet name="８表" sheetId="8" r:id="rId8"/>
    <sheet name="９表" sheetId="9" r:id="rId9"/>
    <sheet name="１０表" sheetId="10" r:id="rId10"/>
    <sheet name="１１表" sheetId="11" r:id="rId11"/>
    <sheet name="１２表" sheetId="12" r:id="rId12"/>
    <sheet name="１３表" sheetId="13" r:id="rId13"/>
    <sheet name="１４－１５表" sheetId="14" r:id="rId14"/>
  </sheets>
  <definedNames>
    <definedName name="_xlnm.Print_Area" localSheetId="9">'１０表'!$A$1:$K$90</definedName>
    <definedName name="_xlnm.Print_Area" localSheetId="10">'１１表'!$A$1:$J$9</definedName>
    <definedName name="_xlnm.Print_Area" localSheetId="12">'１３表'!$A$1:$H$22</definedName>
    <definedName name="_xlnm.Print_Area" localSheetId="0">'１表'!$A$1:$L$52</definedName>
    <definedName name="_xlnm.Print_Area" localSheetId="1">'２表'!$A$1:$M$53</definedName>
    <definedName name="_xlnm.Print_Area" localSheetId="2">'３表'!$A$1:$N$34</definedName>
    <definedName name="_xlnm.Print_Area" localSheetId="3">'４表'!$A$1:$N$40</definedName>
    <definedName name="_xlnm.Print_Area" localSheetId="7">'８表'!$A$1:$K$40</definedName>
    <definedName name="_xlnm.Print_Area" localSheetId="8">'９表'!$A$1:$K$89</definedName>
  </definedNames>
  <calcPr fullCalcOnLoad="1"/>
</workbook>
</file>

<file path=xl/sharedStrings.xml><?xml version="1.0" encoding="utf-8"?>
<sst xmlns="http://schemas.openxmlformats.org/spreadsheetml/2006/main" count="1263" uniqueCount="360">
  <si>
    <t>（再掲）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</si>
  <si>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</si>
  <si>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</si>
  <si>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</si>
  <si>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</si>
  <si>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</si>
  <si>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</si>
  <si>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</si>
  <si>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</si>
  <si>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</si>
  <si>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</si>
  <si>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</si>
  <si>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</si>
  <si>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</si>
  <si>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</si>
  <si>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</si>
  <si>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</si>
  <si>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</si>
  <si>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</si>
  <si>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</si>
  <si>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</si>
  <si>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</si>
  <si>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</si>
  <si>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</si>
  <si>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</si>
  <si>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</si>
  <si>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</si>
  <si>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</si>
  <si>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</si>
  <si>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</si>
  <si>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</si>
  <si>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</si>
  <si>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</si>
  <si>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</si>
  <si>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</si>
  <si>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</si>
  <si>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</si>
  <si>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</si>
  <si>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</si>
  <si>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</si>
  <si>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</si>
  <si>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</si>
  <si>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</si>
  <si>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</si>
  <si>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</si>
  <si>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</si>
  <si>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</si>
  <si>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</si>
  <si>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</si>
  <si>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 xml:space="preserve"> </t>
  </si>
  <si>
    <t>療養</t>
  </si>
  <si>
    <t>病院</t>
  </si>
  <si>
    <t>精神</t>
  </si>
  <si>
    <t>結核</t>
  </si>
  <si>
    <t>一般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</si>
  <si>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</si>
  <si>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</si>
  <si>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</si>
  <si>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</si>
  <si>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</si>
  <si>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</si>
  <si>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</si>
  <si>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</si>
  <si>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</si>
  <si>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</si>
  <si>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</si>
  <si>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</si>
  <si>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</si>
  <si>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</si>
  <si>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</si>
  <si>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</si>
  <si>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</si>
  <si>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</si>
  <si>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</si>
  <si>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</si>
  <si>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</si>
  <si>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</si>
  <si>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</si>
  <si>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会社</t>
  </si>
  <si>
    <t>100-199</t>
  </si>
  <si>
    <t>200-299</t>
  </si>
  <si>
    <t>300-399</t>
  </si>
  <si>
    <t>400-499</t>
  </si>
  <si>
    <t>500-599</t>
  </si>
  <si>
    <t>600-699</t>
  </si>
  <si>
    <t>700-799</t>
  </si>
  <si>
    <t>800-899</t>
  </si>
  <si>
    <t>-</t>
  </si>
  <si>
    <t>平成１３年</t>
  </si>
  <si>
    <t>平成１４年</t>
  </si>
  <si>
    <t>平成１５年</t>
  </si>
  <si>
    <t>・</t>
  </si>
  <si>
    <t>平成１４ 年</t>
  </si>
  <si>
    <t>平成１５ 年</t>
  </si>
  <si>
    <t>平成１6 年</t>
  </si>
  <si>
    <t>病床の種別</t>
  </si>
  <si>
    <t>精神病床</t>
  </si>
  <si>
    <t>結核病床</t>
  </si>
  <si>
    <t>年次</t>
  </si>
  <si>
    <t>…</t>
  </si>
  <si>
    <t>14</t>
  </si>
  <si>
    <t>16</t>
  </si>
  <si>
    <t>昭和50年</t>
  </si>
  <si>
    <t>平成元年</t>
  </si>
  <si>
    <t>0-99</t>
  </si>
  <si>
    <t>精神病院</t>
  </si>
  <si>
    <t>12</t>
  </si>
  <si>
    <t>13</t>
  </si>
  <si>
    <t>15</t>
  </si>
  <si>
    <t>11</t>
  </si>
  <si>
    <t>第１表　医療施設数・率（人口１０万対）、施設の種類別－都道府県別</t>
  </si>
  <si>
    <t>平成１7年１０月１日現在</t>
  </si>
  <si>
    <t>都道
府県</t>
  </si>
  <si>
    <t>施設数</t>
  </si>
  <si>
    <t>人口１０万対施設数</t>
  </si>
  <si>
    <t>（再掲）</t>
  </si>
  <si>
    <t>一般
診療所</t>
  </si>
  <si>
    <t>歯科
診療所</t>
  </si>
  <si>
    <t>有床</t>
  </si>
  <si>
    <t>第２表　病床数・率（人口１０万対）、施設の種類別－都道府県別</t>
  </si>
  <si>
    <t>病床数</t>
  </si>
  <si>
    <t>人口１０万対病床数</t>
  </si>
  <si>
    <t>療養</t>
  </si>
  <si>
    <t>第３表　医療施設数及び病床数、施設の種類別-市町別</t>
  </si>
  <si>
    <t>市町</t>
  </si>
  <si>
    <t>病院</t>
  </si>
  <si>
    <t>一般診療所</t>
  </si>
  <si>
    <t>歯科
診療所
施設数</t>
  </si>
  <si>
    <t>施設数</t>
  </si>
  <si>
    <t>病床数</t>
  </si>
  <si>
    <t>病床数</t>
  </si>
  <si>
    <t>総数</t>
  </si>
  <si>
    <t>精神</t>
  </si>
  <si>
    <t>感染症</t>
  </si>
  <si>
    <t>結核</t>
  </si>
  <si>
    <t>一般</t>
  </si>
  <si>
    <t>総数</t>
  </si>
  <si>
    <t>有床</t>
  </si>
  <si>
    <t>無床</t>
  </si>
  <si>
    <t>宇摩</t>
  </si>
  <si>
    <t>新居浜西条</t>
  </si>
  <si>
    <t>今治</t>
  </si>
  <si>
    <t>松山</t>
  </si>
  <si>
    <t>八幡浜大洲</t>
  </si>
  <si>
    <t>宇和島</t>
  </si>
  <si>
    <t>第４表　人口１０万対医療施設数及び病床数、施設の種類別-市町別</t>
  </si>
  <si>
    <t>注）　療養病床も総人口１０万対で算出した。</t>
  </si>
  <si>
    <t>第５表　病院数、開設者別-市町別</t>
  </si>
  <si>
    <t>国</t>
  </si>
  <si>
    <t>公的医療機関</t>
  </si>
  <si>
    <t>全国社会
保険協会
連合会</t>
  </si>
  <si>
    <t>社会
福祉
法人</t>
  </si>
  <si>
    <t>医療
生協</t>
  </si>
  <si>
    <t>その他の
法人</t>
  </si>
  <si>
    <t>個人</t>
  </si>
  <si>
    <t>国立病院機構</t>
  </si>
  <si>
    <t>国立大学法人</t>
  </si>
  <si>
    <t>労働者健康福祉機構</t>
  </si>
  <si>
    <t>県</t>
  </si>
  <si>
    <t>市町村</t>
  </si>
  <si>
    <t>日赤</t>
  </si>
  <si>
    <t>済生会</t>
  </si>
  <si>
    <t>第６表病院数、病院の種類・病床規模別</t>
  </si>
  <si>
    <t>病床規模</t>
  </si>
  <si>
    <t>精神病院</t>
  </si>
  <si>
    <t>一般病院</t>
  </si>
  <si>
    <t>20-99</t>
  </si>
  <si>
    <t>第８表 病院の従事者数・率、業務の種類別・市部郡部別</t>
  </si>
  <si>
    <t>業務の種別</t>
  </si>
  <si>
    <t>実数</t>
  </si>
  <si>
    <t>１００床あたり</t>
  </si>
  <si>
    <t>１病院あたり</t>
  </si>
  <si>
    <t>市部</t>
  </si>
  <si>
    <t>郡部</t>
  </si>
  <si>
    <t>医師</t>
  </si>
  <si>
    <t>常勤</t>
  </si>
  <si>
    <t>非常勤</t>
  </si>
  <si>
    <t>歯科
医師</t>
  </si>
  <si>
    <t>薬剤師</t>
  </si>
  <si>
    <t>保健師</t>
  </si>
  <si>
    <t>助産師</t>
  </si>
  <si>
    <t>看護師</t>
  </si>
  <si>
    <t>准看護師</t>
  </si>
  <si>
    <t>看護業務補助者</t>
  </si>
  <si>
    <t>理学療法士（ＰＴ）</t>
  </si>
  <si>
    <t>作業療法士（OT)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</si>
  <si>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</si>
  <si>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</si>
  <si>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</si>
  <si>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</si>
  <si>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</si>
  <si>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</si>
  <si>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診療エックス線技師</t>
  </si>
  <si>
    <t>臨床検査技師</t>
  </si>
  <si>
    <t>衛生検査技師</t>
  </si>
  <si>
    <t>臨床工学技士</t>
  </si>
  <si>
    <t>あん摩ﾏｯｻｰｼﾞ指圧師</t>
  </si>
  <si>
    <t>柔道整復師</t>
  </si>
  <si>
    <t>-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</si>
  <si>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</si>
  <si>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</si>
  <si>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</si>
  <si>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</si>
  <si>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</si>
  <si>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</si>
  <si>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</si>
  <si>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</si>
  <si>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</si>
  <si>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注）薬剤師～その他の職員は、常勤換算による</t>
  </si>
  <si>
    <t>第９表 病院数・率（人口１０万対）-年次・市町村別</t>
  </si>
  <si>
    <t>各年１０月１日</t>
  </si>
  <si>
    <t>市町村</t>
  </si>
  <si>
    <t>実数</t>
  </si>
  <si>
    <t>人口１０万対</t>
  </si>
  <si>
    <t>平成１6年</t>
  </si>
  <si>
    <t>平成17年</t>
  </si>
  <si>
    <t>平成１7年</t>
  </si>
  <si>
    <t>総数</t>
  </si>
  <si>
    <t>市計</t>
  </si>
  <si>
    <t>郡計</t>
  </si>
  <si>
    <t>松山市</t>
  </si>
  <si>
    <t>北条市</t>
  </si>
  <si>
    <t>中島町</t>
  </si>
  <si>
    <t>今治市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</si>
  <si>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</si>
  <si>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</si>
  <si>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</si>
  <si>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</si>
  <si>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</si>
  <si>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</si>
  <si>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</si>
  <si>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</si>
  <si>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上浦町</t>
  </si>
  <si>
    <t>大三島町</t>
  </si>
  <si>
    <t>関前村</t>
  </si>
  <si>
    <t>宇和島市</t>
  </si>
  <si>
    <t>吉田町</t>
  </si>
  <si>
    <t>三間町</t>
  </si>
  <si>
    <t>津島町</t>
  </si>
  <si>
    <t>八幡浜市</t>
  </si>
  <si>
    <t>保内町</t>
  </si>
  <si>
    <t>新居浜市</t>
  </si>
  <si>
    <t>別子山村</t>
  </si>
  <si>
    <t>・</t>
  </si>
  <si>
    <t>西条市</t>
  </si>
  <si>
    <t>東予市</t>
  </si>
  <si>
    <t>小松町</t>
  </si>
  <si>
    <t>丹原町</t>
  </si>
  <si>
    <t>大洲市</t>
  </si>
  <si>
    <t>長浜町</t>
  </si>
  <si>
    <t>肱川町</t>
  </si>
  <si>
    <t>河辺村</t>
  </si>
  <si>
    <t>伊予市</t>
  </si>
  <si>
    <t>中山町</t>
  </si>
  <si>
    <t>双海町</t>
  </si>
  <si>
    <t>四国中央市</t>
  </si>
  <si>
    <t>川之江市</t>
  </si>
  <si>
    <t>伊予三島市</t>
  </si>
  <si>
    <t>新宮村</t>
  </si>
  <si>
    <t>土居町</t>
  </si>
  <si>
    <t>西予市</t>
  </si>
  <si>
    <t>三瓶町</t>
  </si>
  <si>
    <t>明浜町</t>
  </si>
  <si>
    <t>宇和町</t>
  </si>
  <si>
    <t>野村町</t>
  </si>
  <si>
    <t>城川町</t>
  </si>
  <si>
    <t>東温市</t>
  </si>
  <si>
    <t>重信町</t>
  </si>
  <si>
    <t>川内町</t>
  </si>
  <si>
    <t>上島町</t>
  </si>
  <si>
    <t>魚島村</t>
  </si>
  <si>
    <t>弓削町</t>
  </si>
  <si>
    <t>生名村</t>
  </si>
  <si>
    <t>岩城村</t>
  </si>
  <si>
    <t>久万高原町</t>
  </si>
  <si>
    <t>久万町</t>
  </si>
  <si>
    <t>面河村</t>
  </si>
  <si>
    <t>美川村</t>
  </si>
  <si>
    <t>柳谷村</t>
  </si>
  <si>
    <t>松前町</t>
  </si>
  <si>
    <t>砥部町</t>
  </si>
  <si>
    <t>広田村</t>
  </si>
  <si>
    <t>内子町</t>
  </si>
  <si>
    <t>五十崎町</t>
  </si>
  <si>
    <t>小田町</t>
  </si>
  <si>
    <t>伊方町</t>
  </si>
  <si>
    <t>瀬戸町</t>
  </si>
  <si>
    <t>三崎町</t>
  </si>
  <si>
    <t>松野町</t>
  </si>
  <si>
    <t>鬼北町</t>
  </si>
  <si>
    <t>広見町</t>
  </si>
  <si>
    <t>日吉村</t>
  </si>
  <si>
    <t>愛南町</t>
  </si>
  <si>
    <t>内海村</t>
  </si>
  <si>
    <t>御荘町</t>
  </si>
  <si>
    <t>城辺町</t>
  </si>
  <si>
    <t>一本松町</t>
  </si>
  <si>
    <t>西海町</t>
  </si>
  <si>
    <t>第１０表 病院病床数・率（人口１０万対）-年次・市町村別</t>
  </si>
  <si>
    <t>人口１０万対</t>
  </si>
  <si>
    <t>平成１7年</t>
  </si>
  <si>
    <t>平成１7 年</t>
  </si>
  <si>
    <t>第１１表  病院の病床数・患者数（在院・新入院・退院・外来）、病床の種類別</t>
  </si>
  <si>
    <t>平成１７年</t>
  </si>
  <si>
    <t>在院患者
延数</t>
  </si>
  <si>
    <t>１日平均
在院
患者数</t>
  </si>
  <si>
    <t>新入院
患者数</t>
  </si>
  <si>
    <t>退院
患者数</t>
  </si>
  <si>
    <t>外来患者
延数</t>
  </si>
  <si>
    <t>感染症病床</t>
  </si>
  <si>
    <t>療養病床</t>
  </si>
  <si>
    <t>一般病床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</si>
  <si>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</si>
  <si>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</si>
  <si>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</si>
  <si>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第１４表 病院の新入院患者数、病床の種類別ー年次別</t>
  </si>
  <si>
    <t>精神病床</t>
  </si>
  <si>
    <t>感染症
病床</t>
  </si>
  <si>
    <t>結核病床</t>
  </si>
  <si>
    <t>その他の病床等※</t>
  </si>
  <si>
    <t>再掲</t>
  </si>
  <si>
    <t>精神
病院</t>
  </si>
  <si>
    <t>一般
病院</t>
  </si>
  <si>
    <t>一般病床等</t>
  </si>
  <si>
    <t>療養病床等</t>
  </si>
  <si>
    <t>他の病床から療養病床等へ</t>
  </si>
  <si>
    <t>昭和50年</t>
  </si>
  <si>
    <t>…</t>
  </si>
  <si>
    <t>平成元年</t>
  </si>
  <si>
    <t>平成2年</t>
  </si>
  <si>
    <t>11</t>
  </si>
  <si>
    <t>12</t>
  </si>
  <si>
    <t>13</t>
  </si>
  <si>
    <t>15</t>
  </si>
  <si>
    <t>17</t>
  </si>
  <si>
    <t>第１５表 病院の退院患者数、病床の種類別ー年次別</t>
  </si>
  <si>
    <t>年次</t>
  </si>
  <si>
    <t>精神病床</t>
  </si>
  <si>
    <t>療養病床等から他の病床へ</t>
  </si>
  <si>
    <t>第７表　病院数、開設者・病床規模別</t>
  </si>
  <si>
    <t>公的医
療機関</t>
  </si>
  <si>
    <t>社会保
険関係
団体</t>
  </si>
  <si>
    <t>公益
法人</t>
  </si>
  <si>
    <t>医療
法人</t>
  </si>
  <si>
    <t>会社</t>
  </si>
  <si>
    <t>その他
の法人</t>
  </si>
  <si>
    <t>百分率</t>
  </si>
  <si>
    <t>第１２表 病院の在院患者延数、病床の種類別ー年次別</t>
  </si>
  <si>
    <t>精神病床</t>
  </si>
  <si>
    <t>結核
病床</t>
  </si>
  <si>
    <r>
      <t xml:space="preserve">感染症
病床
</t>
    </r>
    <r>
      <rPr>
        <sz val="8"/>
        <rFont val="HG丸ｺﾞｼｯｸM-PRO"/>
        <family val="3"/>
      </rPr>
      <t>※１</t>
    </r>
  </si>
  <si>
    <r>
      <t>その他の病床等</t>
    </r>
    <r>
      <rPr>
        <sz val="9"/>
        <rFont val="HG丸ｺﾞｼｯｸM-PRO"/>
        <family val="3"/>
      </rPr>
      <t>※</t>
    </r>
  </si>
  <si>
    <t>一般病院</t>
  </si>
  <si>
    <t>総数</t>
  </si>
  <si>
    <t>昭和50年</t>
  </si>
  <si>
    <t>第１３表 病院の人口１０万対１日平均在院患者数、病床の種類別ー年次別</t>
  </si>
  <si>
    <t>感染症病床
※１</t>
  </si>
  <si>
    <t>社会保険関係団体</t>
  </si>
  <si>
    <t>共済組合及びその連合会</t>
  </si>
  <si>
    <t>病床数
(6月末)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</si>
</sst>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</numFmts>
  <fonts count="29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sz val="11"/>
      <name val="明朝"/>
      <family val="1"/>
    </font>
    <font>
      <u val="single"/>
      <sz val="8.25"/>
      <color indexed="36"/>
      <name val="ＭＳ Ｐ明朝"/>
      <family val="1"/>
    </font>
    <font>
      <sz val="6"/>
      <name val="ＭＳ 明朝"/>
      <family val="1"/>
    </font>
    <font>
      <sz val="10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sz val="11"/>
      <name val="ＭＳ ＰＲゴシック"/>
      <family val="3"/>
    </font>
    <font>
      <sz val="11"/>
      <name val="HG創英角ｺﾞｼｯｸUB"/>
      <family val="3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6"/>
      <name val="明朝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明朝"/>
      <family val="1"/>
    </font>
    <font>
      <sz val="6"/>
      <name val="ＭＳ Ｐ明朝"/>
      <family val="1"/>
    </font>
    <font>
      <sz val="11"/>
      <name val="HGS創英角ｺﾞｼｯｸUB"/>
      <family val="3"/>
    </font>
    <font>
      <b/>
      <sz val="11"/>
      <name val="ＭＳ Ｐゴシック"/>
      <family val="3"/>
    </font>
    <font>
      <sz val="8"/>
      <name val="HG丸ｺﾞｼｯｸM-PRO"/>
      <family val="3"/>
    </font>
    <font>
      <sz val="10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4" fillId="0" borderId="0">
      <alignment/>
      <protection/>
    </xf>
    <xf numFmtId="181" fontId="4" fillId="0" borderId="0">
      <alignment/>
      <protection/>
    </xf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9" fontId="6" fillId="0" borderId="0">
      <alignment horizontal="center" vertical="center"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4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/>
    </xf>
    <xf numFmtId="49" fontId="12" fillId="0" borderId="1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0" fillId="0" borderId="0" xfId="0" applyAlignment="1">
      <alignment/>
    </xf>
    <xf numFmtId="49" fontId="6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183" fontId="13" fillId="0" borderId="7" xfId="0" applyNumberFormat="1" applyFont="1" applyBorder="1" applyAlignment="1">
      <alignment horizontal="right" shrinkToFit="1"/>
    </xf>
    <xf numFmtId="183" fontId="13" fillId="0" borderId="0" xfId="0" applyNumberFormat="1" applyFont="1" applyBorder="1" applyAlignment="1">
      <alignment horizontal="right" shrinkToFit="1"/>
    </xf>
    <xf numFmtId="181" fontId="13" fillId="0" borderId="7" xfId="0" applyNumberFormat="1" applyFont="1" applyBorder="1" applyAlignment="1">
      <alignment horizontal="right" shrinkToFit="1"/>
    </xf>
    <xf numFmtId="181" fontId="13" fillId="0" borderId="0" xfId="0" applyNumberFormat="1" applyFont="1" applyBorder="1" applyAlignment="1">
      <alignment horizontal="right" shrinkToFit="1"/>
    </xf>
    <xf numFmtId="181" fontId="13" fillId="0" borderId="8" xfId="0" applyNumberFormat="1" applyFont="1" applyBorder="1" applyAlignment="1">
      <alignment horizontal="right" shrinkToFit="1"/>
    </xf>
    <xf numFmtId="49" fontId="6" fillId="0" borderId="4" xfId="0" applyNumberFormat="1" applyFont="1" applyBorder="1" applyAlignment="1">
      <alignment horizontal="center"/>
    </xf>
    <xf numFmtId="183" fontId="13" fillId="0" borderId="9" xfId="0" applyNumberFormat="1" applyFont="1" applyBorder="1" applyAlignment="1">
      <alignment horizontal="right" shrinkToFit="1"/>
    </xf>
    <xf numFmtId="183" fontId="13" fillId="0" borderId="1" xfId="0" applyNumberFormat="1" applyFont="1" applyBorder="1" applyAlignment="1">
      <alignment horizontal="right" shrinkToFit="1"/>
    </xf>
    <xf numFmtId="181" fontId="13" fillId="0" borderId="9" xfId="0" applyNumberFormat="1" applyFont="1" applyBorder="1" applyAlignment="1">
      <alignment horizontal="right" shrinkToFit="1"/>
    </xf>
    <xf numFmtId="181" fontId="13" fillId="0" borderId="1" xfId="0" applyNumberFormat="1" applyFont="1" applyBorder="1" applyAlignment="1">
      <alignment horizontal="right" shrinkToFit="1"/>
    </xf>
    <xf numFmtId="181" fontId="13" fillId="0" borderId="10" xfId="0" applyNumberFormat="1" applyFont="1" applyBorder="1" applyAlignment="1">
      <alignment horizontal="right" shrinkToFit="1"/>
    </xf>
    <xf numFmtId="49" fontId="14" fillId="0" borderId="0" xfId="0" applyNumberFormat="1" applyFont="1" applyAlignment="1">
      <alignment horizontal="left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183" fontId="13" fillId="0" borderId="11" xfId="0" applyNumberFormat="1" applyFont="1" applyBorder="1" applyAlignment="1">
      <alignment vertical="center" shrinkToFit="1"/>
    </xf>
    <xf numFmtId="183" fontId="13" fillId="0" borderId="12" xfId="0" applyNumberFormat="1" applyFont="1" applyBorder="1" applyAlignment="1">
      <alignment vertical="center" shrinkToFit="1"/>
    </xf>
    <xf numFmtId="184" fontId="13" fillId="0" borderId="13" xfId="0" applyNumberFormat="1" applyFont="1" applyBorder="1" applyAlignment="1">
      <alignment vertical="center" shrinkToFit="1"/>
    </xf>
    <xf numFmtId="184" fontId="13" fillId="0" borderId="11" xfId="0" applyNumberFormat="1" applyFont="1" applyBorder="1" applyAlignment="1">
      <alignment vertical="center" shrinkToFit="1"/>
    </xf>
    <xf numFmtId="184" fontId="13" fillId="0" borderId="12" xfId="0" applyNumberFormat="1" applyFont="1" applyBorder="1" applyAlignment="1">
      <alignment vertical="center" shrinkToFit="1"/>
    </xf>
    <xf numFmtId="183" fontId="13" fillId="0" borderId="0" xfId="0" applyNumberFormat="1" applyFont="1" applyBorder="1" applyAlignment="1">
      <alignment shrinkToFit="1"/>
    </xf>
    <xf numFmtId="183" fontId="13" fillId="0" borderId="8" xfId="0" applyNumberFormat="1" applyFont="1" applyBorder="1" applyAlignment="1">
      <alignment shrinkToFit="1"/>
    </xf>
    <xf numFmtId="184" fontId="13" fillId="0" borderId="7" xfId="0" applyNumberFormat="1" applyFont="1" applyBorder="1" applyAlignment="1">
      <alignment shrinkToFit="1"/>
    </xf>
    <xf numFmtId="184" fontId="13" fillId="0" borderId="0" xfId="0" applyNumberFormat="1" applyFont="1" applyBorder="1" applyAlignment="1">
      <alignment shrinkToFit="1"/>
    </xf>
    <xf numFmtId="184" fontId="13" fillId="0" borderId="8" xfId="0" applyNumberFormat="1" applyFont="1" applyBorder="1" applyAlignment="1">
      <alignment shrinkToFit="1"/>
    </xf>
    <xf numFmtId="183" fontId="13" fillId="0" borderId="7" xfId="0" applyNumberFormat="1" applyFont="1" applyBorder="1" applyAlignment="1">
      <alignment vertical="center" shrinkToFit="1"/>
    </xf>
    <xf numFmtId="183" fontId="13" fillId="0" borderId="0" xfId="0" applyNumberFormat="1" applyFont="1" applyBorder="1" applyAlignment="1">
      <alignment vertical="center" shrinkToFit="1"/>
    </xf>
    <xf numFmtId="183" fontId="13" fillId="0" borderId="8" xfId="0" applyNumberFormat="1" applyFont="1" applyBorder="1" applyAlignment="1">
      <alignment vertical="center" shrinkToFit="1"/>
    </xf>
    <xf numFmtId="184" fontId="13" fillId="0" borderId="7" xfId="0" applyNumberFormat="1" applyFont="1" applyBorder="1" applyAlignment="1">
      <alignment vertical="center" shrinkToFit="1"/>
    </xf>
    <xf numFmtId="184" fontId="13" fillId="0" borderId="0" xfId="0" applyNumberFormat="1" applyFont="1" applyBorder="1" applyAlignment="1">
      <alignment vertical="center" shrinkToFit="1"/>
    </xf>
    <xf numFmtId="184" fontId="13" fillId="0" borderId="8" xfId="0" applyNumberFormat="1" applyFont="1" applyBorder="1" applyAlignment="1">
      <alignment vertical="center" shrinkToFit="1"/>
    </xf>
    <xf numFmtId="0" fontId="13" fillId="0" borderId="0" xfId="0" applyFont="1" applyBorder="1" applyAlignment="1">
      <alignment/>
    </xf>
    <xf numFmtId="183" fontId="13" fillId="0" borderId="1" xfId="0" applyNumberFormat="1" applyFont="1" applyBorder="1" applyAlignment="1">
      <alignment vertical="center" shrinkToFit="1"/>
    </xf>
    <xf numFmtId="183" fontId="13" fillId="0" borderId="10" xfId="0" applyNumberFormat="1" applyFont="1" applyBorder="1" applyAlignment="1">
      <alignment vertical="center" shrinkToFit="1"/>
    </xf>
    <xf numFmtId="184" fontId="13" fillId="0" borderId="9" xfId="0" applyNumberFormat="1" applyFont="1" applyBorder="1" applyAlignment="1">
      <alignment vertical="center" shrinkToFit="1"/>
    </xf>
    <xf numFmtId="49" fontId="6" fillId="0" borderId="4" xfId="0" applyNumberFormat="1" applyFont="1" applyFill="1" applyBorder="1" applyAlignment="1">
      <alignment horizontal="center" vertical="center"/>
    </xf>
    <xf numFmtId="184" fontId="13" fillId="0" borderId="1" xfId="0" applyNumberFormat="1" applyFont="1" applyBorder="1" applyAlignment="1">
      <alignment vertical="center" shrinkToFit="1"/>
    </xf>
    <xf numFmtId="184" fontId="13" fillId="0" borderId="10" xfId="0" applyNumberFormat="1" applyFont="1" applyBorder="1" applyAlignment="1">
      <alignment vertical="center" shrinkToFit="1"/>
    </xf>
    <xf numFmtId="0" fontId="0" fillId="0" borderId="11" xfId="0" applyBorder="1" applyAlignment="1">
      <alignment/>
    </xf>
    <xf numFmtId="181" fontId="13" fillId="0" borderId="11" xfId="0" applyNumberFormat="1" applyFont="1" applyBorder="1" applyAlignment="1">
      <alignment horizontal="right" vertical="center" shrinkToFit="1"/>
    </xf>
    <xf numFmtId="49" fontId="16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13" xfId="24" applyNumberFormat="1" applyFont="1" applyBorder="1" applyAlignment="1">
      <alignment horizontal="center" vertical="center"/>
      <protection/>
    </xf>
    <xf numFmtId="58" fontId="6" fillId="0" borderId="1" xfId="0" applyNumberFormat="1" applyFont="1" applyFill="1" applyBorder="1" applyAlignment="1">
      <alignment horizontal="right" vertical="center" shrinkToFit="1"/>
    </xf>
    <xf numFmtId="180" fontId="13" fillId="0" borderId="13" xfId="24" applyNumberFormat="1" applyFont="1" applyBorder="1" applyAlignment="1">
      <alignment horizontal="right" vertical="center" shrinkToFit="1"/>
      <protection/>
    </xf>
    <xf numFmtId="180" fontId="13" fillId="0" borderId="11" xfId="24" applyNumberFormat="1" applyFont="1" applyBorder="1" applyAlignment="1">
      <alignment horizontal="right" vertical="center" shrinkToFit="1"/>
      <protection/>
    </xf>
    <xf numFmtId="180" fontId="13" fillId="0" borderId="12" xfId="24" applyNumberFormat="1" applyFont="1" applyBorder="1" applyAlignment="1">
      <alignment horizontal="right" vertical="center" shrinkToFit="1"/>
      <protection/>
    </xf>
    <xf numFmtId="49" fontId="6" fillId="0" borderId="7" xfId="24" applyNumberFormat="1" applyFont="1" applyBorder="1" applyAlignment="1">
      <alignment horizontal="center" vertical="center"/>
      <protection/>
    </xf>
    <xf numFmtId="180" fontId="13" fillId="0" borderId="7" xfId="24" applyNumberFormat="1" applyFont="1" applyBorder="1" applyAlignment="1">
      <alignment horizontal="right" vertical="center" shrinkToFit="1"/>
      <protection/>
    </xf>
    <xf numFmtId="180" fontId="13" fillId="0" borderId="0" xfId="24" applyNumberFormat="1" applyFont="1" applyBorder="1" applyAlignment="1">
      <alignment horizontal="right" vertical="center" shrinkToFit="1"/>
      <protection/>
    </xf>
    <xf numFmtId="180" fontId="13" fillId="0" borderId="8" xfId="24" applyNumberFormat="1" applyFont="1" applyBorder="1" applyAlignment="1">
      <alignment horizontal="right" vertical="center" shrinkToFit="1"/>
      <protection/>
    </xf>
    <xf numFmtId="49" fontId="6" fillId="0" borderId="9" xfId="24" applyNumberFormat="1" applyFont="1" applyBorder="1" applyAlignment="1">
      <alignment horizontal="center" vertical="center"/>
      <protection/>
    </xf>
    <xf numFmtId="180" fontId="13" fillId="0" borderId="9" xfId="24" applyNumberFormat="1" applyFont="1" applyBorder="1" applyAlignment="1">
      <alignment horizontal="right" vertical="center" shrinkToFit="1"/>
      <protection/>
    </xf>
    <xf numFmtId="180" fontId="13" fillId="0" borderId="1" xfId="24" applyNumberFormat="1" applyFont="1" applyBorder="1" applyAlignment="1">
      <alignment horizontal="right" vertical="center" shrinkToFit="1"/>
      <protection/>
    </xf>
    <xf numFmtId="180" fontId="13" fillId="0" borderId="10" xfId="24" applyNumberFormat="1" applyFont="1" applyBorder="1" applyAlignment="1">
      <alignment horizontal="right" vertical="center" shrinkToFit="1"/>
      <protection/>
    </xf>
    <xf numFmtId="49" fontId="6" fillId="0" borderId="3" xfId="24" applyNumberFormat="1" applyFont="1" applyBorder="1" applyAlignment="1">
      <alignment horizontal="center" vertical="center"/>
      <protection/>
    </xf>
    <xf numFmtId="180" fontId="13" fillId="0" borderId="3" xfId="24" applyNumberFormat="1" applyFont="1" applyBorder="1" applyAlignment="1">
      <alignment horizontal="right" vertical="center" shrinkToFit="1"/>
      <protection/>
    </xf>
    <xf numFmtId="180" fontId="13" fillId="0" borderId="14" xfId="24" applyNumberFormat="1" applyFont="1" applyBorder="1" applyAlignment="1">
      <alignment horizontal="right" vertical="center" shrinkToFit="1"/>
      <protection/>
    </xf>
    <xf numFmtId="180" fontId="13" fillId="0" borderId="15" xfId="24" applyNumberFormat="1" applyFont="1" applyBorder="1" applyAlignment="1">
      <alignment horizontal="right" vertical="center" shrinkToFit="1"/>
      <protection/>
    </xf>
    <xf numFmtId="49" fontId="6" fillId="0" borderId="2" xfId="24" applyNumberFormat="1" applyFont="1" applyBorder="1" applyAlignment="1">
      <alignment horizontal="center" vertical="center"/>
      <protection/>
    </xf>
    <xf numFmtId="49" fontId="6" fillId="0" borderId="4" xfId="24" applyNumberFormat="1" applyFont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9" fontId="6" fillId="0" borderId="16" xfId="24" applyNumberFormat="1" applyFont="1" applyBorder="1" applyAlignment="1">
      <alignment horizontal="center" vertical="center"/>
      <protection/>
    </xf>
    <xf numFmtId="180" fontId="13" fillId="0" borderId="17" xfId="24" applyNumberFormat="1" applyFont="1" applyBorder="1" applyAlignment="1">
      <alignment horizontal="right" vertical="center" shrinkToFit="1"/>
      <protection/>
    </xf>
    <xf numFmtId="180" fontId="13" fillId="0" borderId="18" xfId="24" applyNumberFormat="1" applyFont="1" applyBorder="1" applyAlignment="1">
      <alignment horizontal="right" vertical="center" shrinkToFit="1"/>
      <protection/>
    </xf>
    <xf numFmtId="180" fontId="13" fillId="0" borderId="19" xfId="24" applyNumberFormat="1" applyFont="1" applyBorder="1" applyAlignment="1">
      <alignment horizontal="right" vertical="center" shrinkToFit="1"/>
      <protection/>
    </xf>
    <xf numFmtId="49" fontId="6" fillId="0" borderId="20" xfId="24" applyNumberFormat="1" applyFont="1" applyBorder="1" applyAlignment="1">
      <alignment horizontal="center" vertical="center"/>
      <protection/>
    </xf>
    <xf numFmtId="49" fontId="6" fillId="0" borderId="5" xfId="24" applyNumberFormat="1" applyFont="1" applyBorder="1" applyAlignment="1">
      <alignment horizontal="center" vertical="center"/>
      <protection/>
    </xf>
    <xf numFmtId="181" fontId="13" fillId="0" borderId="13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2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7" xfId="0" applyNumberFormat="1" applyFont="1" applyFill="1" applyBorder="1" applyAlignment="1">
      <alignment horizontal="right" vertical="center" shrinkToFit="1"/>
    </xf>
    <xf numFmtId="181" fontId="13" fillId="0" borderId="0" xfId="0" applyNumberFormat="1" applyFont="1" applyFill="1" applyBorder="1" applyAlignment="1">
      <alignment horizontal="right" vertical="center" shrinkToFit="1"/>
    </xf>
    <xf numFmtId="181" fontId="13" fillId="0" borderId="11" xfId="0" applyNumberFormat="1" applyFont="1" applyFill="1" applyBorder="1" applyAlignment="1">
      <alignment horizontal="right" vertical="center" shrinkToFit="1"/>
    </xf>
    <xf numFmtId="181" fontId="13" fillId="0" borderId="8" xfId="0" applyNumberFormat="1" applyFont="1" applyFill="1" applyBorder="1" applyAlignment="1">
      <alignment horizontal="right" vertical="center" shrinkToFit="1"/>
    </xf>
    <xf numFmtId="181" fontId="13" fillId="0" borderId="3" xfId="0" applyNumberFormat="1" applyFont="1" applyFill="1" applyBorder="1" applyAlignment="1">
      <alignment horizontal="right" vertical="center" shrinkToFit="1"/>
    </xf>
    <xf numFmtId="181" fontId="13" fillId="0" borderId="14" xfId="0" applyNumberFormat="1" applyFont="1" applyFill="1" applyBorder="1" applyAlignment="1">
      <alignment horizontal="right" vertical="center" shrinkToFit="1"/>
    </xf>
    <xf numFmtId="181" fontId="13" fillId="0" borderId="15" xfId="0" applyNumberFormat="1" applyFont="1" applyFill="1" applyBorder="1" applyAlignment="1">
      <alignment horizontal="right" vertical="center" shrinkToFit="1"/>
    </xf>
    <xf numFmtId="181" fontId="13" fillId="0" borderId="3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4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3" xfId="0" applyNumberFormat="1" applyFont="1" applyFill="1" applyBorder="1" applyAlignment="1">
      <alignment horizontal="right" vertical="center" shrinkToFit="1"/>
    </xf>
    <xf numFmtId="181" fontId="13" fillId="0" borderId="12" xfId="0" applyNumberFormat="1" applyFont="1" applyFill="1" applyBorder="1" applyAlignment="1">
      <alignment horizontal="right" vertical="center" shrinkToFit="1"/>
    </xf>
    <xf numFmtId="181" fontId="13" fillId="0" borderId="17" xfId="0" applyNumberFormat="1" applyFont="1" applyFill="1" applyBorder="1" applyAlignment="1">
      <alignment horizontal="right" vertical="center" shrinkToFit="1"/>
    </xf>
    <xf numFmtId="181" fontId="13" fillId="0" borderId="18" xfId="0" applyNumberFormat="1" applyFont="1" applyFill="1" applyBorder="1" applyAlignment="1">
      <alignment horizontal="right" vertical="center" shrinkToFit="1"/>
    </xf>
    <xf numFmtId="181" fontId="13" fillId="0" borderId="19" xfId="0" applyNumberFormat="1" applyFont="1" applyFill="1" applyBorder="1" applyAlignment="1">
      <alignment horizontal="right" vertical="center" shrinkToFit="1"/>
    </xf>
    <xf numFmtId="181" fontId="13" fillId="0" borderId="21" xfId="0" applyNumberFormat="1" applyFont="1" applyFill="1" applyBorder="1" applyAlignment="1">
      <alignment horizontal="right" vertical="center" shrinkToFit="1"/>
    </xf>
    <xf numFmtId="181" fontId="13" fillId="0" borderId="22" xfId="0" applyNumberFormat="1" applyFont="1" applyFill="1" applyBorder="1" applyAlignment="1">
      <alignment horizontal="right" vertical="center" shrinkToFit="1"/>
    </xf>
    <xf numFmtId="181" fontId="13" fillId="0" borderId="23" xfId="0" applyNumberFormat="1" applyFont="1" applyFill="1" applyBorder="1" applyAlignment="1">
      <alignment horizontal="right" vertical="center" shrinkToFit="1"/>
    </xf>
    <xf numFmtId="181" fontId="13" fillId="0" borderId="9" xfId="0" applyNumberFormat="1" applyFont="1" applyFill="1" applyBorder="1" applyAlignment="1">
      <alignment horizontal="right" vertical="center" shrinkToFit="1"/>
    </xf>
    <xf numFmtId="181" fontId="13" fillId="0" borderId="1" xfId="0" applyNumberFormat="1" applyFont="1" applyFill="1" applyBorder="1" applyAlignment="1">
      <alignment horizontal="right" vertical="center" shrinkToFit="1"/>
    </xf>
    <xf numFmtId="181" fontId="13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41" fontId="16" fillId="0" borderId="1" xfId="0" applyNumberFormat="1" applyFont="1" applyFill="1" applyBorder="1" applyAlignment="1">
      <alignment horizontal="left" vertical="center"/>
    </xf>
    <xf numFmtId="41" fontId="0" fillId="0" borderId="0" xfId="0" applyNumberForma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83" fontId="13" fillId="0" borderId="7" xfId="0" applyNumberFormat="1" applyFont="1" applyBorder="1" applyAlignment="1">
      <alignment horizontal="right" vertical="center" shrinkToFit="1"/>
    </xf>
    <xf numFmtId="183" fontId="13" fillId="0" borderId="11" xfId="0" applyNumberFormat="1" applyFont="1" applyBorder="1" applyAlignment="1">
      <alignment horizontal="right" vertical="center" shrinkToFit="1"/>
    </xf>
    <xf numFmtId="183" fontId="13" fillId="0" borderId="12" xfId="0" applyNumberFormat="1" applyFont="1" applyBorder="1" applyAlignment="1">
      <alignment horizontal="right" vertical="center" shrinkToFit="1"/>
    </xf>
    <xf numFmtId="183" fontId="13" fillId="0" borderId="0" xfId="0" applyNumberFormat="1" applyFont="1" applyBorder="1" applyAlignment="1">
      <alignment horizontal="right" vertical="center" shrinkToFit="1"/>
    </xf>
    <xf numFmtId="183" fontId="13" fillId="0" borderId="8" xfId="0" applyNumberFormat="1" applyFont="1" applyBorder="1" applyAlignment="1">
      <alignment horizontal="right" vertical="center" shrinkToFit="1"/>
    </xf>
    <xf numFmtId="49" fontId="6" fillId="0" borderId="9" xfId="0" applyNumberFormat="1" applyFont="1" applyFill="1" applyBorder="1" applyAlignment="1">
      <alignment horizontal="center" vertical="center"/>
    </xf>
    <xf numFmtId="183" fontId="13" fillId="0" borderId="9" xfId="0" applyNumberFormat="1" applyFont="1" applyBorder="1" applyAlignment="1">
      <alignment horizontal="right" vertical="center" shrinkToFit="1"/>
    </xf>
    <xf numFmtId="183" fontId="13" fillId="0" borderId="1" xfId="0" applyNumberFormat="1" applyFont="1" applyBorder="1" applyAlignment="1">
      <alignment horizontal="right" vertical="center" shrinkToFit="1"/>
    </xf>
    <xf numFmtId="183" fontId="13" fillId="0" borderId="10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192" fontId="13" fillId="0" borderId="3" xfId="0" applyNumberFormat="1" applyFont="1" applyFill="1" applyBorder="1" applyAlignment="1">
      <alignment horizontal="right" vertical="center" shrinkToFit="1"/>
    </xf>
    <xf numFmtId="192" fontId="13" fillId="0" borderId="14" xfId="20" applyNumberFormat="1" applyFont="1" applyFill="1" applyBorder="1" applyAlignment="1">
      <alignment horizontal="right" vertical="center" shrinkToFit="1"/>
    </xf>
    <xf numFmtId="192" fontId="13" fillId="0" borderId="15" xfId="20" applyNumberFormat="1" applyFont="1" applyFill="1" applyBorder="1" applyAlignment="1">
      <alignment horizontal="right" vertical="center" shrinkToFit="1"/>
    </xf>
    <xf numFmtId="192" fontId="13" fillId="0" borderId="14" xfId="0" applyNumberFormat="1" applyFont="1" applyFill="1" applyBorder="1" applyAlignment="1">
      <alignment horizontal="right" vertical="center" shrinkToFit="1"/>
    </xf>
    <xf numFmtId="192" fontId="13" fillId="0" borderId="15" xfId="0" applyNumberFormat="1" applyFont="1" applyFill="1" applyBorder="1" applyAlignment="1">
      <alignment horizontal="right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192" fontId="13" fillId="0" borderId="9" xfId="0" applyNumberFormat="1" applyFont="1" applyFill="1" applyBorder="1" applyAlignment="1">
      <alignment horizontal="right" vertical="center" shrinkToFit="1"/>
    </xf>
    <xf numFmtId="192" fontId="13" fillId="0" borderId="1" xfId="20" applyNumberFormat="1" applyFont="1" applyFill="1" applyBorder="1" applyAlignment="1">
      <alignment horizontal="right" vertical="center" shrinkToFit="1"/>
    </xf>
    <xf numFmtId="0" fontId="23" fillId="0" borderId="0" xfId="0" applyFont="1" applyAlignment="1">
      <alignment/>
    </xf>
    <xf numFmtId="192" fontId="13" fillId="0" borderId="0" xfId="20" applyNumberFormat="1" applyFont="1" applyFill="1" applyBorder="1" applyAlignment="1">
      <alignment horizontal="right" vertical="center" shrinkToFit="1"/>
    </xf>
    <xf numFmtId="183" fontId="13" fillId="0" borderId="9" xfId="0" applyNumberFormat="1" applyFont="1" applyFill="1" applyBorder="1" applyAlignment="1">
      <alignment horizontal="right" vertical="center" shrinkToFit="1"/>
    </xf>
    <xf numFmtId="183" fontId="13" fillId="0" borderId="14" xfId="0" applyNumberFormat="1" applyFont="1" applyFill="1" applyBorder="1" applyAlignment="1">
      <alignment horizontal="right" vertical="center" shrinkToFit="1"/>
    </xf>
    <xf numFmtId="183" fontId="13" fillId="0" borderId="1" xfId="0" applyNumberFormat="1" applyFont="1" applyFill="1" applyBorder="1" applyAlignment="1">
      <alignment horizontal="right" vertical="center" shrinkToFit="1"/>
    </xf>
    <xf numFmtId="192" fontId="13" fillId="0" borderId="1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1" xfId="0" applyNumberFormat="1" applyFont="1" applyBorder="1" applyAlignment="1">
      <alignment horizontal="right" vertical="center" shrinkToFit="1"/>
    </xf>
    <xf numFmtId="181" fontId="13" fillId="0" borderId="11" xfId="0" applyNumberFormat="1" applyFont="1" applyBorder="1" applyAlignment="1" applyProtection="1">
      <alignment horizontal="right" vertical="center" shrinkToFit="1"/>
      <protection locked="0"/>
    </xf>
    <xf numFmtId="181" fontId="13" fillId="0" borderId="12" xfId="0" applyNumberFormat="1" applyFont="1" applyFill="1" applyBorder="1" applyAlignment="1" applyProtection="1">
      <alignment horizontal="right" vertical="center" shrinkToFit="1"/>
      <protection/>
    </xf>
    <xf numFmtId="18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0" xfId="0" applyNumberFormat="1" applyFont="1" applyBorder="1" applyAlignment="1">
      <alignment horizontal="right" vertical="center" shrinkToFit="1"/>
    </xf>
    <xf numFmtId="181" fontId="13" fillId="0" borderId="0" xfId="0" applyNumberFormat="1" applyFont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Border="1" applyAlignment="1">
      <alignment horizontal="right" vertical="center" shrinkToFit="1"/>
    </xf>
    <xf numFmtId="181" fontId="13" fillId="0" borderId="8" xfId="0" applyNumberFormat="1" applyFont="1" applyFill="1" applyBorder="1" applyAlignment="1" applyProtection="1">
      <alignment horizontal="right" vertical="center" shrinkToFit="1"/>
      <protection/>
    </xf>
    <xf numFmtId="180" fontId="13" fillId="0" borderId="1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" xfId="0" applyNumberFormat="1" applyFont="1" applyBorder="1" applyAlignment="1">
      <alignment horizontal="right" vertical="center" shrinkToFit="1"/>
    </xf>
    <xf numFmtId="181" fontId="13" fillId="0" borderId="1" xfId="0" applyNumberFormat="1" applyFont="1" applyBorder="1" applyAlignment="1" applyProtection="1">
      <alignment horizontal="right" vertical="center" shrinkToFit="1"/>
      <protection locked="0"/>
    </xf>
    <xf numFmtId="181" fontId="13" fillId="0" borderId="1" xfId="0" applyNumberFormat="1" applyFont="1" applyBorder="1" applyAlignment="1">
      <alignment horizontal="right" vertical="center" shrinkToFit="1"/>
    </xf>
    <xf numFmtId="181" fontId="13" fillId="0" borderId="10" xfId="0" applyNumberFormat="1" applyFont="1" applyFill="1" applyBorder="1" applyAlignment="1" applyProtection="1">
      <alignment horizontal="right" vertical="center" shrinkToFit="1"/>
      <protection/>
    </xf>
    <xf numFmtId="49" fontId="6" fillId="0" borderId="6" xfId="0" applyNumberFormat="1" applyFont="1" applyBorder="1" applyAlignment="1">
      <alignment horizontal="left" vertical="center"/>
    </xf>
    <xf numFmtId="180" fontId="13" fillId="0" borderId="11" xfId="0" applyNumberFormat="1" applyFont="1" applyFill="1" applyBorder="1" applyAlignment="1">
      <alignment horizontal="right" vertical="center" shrinkToFit="1"/>
    </xf>
    <xf numFmtId="49" fontId="6" fillId="2" borderId="4" xfId="0" applyNumberFormat="1" applyFont="1" applyFill="1" applyBorder="1" applyAlignment="1">
      <alignment horizontal="left" vertical="center" indent="1"/>
    </xf>
    <xf numFmtId="180" fontId="13" fillId="2" borderId="0" xfId="0" applyNumberFormat="1" applyFont="1" applyFill="1" applyBorder="1" applyAlignment="1">
      <alignment horizontal="right" vertical="center" shrinkToFit="1"/>
    </xf>
    <xf numFmtId="181" fontId="13" fillId="2" borderId="7" xfId="0" applyNumberFormat="1" applyFont="1" applyFill="1" applyBorder="1" applyAlignment="1" applyProtection="1">
      <alignment horizontal="right" vertical="center" shrinkToFit="1"/>
      <protection locked="0"/>
    </xf>
    <xf numFmtId="181" fontId="13" fillId="2" borderId="0" xfId="0" applyNumberFormat="1" applyFont="1" applyFill="1" applyBorder="1" applyAlignment="1" applyProtection="1">
      <alignment horizontal="right" vertical="center" shrinkToFit="1"/>
      <protection locked="0"/>
    </xf>
    <xf numFmtId="181" fontId="13" fillId="2" borderId="0" xfId="0" applyNumberFormat="1" applyFont="1" applyFill="1" applyBorder="1" applyAlignment="1">
      <alignment horizontal="right" vertical="center" shrinkToFit="1"/>
    </xf>
    <xf numFmtId="181" fontId="13" fillId="2" borderId="8" xfId="0" applyNumberFormat="1" applyFont="1" applyFill="1" applyBorder="1" applyAlignment="1" applyProtection="1">
      <alignment horizontal="right" vertical="center" shrinkToFit="1"/>
      <protection/>
    </xf>
    <xf numFmtId="49" fontId="6" fillId="0" borderId="4" xfId="0" applyNumberFormat="1" applyFont="1" applyBorder="1" applyAlignment="1">
      <alignment horizontal="left" vertical="center"/>
    </xf>
    <xf numFmtId="180" fontId="13" fillId="0" borderId="0" xfId="0" applyNumberFormat="1" applyFont="1" applyFill="1" applyBorder="1" applyAlignment="1">
      <alignment horizontal="right" vertical="center" shrinkToFit="1"/>
    </xf>
    <xf numFmtId="49" fontId="6" fillId="2" borderId="4" xfId="0" applyNumberFormat="1" applyFont="1" applyFill="1" applyBorder="1" applyAlignment="1">
      <alignment horizontal="left" vertical="center" wrapText="1" indent="1"/>
    </xf>
    <xf numFmtId="181" fontId="13" fillId="2" borderId="8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5" xfId="0" applyNumberFormat="1" applyFont="1" applyFill="1" applyBorder="1" applyAlignment="1">
      <alignment horizontal="left" vertical="center" indent="1"/>
    </xf>
    <xf numFmtId="180" fontId="13" fillId="2" borderId="1" xfId="0" applyNumberFormat="1" applyFont="1" applyFill="1" applyBorder="1" applyAlignment="1">
      <alignment horizontal="right" vertical="center" shrinkToFit="1"/>
    </xf>
    <xf numFmtId="181" fontId="13" fillId="2" borderId="9" xfId="0" applyNumberFormat="1" applyFont="1" applyFill="1" applyBorder="1" applyAlignment="1" applyProtection="1">
      <alignment horizontal="right" vertical="center" shrinkToFit="1"/>
      <protection locked="0"/>
    </xf>
    <xf numFmtId="181" fontId="13" fillId="2" borderId="1" xfId="0" applyNumberFormat="1" applyFont="1" applyFill="1" applyBorder="1" applyAlignment="1" applyProtection="1">
      <alignment horizontal="right" vertical="center" shrinkToFit="1"/>
      <protection locked="0"/>
    </xf>
    <xf numFmtId="181" fontId="13" fillId="2" borderId="1" xfId="0" applyNumberFormat="1" applyFont="1" applyFill="1" applyBorder="1" applyAlignment="1">
      <alignment horizontal="right" vertical="center" shrinkToFit="1"/>
    </xf>
    <xf numFmtId="181" fontId="13" fillId="2" borderId="10" xfId="0" applyNumberFormat="1" applyFont="1" applyFill="1" applyBorder="1" applyAlignment="1" applyProtection="1">
      <alignment horizontal="right" vertical="center" shrinkToFit="1"/>
      <protection/>
    </xf>
    <xf numFmtId="41" fontId="0" fillId="0" borderId="8" xfId="0" applyNumberForma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181" fontId="13" fillId="2" borderId="24" xfId="0" applyNumberFormat="1" applyFont="1" applyFill="1" applyBorder="1" applyAlignment="1" applyProtection="1">
      <alignment horizontal="right" vertical="center" shrinkToFit="1"/>
      <protection/>
    </xf>
    <xf numFmtId="49" fontId="6" fillId="0" borderId="20" xfId="0" applyNumberFormat="1" applyFont="1" applyBorder="1" applyAlignment="1">
      <alignment horizontal="center" vertical="center"/>
    </xf>
    <xf numFmtId="180" fontId="13" fillId="0" borderId="22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1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2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3" xfId="0" applyNumberFormat="1" applyFont="1" applyFill="1" applyBorder="1" applyAlignment="1" applyProtection="1">
      <alignment horizontal="right" vertical="center" shrinkToFit="1"/>
      <protection/>
    </xf>
    <xf numFmtId="179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180" fontId="13" fillId="0" borderId="3" xfId="0" applyNumberFormat="1" applyFont="1" applyBorder="1" applyAlignment="1">
      <alignment horizontal="right" vertical="center" shrinkToFit="1"/>
    </xf>
    <xf numFmtId="180" fontId="13" fillId="0" borderId="14" xfId="0" applyNumberFormat="1" applyFont="1" applyBorder="1" applyAlignment="1">
      <alignment horizontal="right" vertical="center" shrinkToFit="1"/>
    </xf>
    <xf numFmtId="180" fontId="13" fillId="0" borderId="2" xfId="0" applyNumberFormat="1" applyFont="1" applyBorder="1" applyAlignment="1">
      <alignment horizontal="right" vertical="center" shrinkToFit="1"/>
    </xf>
    <xf numFmtId="0" fontId="6" fillId="0" borderId="7" xfId="0" applyNumberFormat="1" applyFont="1" applyBorder="1" applyAlignment="1">
      <alignment horizontal="left" vertical="center"/>
    </xf>
    <xf numFmtId="180" fontId="13" fillId="0" borderId="9" xfId="0" applyNumberFormat="1" applyFont="1" applyBorder="1" applyAlignment="1">
      <alignment horizontal="right" vertical="center" shrinkToFit="1"/>
    </xf>
    <xf numFmtId="180" fontId="13" fillId="0" borderId="15" xfId="0" applyNumberFormat="1" applyFont="1" applyBorder="1" applyAlignment="1">
      <alignment horizontal="right" vertical="center" shrinkToFit="1"/>
    </xf>
    <xf numFmtId="180" fontId="13" fillId="0" borderId="10" xfId="0" applyNumberFormat="1" applyFont="1" applyBorder="1" applyAlignment="1">
      <alignment horizontal="right" vertical="center" shrinkToFit="1"/>
    </xf>
    <xf numFmtId="0" fontId="6" fillId="0" borderId="5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6" xfId="19" applyBorder="1">
      <alignment horizontal="center" vertical="center"/>
      <protection/>
    </xf>
    <xf numFmtId="183" fontId="6" fillId="0" borderId="0" xfId="0" applyNumberFormat="1" applyFont="1" applyBorder="1" applyAlignment="1">
      <alignment horizontal="right" vertical="center" shrinkToFit="1"/>
    </xf>
    <xf numFmtId="183" fontId="6" fillId="0" borderId="8" xfId="0" applyNumberFormat="1" applyFont="1" applyBorder="1" applyAlignment="1">
      <alignment horizontal="right" vertical="center" shrinkToFit="1"/>
    </xf>
    <xf numFmtId="49" fontId="6" fillId="0" borderId="4" xfId="19" applyBorder="1">
      <alignment horizontal="center" vertical="center"/>
      <protection/>
    </xf>
    <xf numFmtId="49" fontId="6" fillId="0" borderId="4" xfId="19" applyFont="1" applyBorder="1">
      <alignment horizontal="center" vertical="center"/>
      <protection/>
    </xf>
    <xf numFmtId="49" fontId="6" fillId="0" borderId="5" xfId="19" applyFont="1" applyBorder="1">
      <alignment horizontal="center" vertical="center"/>
      <protection/>
    </xf>
    <xf numFmtId="49" fontId="6" fillId="0" borderId="11" xfId="19" applyFill="1" applyBorder="1" applyAlignment="1">
      <alignment horizontal="left" vertical="center"/>
      <protection/>
    </xf>
    <xf numFmtId="49" fontId="6" fillId="0" borderId="7" xfId="19" applyBorder="1">
      <alignment horizontal="center" vertical="center"/>
      <protection/>
    </xf>
    <xf numFmtId="49" fontId="6" fillId="0" borderId="7" xfId="19" applyFont="1" applyBorder="1">
      <alignment horizontal="center" vertical="center"/>
      <protection/>
    </xf>
    <xf numFmtId="183" fontId="0" fillId="0" borderId="0" xfId="0" applyNumberFormat="1" applyAlignment="1">
      <alignment/>
    </xf>
    <xf numFmtId="49" fontId="25" fillId="0" borderId="1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shrinkToFit="1"/>
    </xf>
    <xf numFmtId="41" fontId="13" fillId="0" borderId="13" xfId="0" applyNumberFormat="1" applyFont="1" applyFill="1" applyBorder="1" applyAlignment="1">
      <alignment horizontal="right" vertical="center" shrinkToFit="1"/>
    </xf>
    <xf numFmtId="179" fontId="13" fillId="0" borderId="12" xfId="0" applyNumberFormat="1" applyFont="1" applyFill="1" applyBorder="1" applyAlignment="1">
      <alignment horizontal="right" vertical="center" shrinkToFit="1"/>
    </xf>
    <xf numFmtId="183" fontId="13" fillId="0" borderId="11" xfId="0" applyNumberFormat="1" applyFont="1" applyFill="1" applyBorder="1" applyAlignment="1">
      <alignment horizontal="right" vertical="center" shrinkToFit="1"/>
    </xf>
    <xf numFmtId="183" fontId="13" fillId="0" borderId="12" xfId="0" applyNumberFormat="1" applyFont="1" applyFill="1" applyBorder="1" applyAlignment="1">
      <alignment horizontal="right" vertical="center" shrinkToFit="1"/>
    </xf>
    <xf numFmtId="41" fontId="13" fillId="0" borderId="7" xfId="0" applyNumberFormat="1" applyFont="1" applyFill="1" applyBorder="1" applyAlignment="1">
      <alignment horizontal="right" vertical="center" shrinkToFit="1"/>
    </xf>
    <xf numFmtId="179" fontId="13" fillId="0" borderId="8" xfId="0" applyNumberFormat="1" applyFont="1" applyFill="1" applyBorder="1" applyAlignment="1">
      <alignment horizontal="right" vertical="center" shrinkToFit="1"/>
    </xf>
    <xf numFmtId="41" fontId="13" fillId="0" borderId="9" xfId="0" applyNumberFormat="1" applyFont="1" applyFill="1" applyBorder="1" applyAlignment="1">
      <alignment horizontal="right" vertical="center" shrinkToFit="1"/>
    </xf>
    <xf numFmtId="179" fontId="13" fillId="0" borderId="10" xfId="0" applyNumberFormat="1" applyFont="1" applyFill="1" applyBorder="1" applyAlignment="1">
      <alignment horizontal="right" vertical="center" shrinkToFit="1"/>
    </xf>
    <xf numFmtId="49" fontId="6" fillId="0" borderId="13" xfId="19" applyBorder="1">
      <alignment horizontal="center" vertical="center"/>
      <protection/>
    </xf>
    <xf numFmtId="180" fontId="13" fillId="0" borderId="13" xfId="0" applyNumberFormat="1" applyFont="1" applyBorder="1" applyAlignment="1">
      <alignment horizontal="right" vertical="center" shrinkToFi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80" fontId="13" fillId="0" borderId="7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180" fontId="13" fillId="0" borderId="8" xfId="0" applyNumberFormat="1" applyFont="1" applyBorder="1" applyAlignment="1">
      <alignment horizontal="right" vertical="center" shrinkToFit="1"/>
    </xf>
    <xf numFmtId="49" fontId="6" fillId="0" borderId="11" xfId="19" applyFont="1" applyFill="1" applyBorder="1" applyAlignment="1">
      <alignment horizontal="left" vertical="center"/>
      <protection/>
    </xf>
    <xf numFmtId="188" fontId="0" fillId="0" borderId="0" xfId="0" applyNumberFormat="1" applyAlignment="1">
      <alignment/>
    </xf>
    <xf numFmtId="181" fontId="13" fillId="0" borderId="13" xfId="0" applyNumberFormat="1" applyFont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right" vertical="center" shrinkToFit="1"/>
    </xf>
    <xf numFmtId="184" fontId="1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/>
    </xf>
    <xf numFmtId="181" fontId="13" fillId="0" borderId="8" xfId="0" applyNumberFormat="1" applyFont="1" applyBorder="1" applyAlignment="1">
      <alignment horizontal="right" vertical="center" shrinkToFit="1"/>
    </xf>
    <xf numFmtId="181" fontId="13" fillId="0" borderId="9" xfId="0" applyNumberFormat="1" applyFont="1" applyBorder="1" applyAlignment="1">
      <alignment horizontal="right" vertical="center" shrinkToFit="1"/>
    </xf>
    <xf numFmtId="181" fontId="13" fillId="0" borderId="10" xfId="0" applyNumberFormat="1" applyFont="1" applyBorder="1" applyAlignment="1">
      <alignment horizontal="right" vertical="center" shrinkToFit="1"/>
    </xf>
    <xf numFmtId="49" fontId="27" fillId="0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 applyProtection="1">
      <alignment horizontal="center" vertical="center"/>
      <protection locked="0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18" fillId="0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6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58" fontId="6" fillId="0" borderId="1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58" fontId="6" fillId="0" borderId="1" xfId="0" applyNumberFormat="1" applyFont="1" applyFill="1" applyBorder="1" applyAlignment="1">
      <alignment horizontal="right" vertical="center" shrinkToFit="1"/>
    </xf>
    <xf numFmtId="41" fontId="6" fillId="0" borderId="1" xfId="0" applyNumberFormat="1" applyFont="1" applyFill="1" applyBorder="1" applyAlignment="1">
      <alignment horizontal="right" vertical="center" shrinkToFit="1"/>
    </xf>
    <xf numFmtId="49" fontId="6" fillId="0" borderId="1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8" fillId="0" borderId="3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shrinkToFit="1"/>
    </xf>
    <xf numFmtId="49" fontId="6" fillId="0" borderId="5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</cellXfs>
  <cellStyles count="12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標準_Sec.2-2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247650</xdr:colOff>
      <xdr:row>4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4098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M53"/>
  <sheetViews>
    <sheetView tabSelected="1" zoomScaleSheetLayoutView="100" workbookViewId="0" topLeftCell="A1">
      <pane xSplit="1" ySplit="4" topLeftCell="B5" activePane="bottomRight" state="frozen"/>
      <selection pane="topLeft" activeCell="K52" sqref="K52"/>
      <selection pane="topRight" activeCell="K52" sqref="K52"/>
      <selection pane="bottomLeft" activeCell="K52" sqref="K52"/>
      <selection pane="bottomRight" activeCell="A2" sqref="A2:A4"/>
    </sheetView>
  </sheetViews>
  <sheetFormatPr defaultColWidth="9.00390625" defaultRowHeight="13.5"/>
  <cols>
    <col min="1" max="1" width="8.50390625" style="0" customWidth="1"/>
    <col min="2" max="2" width="7.125" style="0" customWidth="1"/>
    <col min="3" max="3" width="6.625" style="0" customWidth="1"/>
    <col min="4" max="4" width="6.125" style="0" customWidth="1"/>
    <col min="5" max="5" width="7.75390625" style="0" customWidth="1"/>
    <col min="6" max="7" width="6.625" style="0" customWidth="1"/>
    <col min="8" max="12" width="7.125" style="0" customWidth="1"/>
  </cols>
  <sheetData>
    <row r="1" spans="1:12" ht="13.5">
      <c r="A1" s="1" t="s">
        <v>110</v>
      </c>
      <c r="B1" s="2"/>
      <c r="C1" s="2"/>
      <c r="D1" s="2"/>
      <c r="E1" s="2"/>
      <c r="F1" s="2"/>
      <c r="J1" s="300" t="s">
        <v>111</v>
      </c>
      <c r="K1" s="300"/>
      <c r="L1" s="300"/>
    </row>
    <row r="2" spans="1:12" s="6" customFormat="1" ht="13.5">
      <c r="A2" s="285" t="s">
        <v>112</v>
      </c>
      <c r="B2" s="295" t="s">
        <v>113</v>
      </c>
      <c r="C2" s="296"/>
      <c r="D2" s="296"/>
      <c r="E2" s="296"/>
      <c r="F2" s="296"/>
      <c r="G2" s="296"/>
      <c r="H2" s="293" t="s">
        <v>114</v>
      </c>
      <c r="I2" s="294"/>
      <c r="J2" s="294"/>
      <c r="K2" s="294"/>
      <c r="L2" s="295"/>
    </row>
    <row r="3" spans="1:13" s="6" customFormat="1" ht="13.5">
      <c r="A3" s="286"/>
      <c r="B3" s="288" t="s">
        <v>51</v>
      </c>
      <c r="C3" s="293" t="s">
        <v>115</v>
      </c>
      <c r="D3" s="295"/>
      <c r="E3" s="290" t="s">
        <v>116</v>
      </c>
      <c r="F3" s="4" t="s">
        <v>115</v>
      </c>
      <c r="G3" s="292" t="s">
        <v>117</v>
      </c>
      <c r="H3" s="297" t="s">
        <v>51</v>
      </c>
      <c r="I3" s="288" t="s">
        <v>115</v>
      </c>
      <c r="J3" s="299"/>
      <c r="K3" s="290" t="s">
        <v>116</v>
      </c>
      <c r="L3" s="292" t="s">
        <v>117</v>
      </c>
      <c r="M3" s="8"/>
    </row>
    <row r="4" spans="1:13" s="6" customFormat="1" ht="13.5">
      <c r="A4" s="287"/>
      <c r="B4" s="289"/>
      <c r="C4" s="4" t="s">
        <v>52</v>
      </c>
      <c r="D4" s="5" t="s">
        <v>54</v>
      </c>
      <c r="E4" s="291"/>
      <c r="F4" s="4" t="s">
        <v>118</v>
      </c>
      <c r="G4" s="292"/>
      <c r="H4" s="298"/>
      <c r="I4" s="5" t="s">
        <v>52</v>
      </c>
      <c r="J4" s="4" t="s">
        <v>54</v>
      </c>
      <c r="K4" s="291"/>
      <c r="L4" s="292"/>
      <c r="M4" s="8"/>
    </row>
    <row r="5" spans="1:12" ht="14.25">
      <c r="A5" s="10" t="s">
        <v>1</v>
      </c>
      <c r="B5" s="11">
        <v>9026</v>
      </c>
      <c r="C5" s="12">
        <v>1073</v>
      </c>
      <c r="D5" s="12">
        <v>7952</v>
      </c>
      <c r="E5" s="12">
        <v>97442</v>
      </c>
      <c r="F5" s="12">
        <v>13477</v>
      </c>
      <c r="G5" s="12">
        <v>66732</v>
      </c>
      <c r="H5" s="13">
        <v>7.1</v>
      </c>
      <c r="I5" s="14">
        <v>0.8</v>
      </c>
      <c r="J5" s="14">
        <v>6.2</v>
      </c>
      <c r="K5" s="14">
        <v>76.3</v>
      </c>
      <c r="L5" s="15">
        <v>52.2</v>
      </c>
    </row>
    <row r="6" spans="1:12" s="6" customFormat="1" ht="24.75" customHeight="1">
      <c r="A6" s="16" t="s">
        <v>2</v>
      </c>
      <c r="B6" s="11">
        <v>620</v>
      </c>
      <c r="C6" s="12">
        <v>71</v>
      </c>
      <c r="D6" s="12">
        <v>549</v>
      </c>
      <c r="E6" s="12">
        <v>3363</v>
      </c>
      <c r="F6" s="12">
        <v>663</v>
      </c>
      <c r="G6" s="12">
        <v>3025</v>
      </c>
      <c r="H6" s="13">
        <v>11</v>
      </c>
      <c r="I6" s="14">
        <v>1.3</v>
      </c>
      <c r="J6" s="14">
        <v>9.8</v>
      </c>
      <c r="K6" s="14">
        <v>59.8</v>
      </c>
      <c r="L6" s="15">
        <v>53.8</v>
      </c>
    </row>
    <row r="7" spans="1:12" s="6" customFormat="1" ht="13.5">
      <c r="A7" s="16" t="s">
        <v>3</v>
      </c>
      <c r="B7" s="11">
        <v>109</v>
      </c>
      <c r="C7" s="12">
        <v>15</v>
      </c>
      <c r="D7" s="12">
        <v>94</v>
      </c>
      <c r="E7" s="12">
        <v>972</v>
      </c>
      <c r="F7" s="12">
        <v>305</v>
      </c>
      <c r="G7" s="12">
        <v>575</v>
      </c>
      <c r="H7" s="13">
        <v>7.6</v>
      </c>
      <c r="I7" s="14">
        <v>1</v>
      </c>
      <c r="J7" s="14">
        <v>6.5</v>
      </c>
      <c r="K7" s="14">
        <v>67.7</v>
      </c>
      <c r="L7" s="15">
        <v>40</v>
      </c>
    </row>
    <row r="8" spans="1:12" ht="13.5">
      <c r="A8" s="7" t="s">
        <v>4</v>
      </c>
      <c r="B8" s="11">
        <v>107</v>
      </c>
      <c r="C8" s="12">
        <v>16</v>
      </c>
      <c r="D8" s="12">
        <v>91</v>
      </c>
      <c r="E8" s="12">
        <v>914</v>
      </c>
      <c r="F8" s="12">
        <v>206</v>
      </c>
      <c r="G8" s="12">
        <v>591</v>
      </c>
      <c r="H8" s="13">
        <v>7.7</v>
      </c>
      <c r="I8" s="14">
        <v>1.2</v>
      </c>
      <c r="J8" s="14">
        <v>6.6</v>
      </c>
      <c r="K8" s="14">
        <v>66</v>
      </c>
      <c r="L8" s="15">
        <v>42.7</v>
      </c>
    </row>
    <row r="9" spans="1:12" ht="13.5">
      <c r="A9" s="7" t="s">
        <v>5</v>
      </c>
      <c r="B9" s="11">
        <v>151</v>
      </c>
      <c r="C9" s="12">
        <v>28</v>
      </c>
      <c r="D9" s="12">
        <v>123</v>
      </c>
      <c r="E9" s="12">
        <v>1575</v>
      </c>
      <c r="F9" s="12">
        <v>256</v>
      </c>
      <c r="G9" s="12">
        <v>1034</v>
      </c>
      <c r="H9" s="13">
        <v>6.4</v>
      </c>
      <c r="I9" s="14">
        <v>1.2</v>
      </c>
      <c r="J9" s="14">
        <v>5.2</v>
      </c>
      <c r="K9" s="14">
        <v>66.7</v>
      </c>
      <c r="L9" s="15">
        <v>43.8</v>
      </c>
    </row>
    <row r="10" spans="1:12" ht="13.5">
      <c r="A10" s="7" t="s">
        <v>6</v>
      </c>
      <c r="B10" s="11">
        <v>78</v>
      </c>
      <c r="C10" s="12">
        <v>15</v>
      </c>
      <c r="D10" s="12">
        <v>63</v>
      </c>
      <c r="E10" s="12">
        <v>807</v>
      </c>
      <c r="F10" s="12">
        <v>125</v>
      </c>
      <c r="G10" s="12">
        <v>472</v>
      </c>
      <c r="H10" s="13">
        <v>6.8</v>
      </c>
      <c r="I10" s="14">
        <v>1.3</v>
      </c>
      <c r="J10" s="14">
        <v>5.5</v>
      </c>
      <c r="K10" s="14">
        <v>70.4</v>
      </c>
      <c r="L10" s="15">
        <v>41.2</v>
      </c>
    </row>
    <row r="11" spans="1:12" s="6" customFormat="1" ht="24.75" customHeight="1">
      <c r="A11" s="16" t="s">
        <v>7</v>
      </c>
      <c r="B11" s="11">
        <v>70</v>
      </c>
      <c r="C11" s="12">
        <v>14</v>
      </c>
      <c r="D11" s="12">
        <v>56</v>
      </c>
      <c r="E11" s="12">
        <v>930</v>
      </c>
      <c r="F11" s="12">
        <v>133</v>
      </c>
      <c r="G11" s="12">
        <v>467</v>
      </c>
      <c r="H11" s="13">
        <v>5.8</v>
      </c>
      <c r="I11" s="14">
        <v>1.2</v>
      </c>
      <c r="J11" s="14">
        <v>4.6</v>
      </c>
      <c r="K11" s="14">
        <v>76.5</v>
      </c>
      <c r="L11" s="15">
        <v>38.4</v>
      </c>
    </row>
    <row r="12" spans="1:12" s="6" customFormat="1" ht="13.5">
      <c r="A12" s="16" t="s">
        <v>8</v>
      </c>
      <c r="B12" s="11">
        <v>147</v>
      </c>
      <c r="C12" s="12">
        <v>22</v>
      </c>
      <c r="D12" s="12">
        <v>125</v>
      </c>
      <c r="E12" s="12">
        <v>1434</v>
      </c>
      <c r="F12" s="12">
        <v>214</v>
      </c>
      <c r="G12" s="12">
        <v>887</v>
      </c>
      <c r="H12" s="13">
        <v>7</v>
      </c>
      <c r="I12" s="14">
        <v>1.1</v>
      </c>
      <c r="J12" s="14">
        <v>6</v>
      </c>
      <c r="K12" s="14">
        <v>68.6</v>
      </c>
      <c r="L12" s="15">
        <v>42.4</v>
      </c>
    </row>
    <row r="13" spans="1:12" ht="13.5">
      <c r="A13" s="7" t="s">
        <v>9</v>
      </c>
      <c r="B13" s="11">
        <v>205</v>
      </c>
      <c r="C13" s="12">
        <v>22</v>
      </c>
      <c r="D13" s="12">
        <v>183</v>
      </c>
      <c r="E13" s="12">
        <v>1661</v>
      </c>
      <c r="F13" s="12">
        <v>247</v>
      </c>
      <c r="G13" s="12">
        <v>1339</v>
      </c>
      <c r="H13" s="13">
        <v>6.9</v>
      </c>
      <c r="I13" s="14">
        <v>0.7</v>
      </c>
      <c r="J13" s="14">
        <v>6.2</v>
      </c>
      <c r="K13" s="14">
        <v>55.8</v>
      </c>
      <c r="L13" s="15">
        <v>45</v>
      </c>
    </row>
    <row r="14" spans="1:12" ht="13.5">
      <c r="A14" s="7" t="s">
        <v>10</v>
      </c>
      <c r="B14" s="11">
        <v>118</v>
      </c>
      <c r="C14" s="12">
        <v>18</v>
      </c>
      <c r="D14" s="12">
        <v>100</v>
      </c>
      <c r="E14" s="12">
        <v>1372</v>
      </c>
      <c r="F14" s="12">
        <v>223</v>
      </c>
      <c r="G14" s="12">
        <v>968</v>
      </c>
      <c r="H14" s="13">
        <v>5.9</v>
      </c>
      <c r="I14" s="14">
        <v>0.9</v>
      </c>
      <c r="J14" s="14">
        <v>5</v>
      </c>
      <c r="K14" s="14">
        <v>68</v>
      </c>
      <c r="L14" s="15">
        <v>48</v>
      </c>
    </row>
    <row r="15" spans="1:12" ht="13.5">
      <c r="A15" s="7" t="s">
        <v>11</v>
      </c>
      <c r="B15" s="11">
        <v>143</v>
      </c>
      <c r="C15" s="12">
        <v>13</v>
      </c>
      <c r="D15" s="12">
        <v>130</v>
      </c>
      <c r="E15" s="12">
        <v>1527</v>
      </c>
      <c r="F15" s="12">
        <v>222</v>
      </c>
      <c r="G15" s="12">
        <v>931</v>
      </c>
      <c r="H15" s="13">
        <v>7.1</v>
      </c>
      <c r="I15" s="14">
        <v>0.6</v>
      </c>
      <c r="J15" s="14">
        <v>6.4</v>
      </c>
      <c r="K15" s="14">
        <v>75.4</v>
      </c>
      <c r="L15" s="15">
        <v>46</v>
      </c>
    </row>
    <row r="16" spans="1:12" s="6" customFormat="1" ht="24.75" customHeight="1">
      <c r="A16" s="16" t="s">
        <v>12</v>
      </c>
      <c r="B16" s="11">
        <v>361</v>
      </c>
      <c r="C16" s="12">
        <v>48</v>
      </c>
      <c r="D16" s="12">
        <v>313</v>
      </c>
      <c r="E16" s="12">
        <v>3778</v>
      </c>
      <c r="F16" s="12">
        <v>379</v>
      </c>
      <c r="G16" s="12">
        <v>3212</v>
      </c>
      <c r="H16" s="13">
        <v>5.1</v>
      </c>
      <c r="I16" s="14">
        <v>0.7</v>
      </c>
      <c r="J16" s="14">
        <v>4.4</v>
      </c>
      <c r="K16" s="14">
        <v>53.6</v>
      </c>
      <c r="L16" s="15">
        <v>45.5</v>
      </c>
    </row>
    <row r="17" spans="1:12" s="6" customFormat="1" ht="13.5">
      <c r="A17" s="16" t="s">
        <v>13</v>
      </c>
      <c r="B17" s="11">
        <v>287</v>
      </c>
      <c r="C17" s="12">
        <v>35</v>
      </c>
      <c r="D17" s="12">
        <v>252</v>
      </c>
      <c r="E17" s="12">
        <v>3620</v>
      </c>
      <c r="F17" s="12">
        <v>380</v>
      </c>
      <c r="G17" s="12">
        <v>3029</v>
      </c>
      <c r="H17" s="13">
        <v>4.7</v>
      </c>
      <c r="I17" s="14">
        <v>0.6</v>
      </c>
      <c r="J17" s="14">
        <v>4.2</v>
      </c>
      <c r="K17" s="14">
        <v>59.8</v>
      </c>
      <c r="L17" s="15">
        <v>50</v>
      </c>
    </row>
    <row r="18" spans="1:12" ht="13.5">
      <c r="A18" s="7" t="s">
        <v>14</v>
      </c>
      <c r="B18" s="11">
        <v>667</v>
      </c>
      <c r="C18" s="12">
        <v>54</v>
      </c>
      <c r="D18" s="12">
        <v>613</v>
      </c>
      <c r="E18" s="12">
        <v>12269</v>
      </c>
      <c r="F18" s="12">
        <v>966</v>
      </c>
      <c r="G18" s="12">
        <v>10436</v>
      </c>
      <c r="H18" s="13">
        <v>5.3</v>
      </c>
      <c r="I18" s="14">
        <v>0.4</v>
      </c>
      <c r="J18" s="14">
        <v>4.9</v>
      </c>
      <c r="K18" s="14">
        <v>97.6</v>
      </c>
      <c r="L18" s="15">
        <v>83</v>
      </c>
    </row>
    <row r="19" spans="1:12" ht="13.5">
      <c r="A19" s="7" t="s">
        <v>15</v>
      </c>
      <c r="B19" s="11">
        <v>356</v>
      </c>
      <c r="C19" s="12">
        <v>43</v>
      </c>
      <c r="D19" s="12">
        <v>313</v>
      </c>
      <c r="E19" s="12">
        <v>6053</v>
      </c>
      <c r="F19" s="12">
        <v>478</v>
      </c>
      <c r="G19" s="12">
        <v>4689</v>
      </c>
      <c r="H19" s="13">
        <v>4</v>
      </c>
      <c r="I19" s="14">
        <v>0.5</v>
      </c>
      <c r="J19" s="14">
        <v>3.6</v>
      </c>
      <c r="K19" s="14">
        <v>68.8</v>
      </c>
      <c r="L19" s="15">
        <v>53.3</v>
      </c>
    </row>
    <row r="20" spans="1:12" ht="13.5">
      <c r="A20" s="7" t="s">
        <v>16</v>
      </c>
      <c r="B20" s="11">
        <v>139</v>
      </c>
      <c r="C20" s="12">
        <v>20</v>
      </c>
      <c r="D20" s="12">
        <v>119</v>
      </c>
      <c r="E20" s="12">
        <v>1692</v>
      </c>
      <c r="F20" s="12">
        <v>139</v>
      </c>
      <c r="G20" s="12">
        <v>1165</v>
      </c>
      <c r="H20" s="13">
        <v>5.7</v>
      </c>
      <c r="I20" s="14">
        <v>0.8</v>
      </c>
      <c r="J20" s="14">
        <v>4.9</v>
      </c>
      <c r="K20" s="14">
        <v>69.6</v>
      </c>
      <c r="L20" s="15">
        <v>47.9</v>
      </c>
    </row>
    <row r="21" spans="1:12" s="6" customFormat="1" ht="24.75" customHeight="1">
      <c r="A21" s="16" t="s">
        <v>17</v>
      </c>
      <c r="B21" s="11">
        <v>115</v>
      </c>
      <c r="C21" s="12">
        <v>19</v>
      </c>
      <c r="D21" s="12">
        <v>96</v>
      </c>
      <c r="E21" s="12">
        <v>782</v>
      </c>
      <c r="F21" s="12">
        <v>109</v>
      </c>
      <c r="G21" s="12">
        <v>467</v>
      </c>
      <c r="H21" s="13">
        <v>10.3</v>
      </c>
      <c r="I21" s="14">
        <v>1.7</v>
      </c>
      <c r="J21" s="14">
        <v>8.6</v>
      </c>
      <c r="K21" s="14">
        <v>70.3</v>
      </c>
      <c r="L21" s="15">
        <v>42</v>
      </c>
    </row>
    <row r="22" spans="1:12" s="6" customFormat="1" ht="13.5">
      <c r="A22" s="16" t="s">
        <v>18</v>
      </c>
      <c r="B22" s="11">
        <v>109</v>
      </c>
      <c r="C22" s="12">
        <v>13</v>
      </c>
      <c r="D22" s="12">
        <v>96</v>
      </c>
      <c r="E22" s="12">
        <v>855</v>
      </c>
      <c r="F22" s="12">
        <v>144</v>
      </c>
      <c r="G22" s="12">
        <v>469</v>
      </c>
      <c r="H22" s="13">
        <v>9.3</v>
      </c>
      <c r="I22" s="14">
        <v>1.1</v>
      </c>
      <c r="J22" s="14">
        <v>8.2</v>
      </c>
      <c r="K22" s="14">
        <v>72.8</v>
      </c>
      <c r="L22" s="15">
        <v>39.9</v>
      </c>
    </row>
    <row r="23" spans="1:12" ht="13.5">
      <c r="A23" s="7" t="s">
        <v>19</v>
      </c>
      <c r="B23" s="11">
        <v>86</v>
      </c>
      <c r="C23" s="12">
        <v>10</v>
      </c>
      <c r="D23" s="12">
        <v>76</v>
      </c>
      <c r="E23" s="12">
        <v>576</v>
      </c>
      <c r="F23" s="12">
        <v>143</v>
      </c>
      <c r="G23" s="12">
        <v>274</v>
      </c>
      <c r="H23" s="13">
        <v>10.5</v>
      </c>
      <c r="I23" s="14">
        <v>1.2</v>
      </c>
      <c r="J23" s="14">
        <v>9.3</v>
      </c>
      <c r="K23" s="14">
        <v>70.1</v>
      </c>
      <c r="L23" s="15">
        <v>33.3</v>
      </c>
    </row>
    <row r="24" spans="1:12" ht="13.5">
      <c r="A24" s="7" t="s">
        <v>20</v>
      </c>
      <c r="B24" s="11">
        <v>61</v>
      </c>
      <c r="C24" s="12">
        <v>7</v>
      </c>
      <c r="D24" s="12">
        <v>54</v>
      </c>
      <c r="E24" s="12">
        <v>642</v>
      </c>
      <c r="F24" s="12">
        <v>97</v>
      </c>
      <c r="G24" s="12">
        <v>422</v>
      </c>
      <c r="H24" s="13">
        <v>6.9</v>
      </c>
      <c r="I24" s="14">
        <v>0.8</v>
      </c>
      <c r="J24" s="14">
        <v>6.1</v>
      </c>
      <c r="K24" s="14">
        <v>72.6</v>
      </c>
      <c r="L24" s="15">
        <v>47.7</v>
      </c>
    </row>
    <row r="25" spans="1:12" ht="13.5">
      <c r="A25" s="7" t="s">
        <v>21</v>
      </c>
      <c r="B25" s="11">
        <v>137</v>
      </c>
      <c r="C25" s="12">
        <v>16</v>
      </c>
      <c r="D25" s="12">
        <v>121</v>
      </c>
      <c r="E25" s="12">
        <v>1509</v>
      </c>
      <c r="F25" s="12">
        <v>187</v>
      </c>
      <c r="G25" s="12">
        <v>990</v>
      </c>
      <c r="H25" s="13">
        <v>6.2</v>
      </c>
      <c r="I25" s="14">
        <v>0.7</v>
      </c>
      <c r="J25" s="14">
        <v>5.5</v>
      </c>
      <c r="K25" s="14">
        <v>68.7</v>
      </c>
      <c r="L25" s="15">
        <v>45.1</v>
      </c>
    </row>
    <row r="26" spans="1:12" s="6" customFormat="1" ht="24.75" customHeight="1">
      <c r="A26" s="16" t="s">
        <v>22</v>
      </c>
      <c r="B26" s="11">
        <v>110</v>
      </c>
      <c r="C26" s="12">
        <v>13</v>
      </c>
      <c r="D26" s="12">
        <v>97</v>
      </c>
      <c r="E26" s="12">
        <v>1503</v>
      </c>
      <c r="F26" s="12">
        <v>230</v>
      </c>
      <c r="G26" s="12">
        <v>929</v>
      </c>
      <c r="H26" s="13">
        <v>5.2</v>
      </c>
      <c r="I26" s="14">
        <v>0.6</v>
      </c>
      <c r="J26" s="14">
        <v>4.6</v>
      </c>
      <c r="K26" s="14">
        <v>71.3</v>
      </c>
      <c r="L26" s="15">
        <v>44.1</v>
      </c>
    </row>
    <row r="27" spans="1:12" s="6" customFormat="1" ht="13.5">
      <c r="A27" s="16" t="s">
        <v>23</v>
      </c>
      <c r="B27" s="11">
        <v>189</v>
      </c>
      <c r="C27" s="12">
        <v>32</v>
      </c>
      <c r="D27" s="12">
        <v>157</v>
      </c>
      <c r="E27" s="12">
        <v>2627</v>
      </c>
      <c r="F27" s="12">
        <v>362</v>
      </c>
      <c r="G27" s="12">
        <v>1721</v>
      </c>
      <c r="H27" s="13">
        <v>5</v>
      </c>
      <c r="I27" s="14">
        <v>0.8</v>
      </c>
      <c r="J27" s="14">
        <v>4.1</v>
      </c>
      <c r="K27" s="14">
        <v>69.3</v>
      </c>
      <c r="L27" s="15">
        <v>45.4</v>
      </c>
    </row>
    <row r="28" spans="1:12" ht="13.5">
      <c r="A28" s="7" t="s">
        <v>24</v>
      </c>
      <c r="B28" s="11">
        <v>350</v>
      </c>
      <c r="C28" s="12">
        <v>37</v>
      </c>
      <c r="D28" s="12">
        <v>313</v>
      </c>
      <c r="E28" s="12">
        <v>4785</v>
      </c>
      <c r="F28" s="12">
        <v>542</v>
      </c>
      <c r="G28" s="12">
        <v>3536</v>
      </c>
      <c r="H28" s="13">
        <v>4.8</v>
      </c>
      <c r="I28" s="14">
        <v>0.5</v>
      </c>
      <c r="J28" s="14">
        <v>4.3</v>
      </c>
      <c r="K28" s="14">
        <v>66</v>
      </c>
      <c r="L28" s="15">
        <v>48.7</v>
      </c>
    </row>
    <row r="29" spans="1:12" ht="13.5">
      <c r="A29" s="7" t="s">
        <v>25</v>
      </c>
      <c r="B29" s="11">
        <v>113</v>
      </c>
      <c r="C29" s="12">
        <v>13</v>
      </c>
      <c r="D29" s="12">
        <v>100</v>
      </c>
      <c r="E29" s="12">
        <v>1439</v>
      </c>
      <c r="F29" s="12">
        <v>202</v>
      </c>
      <c r="G29" s="12">
        <v>852</v>
      </c>
      <c r="H29" s="13">
        <v>6.1</v>
      </c>
      <c r="I29" s="14">
        <v>0.7</v>
      </c>
      <c r="J29" s="14">
        <v>5.4</v>
      </c>
      <c r="K29" s="14">
        <v>77.1</v>
      </c>
      <c r="L29" s="15">
        <v>45.6</v>
      </c>
    </row>
    <row r="30" spans="1:12" ht="13.5">
      <c r="A30" s="7" t="s">
        <v>26</v>
      </c>
      <c r="B30" s="11">
        <v>63</v>
      </c>
      <c r="C30" s="12">
        <v>7</v>
      </c>
      <c r="D30" s="12">
        <v>56</v>
      </c>
      <c r="E30" s="12">
        <v>913</v>
      </c>
      <c r="F30" s="12">
        <v>58</v>
      </c>
      <c r="G30" s="12">
        <v>544</v>
      </c>
      <c r="H30" s="13">
        <v>4.6</v>
      </c>
      <c r="I30" s="14">
        <v>0.5</v>
      </c>
      <c r="J30" s="14">
        <v>4.1</v>
      </c>
      <c r="K30" s="14">
        <v>66.1</v>
      </c>
      <c r="L30" s="15">
        <v>39.4</v>
      </c>
    </row>
    <row r="31" spans="1:12" s="6" customFormat="1" ht="24.75" customHeight="1">
      <c r="A31" s="16" t="s">
        <v>27</v>
      </c>
      <c r="B31" s="11">
        <v>177</v>
      </c>
      <c r="C31" s="12">
        <v>12</v>
      </c>
      <c r="D31" s="12">
        <v>165</v>
      </c>
      <c r="E31" s="12">
        <v>2504</v>
      </c>
      <c r="F31" s="12">
        <v>189</v>
      </c>
      <c r="G31" s="12">
        <v>1305</v>
      </c>
      <c r="H31" s="13">
        <v>6.7</v>
      </c>
      <c r="I31" s="14">
        <v>0.5</v>
      </c>
      <c r="J31" s="14">
        <v>6.2</v>
      </c>
      <c r="K31" s="14">
        <v>94.6</v>
      </c>
      <c r="L31" s="15">
        <v>49.3</v>
      </c>
    </row>
    <row r="32" spans="1:12" s="6" customFormat="1" ht="13.5">
      <c r="A32" s="16" t="s">
        <v>28</v>
      </c>
      <c r="B32" s="11">
        <v>552</v>
      </c>
      <c r="C32" s="12">
        <v>40</v>
      </c>
      <c r="D32" s="12">
        <v>512</v>
      </c>
      <c r="E32" s="12">
        <v>8116</v>
      </c>
      <c r="F32" s="12">
        <v>483</v>
      </c>
      <c r="G32" s="12">
        <v>5297</v>
      </c>
      <c r="H32" s="13">
        <v>6.3</v>
      </c>
      <c r="I32" s="14">
        <v>0.5</v>
      </c>
      <c r="J32" s="14">
        <v>5.8</v>
      </c>
      <c r="K32" s="14">
        <v>92</v>
      </c>
      <c r="L32" s="15">
        <v>60.1</v>
      </c>
    </row>
    <row r="33" spans="1:12" ht="13.5">
      <c r="A33" s="7" t="s">
        <v>29</v>
      </c>
      <c r="B33" s="11">
        <v>350</v>
      </c>
      <c r="C33" s="12">
        <v>32</v>
      </c>
      <c r="D33" s="12">
        <v>318</v>
      </c>
      <c r="E33" s="12">
        <v>4800</v>
      </c>
      <c r="F33" s="12">
        <v>391</v>
      </c>
      <c r="G33" s="12">
        <v>2863</v>
      </c>
      <c r="H33" s="13">
        <v>6.3</v>
      </c>
      <c r="I33" s="14">
        <v>0.6</v>
      </c>
      <c r="J33" s="14">
        <v>5.7</v>
      </c>
      <c r="K33" s="14">
        <v>85.9</v>
      </c>
      <c r="L33" s="15">
        <v>51.2</v>
      </c>
    </row>
    <row r="34" spans="1:12" ht="13.5">
      <c r="A34" s="7" t="s">
        <v>30</v>
      </c>
      <c r="B34" s="11">
        <v>78</v>
      </c>
      <c r="C34" s="12">
        <v>4</v>
      </c>
      <c r="D34" s="12">
        <v>74</v>
      </c>
      <c r="E34" s="12">
        <v>1096</v>
      </c>
      <c r="F34" s="12">
        <v>85</v>
      </c>
      <c r="G34" s="12">
        <v>676</v>
      </c>
      <c r="H34" s="13">
        <v>5.5</v>
      </c>
      <c r="I34" s="14">
        <v>0.3</v>
      </c>
      <c r="J34" s="14">
        <v>5.2</v>
      </c>
      <c r="K34" s="14">
        <v>77.1</v>
      </c>
      <c r="L34" s="15">
        <v>47.6</v>
      </c>
    </row>
    <row r="35" spans="1:12" ht="13.5">
      <c r="A35" s="7" t="s">
        <v>31</v>
      </c>
      <c r="B35" s="11">
        <v>91</v>
      </c>
      <c r="C35" s="12">
        <v>9</v>
      </c>
      <c r="D35" s="12">
        <v>81</v>
      </c>
      <c r="E35" s="12">
        <v>1083</v>
      </c>
      <c r="F35" s="12">
        <v>169</v>
      </c>
      <c r="G35" s="12">
        <v>560</v>
      </c>
      <c r="H35" s="13">
        <v>8.8</v>
      </c>
      <c r="I35" s="14">
        <v>0.9</v>
      </c>
      <c r="J35" s="14">
        <v>7.8</v>
      </c>
      <c r="K35" s="14">
        <v>104.5</v>
      </c>
      <c r="L35" s="15">
        <v>54.1</v>
      </c>
    </row>
    <row r="36" spans="1:12" s="6" customFormat="1" ht="24.75" customHeight="1">
      <c r="A36" s="16" t="s">
        <v>32</v>
      </c>
      <c r="B36" s="11">
        <v>45</v>
      </c>
      <c r="C36" s="12">
        <v>5</v>
      </c>
      <c r="D36" s="12">
        <v>40</v>
      </c>
      <c r="E36" s="12">
        <v>542</v>
      </c>
      <c r="F36" s="12">
        <v>86</v>
      </c>
      <c r="G36" s="12">
        <v>263</v>
      </c>
      <c r="H36" s="13">
        <v>7.4</v>
      </c>
      <c r="I36" s="14">
        <v>0.8</v>
      </c>
      <c r="J36" s="14">
        <v>6.6</v>
      </c>
      <c r="K36" s="14">
        <v>89.3</v>
      </c>
      <c r="L36" s="15">
        <v>43.3</v>
      </c>
    </row>
    <row r="37" spans="1:12" s="6" customFormat="1" ht="13.5">
      <c r="A37" s="16" t="s">
        <v>33</v>
      </c>
      <c r="B37" s="11">
        <v>58</v>
      </c>
      <c r="C37" s="12">
        <v>8</v>
      </c>
      <c r="D37" s="12">
        <v>50</v>
      </c>
      <c r="E37" s="12">
        <v>762</v>
      </c>
      <c r="F37" s="12">
        <v>87</v>
      </c>
      <c r="G37" s="12">
        <v>292</v>
      </c>
      <c r="H37" s="13">
        <v>7.8</v>
      </c>
      <c r="I37" s="14">
        <v>1.1</v>
      </c>
      <c r="J37" s="14">
        <v>6.7</v>
      </c>
      <c r="K37" s="14">
        <v>102.7</v>
      </c>
      <c r="L37" s="15">
        <v>39.3</v>
      </c>
    </row>
    <row r="38" spans="1:12" ht="13.5">
      <c r="A38" s="7" t="s">
        <v>34</v>
      </c>
      <c r="B38" s="11">
        <v>183</v>
      </c>
      <c r="C38" s="12">
        <v>18</v>
      </c>
      <c r="D38" s="12">
        <v>165</v>
      </c>
      <c r="E38" s="12">
        <v>1616</v>
      </c>
      <c r="F38" s="12">
        <v>277</v>
      </c>
      <c r="G38" s="12">
        <v>993</v>
      </c>
      <c r="H38" s="13">
        <v>9.3</v>
      </c>
      <c r="I38" s="14">
        <v>0.9</v>
      </c>
      <c r="J38" s="14">
        <v>8.4</v>
      </c>
      <c r="K38" s="14">
        <v>82.6</v>
      </c>
      <c r="L38" s="15">
        <v>50.7</v>
      </c>
    </row>
    <row r="39" spans="1:12" ht="13.5">
      <c r="A39" s="7" t="s">
        <v>35</v>
      </c>
      <c r="B39" s="11">
        <v>261</v>
      </c>
      <c r="C39" s="12">
        <v>30</v>
      </c>
      <c r="D39" s="12">
        <v>231</v>
      </c>
      <c r="E39" s="12">
        <v>2602</v>
      </c>
      <c r="F39" s="12">
        <v>357</v>
      </c>
      <c r="G39" s="12">
        <v>1511</v>
      </c>
      <c r="H39" s="13">
        <v>9.1</v>
      </c>
      <c r="I39" s="14">
        <v>1</v>
      </c>
      <c r="J39" s="14">
        <v>8</v>
      </c>
      <c r="K39" s="14">
        <v>90.5</v>
      </c>
      <c r="L39" s="15">
        <v>52.5</v>
      </c>
    </row>
    <row r="40" spans="1:12" ht="13.5">
      <c r="A40" s="7" t="s">
        <v>36</v>
      </c>
      <c r="B40" s="11">
        <v>151</v>
      </c>
      <c r="C40" s="12">
        <v>29</v>
      </c>
      <c r="D40" s="12">
        <v>122</v>
      </c>
      <c r="E40" s="12">
        <v>1321</v>
      </c>
      <c r="F40" s="12">
        <v>227</v>
      </c>
      <c r="G40" s="12">
        <v>682</v>
      </c>
      <c r="H40" s="13">
        <v>10.1</v>
      </c>
      <c r="I40" s="14">
        <v>1.9</v>
      </c>
      <c r="J40" s="14">
        <v>8.2</v>
      </c>
      <c r="K40" s="14">
        <v>88.5</v>
      </c>
      <c r="L40" s="15">
        <v>45.7</v>
      </c>
    </row>
    <row r="41" spans="1:12" s="6" customFormat="1" ht="24.75" customHeight="1">
      <c r="A41" s="16" t="s">
        <v>37</v>
      </c>
      <c r="B41" s="11">
        <v>123</v>
      </c>
      <c r="C41" s="12">
        <v>16</v>
      </c>
      <c r="D41" s="12">
        <v>107</v>
      </c>
      <c r="E41" s="12">
        <v>783</v>
      </c>
      <c r="F41" s="12">
        <v>192</v>
      </c>
      <c r="G41" s="12">
        <v>427</v>
      </c>
      <c r="H41" s="13">
        <v>15.2</v>
      </c>
      <c r="I41" s="14">
        <v>2</v>
      </c>
      <c r="J41" s="14">
        <v>13.2</v>
      </c>
      <c r="K41" s="14">
        <v>96.7</v>
      </c>
      <c r="L41" s="15">
        <v>52.7</v>
      </c>
    </row>
    <row r="42" spans="1:12" s="6" customFormat="1" ht="13.5">
      <c r="A42" s="16" t="s">
        <v>38</v>
      </c>
      <c r="B42" s="11">
        <v>105</v>
      </c>
      <c r="C42" s="12">
        <v>10</v>
      </c>
      <c r="D42" s="12">
        <v>95</v>
      </c>
      <c r="E42" s="12">
        <v>806</v>
      </c>
      <c r="F42" s="12">
        <v>177</v>
      </c>
      <c r="G42" s="12">
        <v>444</v>
      </c>
      <c r="H42" s="13">
        <v>10.4</v>
      </c>
      <c r="I42" s="14">
        <v>1</v>
      </c>
      <c r="J42" s="14">
        <v>9.4</v>
      </c>
      <c r="K42" s="14">
        <v>79.6</v>
      </c>
      <c r="L42" s="15">
        <v>43.9</v>
      </c>
    </row>
    <row r="43" spans="1:12" ht="13.5">
      <c r="A43" s="7" t="s">
        <v>39</v>
      </c>
      <c r="B43" s="11">
        <v>153</v>
      </c>
      <c r="C43" s="12">
        <v>15</v>
      </c>
      <c r="D43" s="12">
        <v>138</v>
      </c>
      <c r="E43" s="12">
        <v>1208</v>
      </c>
      <c r="F43" s="12">
        <v>368</v>
      </c>
      <c r="G43" s="12">
        <v>686</v>
      </c>
      <c r="H43" s="13">
        <v>10.4</v>
      </c>
      <c r="I43" s="14">
        <v>1</v>
      </c>
      <c r="J43" s="14">
        <v>9.4</v>
      </c>
      <c r="K43" s="14">
        <v>82.3</v>
      </c>
      <c r="L43" s="15">
        <v>46.7</v>
      </c>
    </row>
    <row r="44" spans="1:12" ht="13.5">
      <c r="A44" s="7" t="s">
        <v>40</v>
      </c>
      <c r="B44" s="11">
        <v>141</v>
      </c>
      <c r="C44" s="12">
        <v>13</v>
      </c>
      <c r="D44" s="12">
        <v>128</v>
      </c>
      <c r="E44" s="12">
        <v>599</v>
      </c>
      <c r="F44" s="12">
        <v>127</v>
      </c>
      <c r="G44" s="12">
        <v>355</v>
      </c>
      <c r="H44" s="13">
        <v>17.7</v>
      </c>
      <c r="I44" s="14">
        <v>1.6</v>
      </c>
      <c r="J44" s="14">
        <v>16.1</v>
      </c>
      <c r="K44" s="14">
        <v>75.2</v>
      </c>
      <c r="L44" s="15">
        <v>44.6</v>
      </c>
    </row>
    <row r="45" spans="1:12" ht="13.5">
      <c r="A45" s="7" t="s">
        <v>41</v>
      </c>
      <c r="B45" s="11">
        <v>478</v>
      </c>
      <c r="C45" s="12">
        <v>60</v>
      </c>
      <c r="D45" s="12">
        <v>418</v>
      </c>
      <c r="E45" s="12">
        <v>4374</v>
      </c>
      <c r="F45" s="12">
        <v>839</v>
      </c>
      <c r="G45" s="12">
        <v>2951</v>
      </c>
      <c r="H45" s="13">
        <v>9.5</v>
      </c>
      <c r="I45" s="14">
        <v>1.2</v>
      </c>
      <c r="J45" s="14">
        <v>8.3</v>
      </c>
      <c r="K45" s="14">
        <v>86.6</v>
      </c>
      <c r="L45" s="15">
        <v>58.4</v>
      </c>
    </row>
    <row r="46" spans="1:12" s="6" customFormat="1" ht="24.75" customHeight="1">
      <c r="A46" s="16" t="s">
        <v>42</v>
      </c>
      <c r="B46" s="11">
        <v>111</v>
      </c>
      <c r="C46" s="12">
        <v>14</v>
      </c>
      <c r="D46" s="12">
        <v>97</v>
      </c>
      <c r="E46" s="12">
        <v>686</v>
      </c>
      <c r="F46" s="12">
        <v>237</v>
      </c>
      <c r="G46" s="12">
        <v>403</v>
      </c>
      <c r="H46" s="13">
        <v>12.8</v>
      </c>
      <c r="I46" s="14">
        <v>1.6</v>
      </c>
      <c r="J46" s="14">
        <v>11.2</v>
      </c>
      <c r="K46" s="14">
        <v>79.2</v>
      </c>
      <c r="L46" s="15">
        <v>46.5</v>
      </c>
    </row>
    <row r="47" spans="1:12" s="6" customFormat="1" ht="13.5">
      <c r="A47" s="16" t="s">
        <v>43</v>
      </c>
      <c r="B47" s="11">
        <v>168</v>
      </c>
      <c r="C47" s="12">
        <v>28</v>
      </c>
      <c r="D47" s="12">
        <v>140</v>
      </c>
      <c r="E47" s="12">
        <v>1439</v>
      </c>
      <c r="F47" s="12">
        <v>453</v>
      </c>
      <c r="G47" s="12">
        <v>748</v>
      </c>
      <c r="H47" s="13">
        <v>11.4</v>
      </c>
      <c r="I47" s="14">
        <v>1.9</v>
      </c>
      <c r="J47" s="14">
        <v>9.5</v>
      </c>
      <c r="K47" s="14">
        <v>97.3</v>
      </c>
      <c r="L47" s="15">
        <v>50.6</v>
      </c>
    </row>
    <row r="48" spans="1:12" ht="13.5">
      <c r="A48" s="7" t="s">
        <v>44</v>
      </c>
      <c r="B48" s="11">
        <v>222</v>
      </c>
      <c r="C48" s="12">
        <v>38</v>
      </c>
      <c r="D48" s="12">
        <v>184</v>
      </c>
      <c r="E48" s="12">
        <v>1479</v>
      </c>
      <c r="F48" s="12">
        <v>472</v>
      </c>
      <c r="G48" s="12">
        <v>807</v>
      </c>
      <c r="H48" s="13">
        <v>12.1</v>
      </c>
      <c r="I48" s="14">
        <v>2.1</v>
      </c>
      <c r="J48" s="14">
        <v>10</v>
      </c>
      <c r="K48" s="14">
        <v>80.3</v>
      </c>
      <c r="L48" s="15">
        <v>43.8</v>
      </c>
    </row>
    <row r="49" spans="1:12" ht="13.5">
      <c r="A49" s="7" t="s">
        <v>45</v>
      </c>
      <c r="B49" s="11">
        <v>165</v>
      </c>
      <c r="C49" s="12">
        <v>25</v>
      </c>
      <c r="D49" s="12">
        <v>140</v>
      </c>
      <c r="E49" s="12">
        <v>955</v>
      </c>
      <c r="F49" s="12">
        <v>332</v>
      </c>
      <c r="G49" s="12">
        <v>543</v>
      </c>
      <c r="H49" s="13">
        <v>13.6</v>
      </c>
      <c r="I49" s="14">
        <v>2.1</v>
      </c>
      <c r="J49" s="14">
        <v>11.6</v>
      </c>
      <c r="K49" s="14">
        <v>79</v>
      </c>
      <c r="L49" s="15">
        <v>44.9</v>
      </c>
    </row>
    <row r="50" spans="1:12" ht="13.5">
      <c r="A50" s="7" t="s">
        <v>46</v>
      </c>
      <c r="B50" s="11">
        <v>149</v>
      </c>
      <c r="C50" s="12">
        <v>15</v>
      </c>
      <c r="D50" s="12">
        <v>134</v>
      </c>
      <c r="E50" s="12">
        <v>903</v>
      </c>
      <c r="F50" s="12">
        <v>281</v>
      </c>
      <c r="G50" s="12">
        <v>516</v>
      </c>
      <c r="H50" s="13">
        <v>12.9</v>
      </c>
      <c r="I50" s="14">
        <v>1.3</v>
      </c>
      <c r="J50" s="14">
        <v>11.6</v>
      </c>
      <c r="K50" s="14">
        <v>78.3</v>
      </c>
      <c r="L50" s="15">
        <v>44.8</v>
      </c>
    </row>
    <row r="51" spans="1:12" s="6" customFormat="1" ht="24.75" customHeight="1">
      <c r="A51" s="16" t="s">
        <v>47</v>
      </c>
      <c r="B51" s="11">
        <v>279</v>
      </c>
      <c r="C51" s="12">
        <v>38</v>
      </c>
      <c r="D51" s="12">
        <v>241</v>
      </c>
      <c r="E51" s="12">
        <v>1404</v>
      </c>
      <c r="F51" s="12">
        <v>478</v>
      </c>
      <c r="G51" s="12">
        <v>803</v>
      </c>
      <c r="H51" s="13">
        <v>15.9</v>
      </c>
      <c r="I51" s="14">
        <v>2.2</v>
      </c>
      <c r="J51" s="14">
        <v>13.7</v>
      </c>
      <c r="K51" s="14">
        <v>80.1</v>
      </c>
      <c r="L51" s="15">
        <v>45.8</v>
      </c>
    </row>
    <row r="52" spans="1:12" ht="13.5">
      <c r="A52" s="9" t="s">
        <v>48</v>
      </c>
      <c r="B52" s="17">
        <v>95</v>
      </c>
      <c r="C52" s="18">
        <v>13</v>
      </c>
      <c r="D52" s="18">
        <v>82</v>
      </c>
      <c r="E52" s="18">
        <v>766</v>
      </c>
      <c r="F52" s="18">
        <v>160</v>
      </c>
      <c r="G52" s="18">
        <v>583</v>
      </c>
      <c r="H52" s="19">
        <v>7</v>
      </c>
      <c r="I52" s="20">
        <v>1</v>
      </c>
      <c r="J52" s="20">
        <v>6</v>
      </c>
      <c r="K52" s="20">
        <v>56.3</v>
      </c>
      <c r="L52" s="21">
        <v>42.8</v>
      </c>
    </row>
    <row r="53" ht="3.75" customHeight="1">
      <c r="K53" t="s">
        <v>49</v>
      </c>
    </row>
  </sheetData>
  <mergeCells count="12">
    <mergeCell ref="C3:D3"/>
    <mergeCell ref="J1:L1"/>
    <mergeCell ref="A2:A4"/>
    <mergeCell ref="B3:B4"/>
    <mergeCell ref="E3:E4"/>
    <mergeCell ref="L3:L4"/>
    <mergeCell ref="H2:L2"/>
    <mergeCell ref="G3:G4"/>
    <mergeCell ref="B2:G2"/>
    <mergeCell ref="H3:H4"/>
    <mergeCell ref="K3:K4"/>
    <mergeCell ref="I3:J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K92"/>
  <sheetViews>
    <sheetView view="pageBreakPreview" zoomScale="75" zoomScaleSheetLayoutView="75" workbookViewId="0" topLeftCell="A1">
      <selection activeCell="A2" sqref="A2:A4"/>
    </sheetView>
  </sheetViews>
  <sheetFormatPr defaultColWidth="9.00390625" defaultRowHeight="13.5"/>
  <cols>
    <col min="1" max="1" width="13.125" style="54" customWidth="1"/>
    <col min="2" max="11" width="11.25390625" style="54" customWidth="1"/>
    <col min="12" max="16384" width="9.125" style="54" customWidth="1"/>
  </cols>
  <sheetData>
    <row r="1" spans="1:11" ht="21">
      <c r="A1" s="53" t="s">
        <v>298</v>
      </c>
      <c r="B1" s="122"/>
      <c r="C1" s="122"/>
      <c r="D1" s="122"/>
      <c r="E1" s="122"/>
      <c r="F1" s="122"/>
      <c r="G1" s="201"/>
      <c r="H1" s="158"/>
      <c r="I1" s="158"/>
      <c r="J1" s="158"/>
      <c r="K1" s="158" t="s">
        <v>210</v>
      </c>
    </row>
    <row r="2" spans="1:11" ht="13.5">
      <c r="A2" s="329" t="s">
        <v>211</v>
      </c>
      <c r="B2" s="276" t="s">
        <v>212</v>
      </c>
      <c r="C2" s="276"/>
      <c r="D2" s="276"/>
      <c r="E2" s="276"/>
      <c r="F2" s="277"/>
      <c r="G2" s="275" t="s">
        <v>299</v>
      </c>
      <c r="H2" s="276"/>
      <c r="I2" s="276"/>
      <c r="J2" s="276"/>
      <c r="K2" s="277"/>
    </row>
    <row r="3" spans="1:11" ht="9.75" customHeight="1">
      <c r="A3" s="334"/>
      <c r="B3" s="331"/>
      <c r="C3" s="331"/>
      <c r="D3" s="331"/>
      <c r="E3" s="331"/>
      <c r="F3" s="332"/>
      <c r="G3" s="333"/>
      <c r="H3" s="331"/>
      <c r="I3" s="331"/>
      <c r="J3" s="331"/>
      <c r="K3" s="332"/>
    </row>
    <row r="4" spans="1:11" ht="21" customHeight="1">
      <c r="A4" s="330"/>
      <c r="B4" s="23" t="s">
        <v>88</v>
      </c>
      <c r="C4" s="23" t="s">
        <v>92</v>
      </c>
      <c r="D4" s="23" t="s">
        <v>93</v>
      </c>
      <c r="E4" s="23" t="s">
        <v>94</v>
      </c>
      <c r="F4" s="23" t="s">
        <v>300</v>
      </c>
      <c r="G4" s="23" t="s">
        <v>88</v>
      </c>
      <c r="H4" s="23" t="s">
        <v>92</v>
      </c>
      <c r="I4" s="23" t="s">
        <v>93</v>
      </c>
      <c r="J4" s="23" t="s">
        <v>94</v>
      </c>
      <c r="K4" s="23" t="s">
        <v>301</v>
      </c>
    </row>
    <row r="5" spans="1:11" ht="13.5" customHeight="1">
      <c r="A5" s="10" t="s">
        <v>217</v>
      </c>
      <c r="B5" s="159">
        <v>23726</v>
      </c>
      <c r="C5" s="160">
        <v>23740</v>
      </c>
      <c r="D5" s="160">
        <v>23549</v>
      </c>
      <c r="E5" s="160">
        <v>23814</v>
      </c>
      <c r="F5" s="160">
        <v>23774</v>
      </c>
      <c r="G5" s="91">
        <v>1591.2810194500335</v>
      </c>
      <c r="H5" s="161">
        <v>1597.577388963661</v>
      </c>
      <c r="I5" s="161">
        <v>1587.9</v>
      </c>
      <c r="J5" s="52">
        <v>1612.3</v>
      </c>
      <c r="K5" s="162">
        <v>1619.6864046218357</v>
      </c>
    </row>
    <row r="6" spans="1:11" ht="13.5" customHeight="1">
      <c r="A6" s="7" t="s">
        <v>218</v>
      </c>
      <c r="B6" s="163">
        <v>19912</v>
      </c>
      <c r="C6" s="164">
        <v>19907</v>
      </c>
      <c r="D6" s="164">
        <v>19721</v>
      </c>
      <c r="E6" s="164">
        <v>22021</v>
      </c>
      <c r="F6" s="164">
        <v>22514</v>
      </c>
      <c r="G6" s="95">
        <v>1850.1621400629977</v>
      </c>
      <c r="H6" s="165">
        <v>1850.8635565737407</v>
      </c>
      <c r="I6" s="165">
        <v>1833.9</v>
      </c>
      <c r="J6" s="166">
        <v>1877.5</v>
      </c>
      <c r="K6" s="167">
        <v>1705.2055956555657</v>
      </c>
    </row>
    <row r="7" spans="1:11" ht="13.5" customHeight="1">
      <c r="A7" s="9" t="s">
        <v>219</v>
      </c>
      <c r="B7" s="168">
        <v>3814</v>
      </c>
      <c r="C7" s="169">
        <v>3833</v>
      </c>
      <c r="D7" s="169">
        <v>3828</v>
      </c>
      <c r="E7" s="169">
        <v>1793</v>
      </c>
      <c r="F7" s="169">
        <v>1260</v>
      </c>
      <c r="G7" s="97">
        <v>922.3655508316768</v>
      </c>
      <c r="H7" s="170">
        <v>934.8666479677078</v>
      </c>
      <c r="I7" s="170">
        <v>942.4</v>
      </c>
      <c r="J7" s="171">
        <v>591.6</v>
      </c>
      <c r="K7" s="172">
        <v>854.2083319209519</v>
      </c>
    </row>
    <row r="8" spans="1:11" ht="13.5" customHeight="1">
      <c r="A8" s="173" t="s">
        <v>220</v>
      </c>
      <c r="B8" s="174">
        <v>7966</v>
      </c>
      <c r="C8" s="160">
        <v>7965</v>
      </c>
      <c r="D8" s="160">
        <v>7909</v>
      </c>
      <c r="E8" s="160">
        <v>7899</v>
      </c>
      <c r="F8" s="160">
        <v>8053</v>
      </c>
      <c r="G8" s="91">
        <v>1677.2644965679876</v>
      </c>
      <c r="H8" s="161">
        <v>1672.377736904432</v>
      </c>
      <c r="I8" s="161">
        <v>1654.4</v>
      </c>
      <c r="J8" s="52">
        <v>1650.1</v>
      </c>
      <c r="K8" s="162">
        <v>1563.8806300576575</v>
      </c>
    </row>
    <row r="9" spans="1:11" ht="13.5" customHeight="1">
      <c r="A9" s="175" t="s">
        <v>221</v>
      </c>
      <c r="B9" s="176">
        <v>200</v>
      </c>
      <c r="C9" s="176">
        <v>200</v>
      </c>
      <c r="D9" s="176">
        <v>200</v>
      </c>
      <c r="E9" s="176">
        <v>200</v>
      </c>
      <c r="F9" s="176" t="s">
        <v>91</v>
      </c>
      <c r="G9" s="177">
        <v>701.4344334163364</v>
      </c>
      <c r="H9" s="178">
        <v>705.2186177715092</v>
      </c>
      <c r="I9" s="178">
        <v>706.1</v>
      </c>
      <c r="J9" s="179">
        <v>707.2</v>
      </c>
      <c r="K9" s="180" t="s">
        <v>91</v>
      </c>
    </row>
    <row r="10" spans="1:11" ht="13.5" customHeight="1">
      <c r="A10" s="175" t="s">
        <v>222</v>
      </c>
      <c r="B10" s="176">
        <v>50</v>
      </c>
      <c r="C10" s="176">
        <v>50</v>
      </c>
      <c r="D10" s="176">
        <v>50</v>
      </c>
      <c r="E10" s="176">
        <v>50</v>
      </c>
      <c r="F10" s="176" t="s">
        <v>91</v>
      </c>
      <c r="G10" s="177">
        <v>808.4074373484236</v>
      </c>
      <c r="H10" s="178">
        <v>834.8639171814995</v>
      </c>
      <c r="I10" s="178">
        <v>861.8</v>
      </c>
      <c r="J10" s="179">
        <v>894.9</v>
      </c>
      <c r="K10" s="180" t="s">
        <v>91</v>
      </c>
    </row>
    <row r="11" spans="1:11" ht="13.5" customHeight="1">
      <c r="A11" s="181" t="s">
        <v>223</v>
      </c>
      <c r="B11" s="182">
        <v>2573</v>
      </c>
      <c r="C11" s="164">
        <v>2573</v>
      </c>
      <c r="D11" s="164">
        <v>2472</v>
      </c>
      <c r="E11" s="164">
        <v>2502</v>
      </c>
      <c r="F11" s="164">
        <v>2663</v>
      </c>
      <c r="G11" s="95">
        <v>2187.088274044796</v>
      </c>
      <c r="H11" s="165">
        <v>2189.6754208295747</v>
      </c>
      <c r="I11" s="165">
        <v>2108.3</v>
      </c>
      <c r="J11" s="166">
        <v>2144.5</v>
      </c>
      <c r="K11" s="167">
        <v>1530.6093124040854</v>
      </c>
    </row>
    <row r="12" spans="1:11" ht="13.5" customHeight="1">
      <c r="A12" s="175" t="s">
        <v>224</v>
      </c>
      <c r="B12" s="176">
        <v>0</v>
      </c>
      <c r="C12" s="176">
        <v>0</v>
      </c>
      <c r="D12" s="176">
        <v>0</v>
      </c>
      <c r="E12" s="176">
        <v>0</v>
      </c>
      <c r="F12" s="176" t="s">
        <v>91</v>
      </c>
      <c r="G12" s="177">
        <v>0</v>
      </c>
      <c r="H12" s="178">
        <v>0</v>
      </c>
      <c r="I12" s="178">
        <v>0</v>
      </c>
      <c r="J12" s="179">
        <v>0</v>
      </c>
      <c r="K12" s="180" t="s">
        <v>91</v>
      </c>
    </row>
    <row r="13" spans="1:11" ht="13.5" customHeight="1">
      <c r="A13" s="175" t="s">
        <v>225</v>
      </c>
      <c r="B13" s="176">
        <v>0</v>
      </c>
      <c r="C13" s="176">
        <v>0</v>
      </c>
      <c r="D13" s="176">
        <v>0</v>
      </c>
      <c r="E13" s="176">
        <v>0</v>
      </c>
      <c r="F13" s="176" t="s">
        <v>91</v>
      </c>
      <c r="G13" s="177">
        <v>0</v>
      </c>
      <c r="H13" s="178">
        <v>0</v>
      </c>
      <c r="I13" s="178">
        <v>0</v>
      </c>
      <c r="J13" s="179">
        <v>0</v>
      </c>
      <c r="K13" s="180" t="s">
        <v>91</v>
      </c>
    </row>
    <row r="14" spans="1:11" ht="13.5" customHeight="1">
      <c r="A14" s="175" t="s">
        <v>226</v>
      </c>
      <c r="B14" s="176">
        <v>131</v>
      </c>
      <c r="C14" s="176">
        <v>131</v>
      </c>
      <c r="D14" s="176">
        <v>131</v>
      </c>
      <c r="E14" s="176">
        <v>131</v>
      </c>
      <c r="F14" s="176" t="s">
        <v>91</v>
      </c>
      <c r="G14" s="177">
        <v>1324.43635628349</v>
      </c>
      <c r="H14" s="178">
        <v>1326.447954637505</v>
      </c>
      <c r="I14" s="178">
        <v>1337.6</v>
      </c>
      <c r="J14" s="179">
        <v>1341.1</v>
      </c>
      <c r="K14" s="180" t="s">
        <v>91</v>
      </c>
    </row>
    <row r="15" spans="1:11" ht="13.5" customHeight="1">
      <c r="A15" s="175" t="s">
        <v>227</v>
      </c>
      <c r="B15" s="176">
        <v>0</v>
      </c>
      <c r="C15" s="176">
        <v>0</v>
      </c>
      <c r="D15" s="176">
        <v>0</v>
      </c>
      <c r="E15" s="176">
        <v>0</v>
      </c>
      <c r="F15" s="176" t="s">
        <v>91</v>
      </c>
      <c r="G15" s="177">
        <v>0</v>
      </c>
      <c r="H15" s="178">
        <v>0</v>
      </c>
      <c r="I15" s="178">
        <v>0</v>
      </c>
      <c r="J15" s="179">
        <v>0</v>
      </c>
      <c r="K15" s="180" t="s">
        <v>91</v>
      </c>
    </row>
    <row r="16" spans="1:11" ht="13.5" customHeight="1">
      <c r="A16" s="175" t="s">
        <v>228</v>
      </c>
      <c r="B16" s="176">
        <v>0</v>
      </c>
      <c r="C16" s="176">
        <v>0</v>
      </c>
      <c r="D16" s="176">
        <v>0</v>
      </c>
      <c r="E16" s="176">
        <v>0</v>
      </c>
      <c r="F16" s="176" t="s">
        <v>91</v>
      </c>
      <c r="G16" s="177">
        <v>0</v>
      </c>
      <c r="H16" s="178">
        <v>0</v>
      </c>
      <c r="I16" s="178">
        <v>0</v>
      </c>
      <c r="J16" s="179">
        <v>0</v>
      </c>
      <c r="K16" s="180" t="s">
        <v>91</v>
      </c>
    </row>
    <row r="17" spans="1:11" ht="13.5" customHeight="1">
      <c r="A17" s="175" t="s">
        <v>229</v>
      </c>
      <c r="B17" s="176">
        <v>0</v>
      </c>
      <c r="C17" s="176">
        <v>0</v>
      </c>
      <c r="D17" s="176">
        <v>0</v>
      </c>
      <c r="E17" s="176">
        <v>0</v>
      </c>
      <c r="F17" s="176" t="s">
        <v>91</v>
      </c>
      <c r="G17" s="177">
        <v>0</v>
      </c>
      <c r="H17" s="178">
        <v>0</v>
      </c>
      <c r="I17" s="178">
        <v>0</v>
      </c>
      <c r="J17" s="179">
        <v>0</v>
      </c>
      <c r="K17" s="180" t="s">
        <v>91</v>
      </c>
    </row>
    <row r="18" spans="1:11" ht="13.5" customHeight="1">
      <c r="A18" s="175" t="s">
        <v>230</v>
      </c>
      <c r="B18" s="176">
        <v>0</v>
      </c>
      <c r="C18" s="176">
        <v>0</v>
      </c>
      <c r="D18" s="176">
        <v>0</v>
      </c>
      <c r="E18" s="176">
        <v>0</v>
      </c>
      <c r="F18" s="176" t="s">
        <v>91</v>
      </c>
      <c r="G18" s="177">
        <v>0</v>
      </c>
      <c r="H18" s="178">
        <v>0</v>
      </c>
      <c r="I18" s="178">
        <v>0</v>
      </c>
      <c r="J18" s="179">
        <v>0</v>
      </c>
      <c r="K18" s="180" t="s">
        <v>91</v>
      </c>
    </row>
    <row r="19" spans="1:11" ht="13.5" customHeight="1">
      <c r="A19" s="175" t="s">
        <v>231</v>
      </c>
      <c r="B19" s="176">
        <v>0</v>
      </c>
      <c r="C19" s="176">
        <v>0</v>
      </c>
      <c r="D19" s="176">
        <v>0</v>
      </c>
      <c r="E19" s="176">
        <v>0</v>
      </c>
      <c r="F19" s="176" t="s">
        <v>91</v>
      </c>
      <c r="G19" s="177">
        <v>0</v>
      </c>
      <c r="H19" s="178">
        <v>0</v>
      </c>
      <c r="I19" s="178">
        <v>0</v>
      </c>
      <c r="J19" s="179">
        <v>0</v>
      </c>
      <c r="K19" s="180" t="s">
        <v>91</v>
      </c>
    </row>
    <row r="20" spans="1:11" ht="13.5" customHeight="1">
      <c r="A20" s="175" t="s">
        <v>232</v>
      </c>
      <c r="B20" s="176">
        <v>0</v>
      </c>
      <c r="C20" s="176">
        <v>0</v>
      </c>
      <c r="D20" s="176">
        <v>0</v>
      </c>
      <c r="E20" s="176">
        <v>0</v>
      </c>
      <c r="F20" s="176" t="s">
        <v>91</v>
      </c>
      <c r="G20" s="177">
        <v>0</v>
      </c>
      <c r="H20" s="178">
        <v>0</v>
      </c>
      <c r="I20" s="178">
        <v>0</v>
      </c>
      <c r="J20" s="179">
        <v>0</v>
      </c>
      <c r="K20" s="180" t="s">
        <v>91</v>
      </c>
    </row>
    <row r="21" spans="1:11" ht="13.5" customHeight="1">
      <c r="A21" s="175" t="s">
        <v>233</v>
      </c>
      <c r="B21" s="176">
        <v>30</v>
      </c>
      <c r="C21" s="176">
        <v>30</v>
      </c>
      <c r="D21" s="176">
        <v>30</v>
      </c>
      <c r="E21" s="176">
        <v>30</v>
      </c>
      <c r="F21" s="176" t="s">
        <v>91</v>
      </c>
      <c r="G21" s="177">
        <v>716.8458781362007</v>
      </c>
      <c r="H21" s="178">
        <v>732.0644216691069</v>
      </c>
      <c r="I21" s="178">
        <v>748.9</v>
      </c>
      <c r="J21" s="179">
        <v>762.8</v>
      </c>
      <c r="K21" s="180" t="s">
        <v>91</v>
      </c>
    </row>
    <row r="22" spans="1:11" ht="13.5" customHeight="1">
      <c r="A22" s="175" t="s">
        <v>234</v>
      </c>
      <c r="B22" s="176">
        <v>0</v>
      </c>
      <c r="C22" s="176">
        <v>0</v>
      </c>
      <c r="D22" s="176">
        <v>0</v>
      </c>
      <c r="E22" s="176">
        <v>0</v>
      </c>
      <c r="F22" s="176" t="s">
        <v>91</v>
      </c>
      <c r="G22" s="177">
        <v>0</v>
      </c>
      <c r="H22" s="178">
        <v>0</v>
      </c>
      <c r="I22" s="178">
        <v>0</v>
      </c>
      <c r="J22" s="179">
        <v>0</v>
      </c>
      <c r="K22" s="180" t="s">
        <v>91</v>
      </c>
    </row>
    <row r="23" spans="1:11" ht="13.5" customHeight="1">
      <c r="A23" s="181" t="s">
        <v>235</v>
      </c>
      <c r="B23" s="182">
        <v>1182</v>
      </c>
      <c r="C23" s="164">
        <v>1182</v>
      </c>
      <c r="D23" s="164">
        <v>1173</v>
      </c>
      <c r="E23" s="164">
        <v>1473</v>
      </c>
      <c r="F23" s="164">
        <v>1750</v>
      </c>
      <c r="G23" s="95">
        <v>1924.7366107049224</v>
      </c>
      <c r="H23" s="165">
        <v>1948.8227923234188</v>
      </c>
      <c r="I23" s="165">
        <v>1957</v>
      </c>
      <c r="J23" s="166">
        <v>2487</v>
      </c>
      <c r="K23" s="167">
        <v>1956.5314610258933</v>
      </c>
    </row>
    <row r="24" spans="1:11" ht="13.5" customHeight="1">
      <c r="A24" s="175" t="s">
        <v>236</v>
      </c>
      <c r="B24" s="176">
        <v>144</v>
      </c>
      <c r="C24" s="176">
        <v>144</v>
      </c>
      <c r="D24" s="176">
        <v>144</v>
      </c>
      <c r="E24" s="176">
        <v>144</v>
      </c>
      <c r="F24" s="176" t="s">
        <v>91</v>
      </c>
      <c r="G24" s="177">
        <v>1120.7097828624796</v>
      </c>
      <c r="H24" s="178">
        <v>1138.3399209486165</v>
      </c>
      <c r="I24" s="178">
        <v>1159.6</v>
      </c>
      <c r="J24" s="179">
        <v>1171.5</v>
      </c>
      <c r="K24" s="180" t="s">
        <v>91</v>
      </c>
    </row>
    <row r="25" spans="1:11" ht="13.5" customHeight="1">
      <c r="A25" s="175" t="s">
        <v>237</v>
      </c>
      <c r="B25" s="176">
        <v>0</v>
      </c>
      <c r="C25" s="176">
        <v>0</v>
      </c>
      <c r="D25" s="176">
        <v>0</v>
      </c>
      <c r="E25" s="176">
        <v>0</v>
      </c>
      <c r="F25" s="176" t="s">
        <v>91</v>
      </c>
      <c r="G25" s="177">
        <v>0</v>
      </c>
      <c r="H25" s="178">
        <v>0</v>
      </c>
      <c r="I25" s="178">
        <v>0</v>
      </c>
      <c r="J25" s="179">
        <v>0</v>
      </c>
      <c r="K25" s="180" t="s">
        <v>91</v>
      </c>
    </row>
    <row r="26" spans="1:11" ht="13.5" customHeight="1">
      <c r="A26" s="175" t="s">
        <v>238</v>
      </c>
      <c r="B26" s="176">
        <v>133</v>
      </c>
      <c r="C26" s="176">
        <v>133</v>
      </c>
      <c r="D26" s="176">
        <v>133</v>
      </c>
      <c r="E26" s="176">
        <v>133</v>
      </c>
      <c r="F26" s="176" t="s">
        <v>91</v>
      </c>
      <c r="G26" s="177">
        <v>974.144876583901</v>
      </c>
      <c r="H26" s="178">
        <v>987.5259875259876</v>
      </c>
      <c r="I26" s="178">
        <v>1001.2</v>
      </c>
      <c r="J26" s="179">
        <v>1016.8</v>
      </c>
      <c r="K26" s="180" t="s">
        <v>91</v>
      </c>
    </row>
    <row r="27" spans="1:11" ht="13.5" customHeight="1">
      <c r="A27" s="181" t="s">
        <v>239</v>
      </c>
      <c r="B27" s="182">
        <v>1094</v>
      </c>
      <c r="C27" s="164">
        <v>1094</v>
      </c>
      <c r="D27" s="164">
        <v>1075</v>
      </c>
      <c r="E27" s="164">
        <v>1081</v>
      </c>
      <c r="F27" s="164">
        <v>1081</v>
      </c>
      <c r="G27" s="95">
        <v>3338.3174147874643</v>
      </c>
      <c r="H27" s="165">
        <v>3384.90099009901</v>
      </c>
      <c r="I27" s="165">
        <v>3385.3</v>
      </c>
      <c r="J27" s="166">
        <v>3450.9</v>
      </c>
      <c r="K27" s="167">
        <v>2619.7169445521517</v>
      </c>
    </row>
    <row r="28" spans="1:11" ht="13.5" customHeight="1">
      <c r="A28" s="175" t="s">
        <v>240</v>
      </c>
      <c r="B28" s="176">
        <v>0</v>
      </c>
      <c r="C28" s="176">
        <v>0</v>
      </c>
      <c r="D28" s="176">
        <v>0</v>
      </c>
      <c r="E28" s="176">
        <v>0</v>
      </c>
      <c r="F28" s="176" t="s">
        <v>91</v>
      </c>
      <c r="G28" s="177">
        <v>0</v>
      </c>
      <c r="H28" s="178">
        <v>0</v>
      </c>
      <c r="I28" s="178">
        <v>0</v>
      </c>
      <c r="J28" s="179">
        <v>0</v>
      </c>
      <c r="K28" s="180" t="s">
        <v>91</v>
      </c>
    </row>
    <row r="29" spans="1:11" ht="13.5" customHeight="1">
      <c r="A29" s="181" t="s">
        <v>241</v>
      </c>
      <c r="B29" s="182">
        <v>2601</v>
      </c>
      <c r="C29" s="164">
        <v>2601</v>
      </c>
      <c r="D29" s="164">
        <v>2599</v>
      </c>
      <c r="E29" s="164">
        <v>2538</v>
      </c>
      <c r="F29" s="164">
        <v>2538</v>
      </c>
      <c r="G29" s="95">
        <v>2074.295010845987</v>
      </c>
      <c r="H29" s="165">
        <v>2084.786111044317</v>
      </c>
      <c r="I29" s="165">
        <v>2081.5</v>
      </c>
      <c r="J29" s="166">
        <v>2041.3</v>
      </c>
      <c r="K29" s="167">
        <v>2047.566800051633</v>
      </c>
    </row>
    <row r="30" spans="1:11" ht="13.5" customHeight="1">
      <c r="A30" s="183" t="s">
        <v>242</v>
      </c>
      <c r="B30" s="176">
        <v>0</v>
      </c>
      <c r="C30" s="176">
        <v>0</v>
      </c>
      <c r="D30" s="176" t="s">
        <v>91</v>
      </c>
      <c r="E30" s="176" t="s">
        <v>91</v>
      </c>
      <c r="F30" s="176" t="s">
        <v>91</v>
      </c>
      <c r="G30" s="177">
        <v>0</v>
      </c>
      <c r="H30" s="178">
        <v>0</v>
      </c>
      <c r="I30" s="178" t="s">
        <v>91</v>
      </c>
      <c r="J30" s="178" t="s">
        <v>91</v>
      </c>
      <c r="K30" s="184" t="s">
        <v>243</v>
      </c>
    </row>
    <row r="31" spans="1:11" ht="13.5" customHeight="1">
      <c r="A31" s="181" t="s">
        <v>244</v>
      </c>
      <c r="B31" s="182">
        <v>1330</v>
      </c>
      <c r="C31" s="164">
        <v>1330</v>
      </c>
      <c r="D31" s="164">
        <v>1330</v>
      </c>
      <c r="E31" s="164">
        <v>1330</v>
      </c>
      <c r="F31" s="164">
        <v>1854</v>
      </c>
      <c r="G31" s="95">
        <v>2280.9123649459784</v>
      </c>
      <c r="H31" s="165">
        <v>2276.7345122139104</v>
      </c>
      <c r="I31" s="165">
        <v>2273.1</v>
      </c>
      <c r="J31" s="166">
        <v>2271.8</v>
      </c>
      <c r="K31" s="167">
        <v>1635.3388432667966</v>
      </c>
    </row>
    <row r="32" spans="1:11" ht="13.5" customHeight="1">
      <c r="A32" s="175" t="s">
        <v>245</v>
      </c>
      <c r="B32" s="176">
        <v>488</v>
      </c>
      <c r="C32" s="176">
        <v>488</v>
      </c>
      <c r="D32" s="176">
        <v>488</v>
      </c>
      <c r="E32" s="176">
        <v>488</v>
      </c>
      <c r="F32" s="176" t="s">
        <v>91</v>
      </c>
      <c r="G32" s="177">
        <v>1483.6885470189413</v>
      </c>
      <c r="H32" s="178">
        <v>1488.66721576523</v>
      </c>
      <c r="I32" s="178">
        <v>1494.9</v>
      </c>
      <c r="J32" s="179">
        <v>1503.2</v>
      </c>
      <c r="K32" s="180" t="s">
        <v>91</v>
      </c>
    </row>
    <row r="33" spans="1:11" ht="13.5" customHeight="1">
      <c r="A33" s="175" t="s">
        <v>246</v>
      </c>
      <c r="B33" s="176">
        <v>36</v>
      </c>
      <c r="C33" s="176">
        <v>36</v>
      </c>
      <c r="D33" s="176">
        <v>36</v>
      </c>
      <c r="E33" s="176">
        <v>36</v>
      </c>
      <c r="F33" s="176" t="s">
        <v>91</v>
      </c>
      <c r="G33" s="177">
        <v>368.3241252302026</v>
      </c>
      <c r="H33" s="178">
        <v>369.72373420971553</v>
      </c>
      <c r="I33" s="178">
        <v>372.4</v>
      </c>
      <c r="J33" s="179">
        <v>373.7</v>
      </c>
      <c r="K33" s="180" t="s">
        <v>91</v>
      </c>
    </row>
    <row r="34" spans="1:11" ht="13.5" customHeight="1">
      <c r="A34" s="175" t="s">
        <v>247</v>
      </c>
      <c r="B34" s="176">
        <v>0</v>
      </c>
      <c r="C34" s="176">
        <v>0</v>
      </c>
      <c r="D34" s="176">
        <v>0</v>
      </c>
      <c r="E34" s="176">
        <v>0</v>
      </c>
      <c r="F34" s="176" t="s">
        <v>91</v>
      </c>
      <c r="G34" s="177">
        <v>0</v>
      </c>
      <c r="H34" s="178">
        <v>0</v>
      </c>
      <c r="I34" s="178">
        <v>0</v>
      </c>
      <c r="J34" s="179">
        <v>0</v>
      </c>
      <c r="K34" s="180" t="s">
        <v>91</v>
      </c>
    </row>
    <row r="35" spans="1:11" ht="13.5" customHeight="1">
      <c r="A35" s="181" t="s">
        <v>248</v>
      </c>
      <c r="B35" s="182">
        <v>1097</v>
      </c>
      <c r="C35" s="164">
        <v>1097</v>
      </c>
      <c r="D35" s="164">
        <v>1097</v>
      </c>
      <c r="E35" s="164">
        <v>1097</v>
      </c>
      <c r="F35" s="164">
        <v>1172</v>
      </c>
      <c r="G35" s="95">
        <v>2809.2908909319062</v>
      </c>
      <c r="H35" s="165">
        <v>2809.8665505494223</v>
      </c>
      <c r="I35" s="165">
        <v>2821.4</v>
      </c>
      <c r="J35" s="166">
        <v>2827.5</v>
      </c>
      <c r="K35" s="167">
        <v>2307.722600716733</v>
      </c>
    </row>
    <row r="36" spans="1:11" ht="13.5" customHeight="1">
      <c r="A36" s="175" t="s">
        <v>249</v>
      </c>
      <c r="B36" s="176">
        <v>75</v>
      </c>
      <c r="C36" s="176">
        <v>75</v>
      </c>
      <c r="D36" s="176">
        <v>75</v>
      </c>
      <c r="E36" s="176">
        <v>75</v>
      </c>
      <c r="F36" s="176" t="s">
        <v>91</v>
      </c>
      <c r="G36" s="177">
        <v>825.082508250825</v>
      </c>
      <c r="H36" s="178">
        <v>840.2419896930317</v>
      </c>
      <c r="I36" s="178">
        <v>855.7</v>
      </c>
      <c r="J36" s="179">
        <v>872.4</v>
      </c>
      <c r="K36" s="180" t="s">
        <v>91</v>
      </c>
    </row>
    <row r="37" spans="1:11" ht="13.5" customHeight="1">
      <c r="A37" s="175" t="s">
        <v>250</v>
      </c>
      <c r="B37" s="176">
        <v>0</v>
      </c>
      <c r="C37" s="176">
        <v>0</v>
      </c>
      <c r="D37" s="176">
        <v>0</v>
      </c>
      <c r="E37" s="176">
        <v>0</v>
      </c>
      <c r="F37" s="176" t="s">
        <v>91</v>
      </c>
      <c r="G37" s="177">
        <v>0</v>
      </c>
      <c r="H37" s="178">
        <v>0</v>
      </c>
      <c r="I37" s="178">
        <v>0</v>
      </c>
      <c r="J37" s="179">
        <v>0</v>
      </c>
      <c r="K37" s="180" t="s">
        <v>91</v>
      </c>
    </row>
    <row r="38" spans="1:11" ht="13.5" customHeight="1">
      <c r="A38" s="175" t="s">
        <v>251</v>
      </c>
      <c r="B38" s="176">
        <v>0</v>
      </c>
      <c r="C38" s="176">
        <v>0</v>
      </c>
      <c r="D38" s="176">
        <v>0</v>
      </c>
      <c r="E38" s="176">
        <v>0</v>
      </c>
      <c r="F38" s="176" t="s">
        <v>91</v>
      </c>
      <c r="G38" s="177">
        <v>0</v>
      </c>
      <c r="H38" s="178">
        <v>0</v>
      </c>
      <c r="I38" s="178">
        <v>0</v>
      </c>
      <c r="J38" s="179">
        <v>0</v>
      </c>
      <c r="K38" s="180" t="s">
        <v>91</v>
      </c>
    </row>
    <row r="39" spans="1:11" ht="13.5" customHeight="1">
      <c r="A39" s="181" t="s">
        <v>252</v>
      </c>
      <c r="B39" s="182">
        <v>334</v>
      </c>
      <c r="C39" s="164">
        <v>334</v>
      </c>
      <c r="D39" s="164">
        <v>334</v>
      </c>
      <c r="E39" s="164">
        <v>334</v>
      </c>
      <c r="F39" s="164">
        <v>334</v>
      </c>
      <c r="G39" s="95">
        <v>1093.28968903437</v>
      </c>
      <c r="H39" s="165">
        <v>1091.6816473279948</v>
      </c>
      <c r="I39" s="165">
        <v>1092.8</v>
      </c>
      <c r="J39" s="166">
        <v>1095</v>
      </c>
      <c r="K39" s="167">
        <v>845.7194945939787</v>
      </c>
    </row>
    <row r="40" spans="1:11" ht="13.5" customHeight="1">
      <c r="A40" s="175" t="s">
        <v>253</v>
      </c>
      <c r="B40" s="176">
        <v>0</v>
      </c>
      <c r="C40" s="176">
        <v>0</v>
      </c>
      <c r="D40" s="176">
        <v>0</v>
      </c>
      <c r="E40" s="176">
        <v>0</v>
      </c>
      <c r="F40" s="176" t="s">
        <v>91</v>
      </c>
      <c r="G40" s="177">
        <v>0</v>
      </c>
      <c r="H40" s="178">
        <v>0</v>
      </c>
      <c r="I40" s="178">
        <v>0</v>
      </c>
      <c r="J40" s="179">
        <v>0</v>
      </c>
      <c r="K40" s="180" t="s">
        <v>91</v>
      </c>
    </row>
    <row r="41" spans="1:11" ht="13.5" customHeight="1">
      <c r="A41" s="175" t="s">
        <v>254</v>
      </c>
      <c r="B41" s="176">
        <v>0</v>
      </c>
      <c r="C41" s="176">
        <v>0</v>
      </c>
      <c r="D41" s="176">
        <v>0</v>
      </c>
      <c r="E41" s="176">
        <v>0</v>
      </c>
      <c r="F41" s="176" t="s">
        <v>91</v>
      </c>
      <c r="G41" s="177">
        <v>0</v>
      </c>
      <c r="H41" s="178">
        <v>0</v>
      </c>
      <c r="I41" s="178">
        <v>0</v>
      </c>
      <c r="J41" s="179">
        <v>0</v>
      </c>
      <c r="K41" s="180" t="s">
        <v>91</v>
      </c>
    </row>
    <row r="42" spans="1:11" ht="13.5" customHeight="1">
      <c r="A42" s="181" t="s">
        <v>255</v>
      </c>
      <c r="B42" s="182" t="s">
        <v>91</v>
      </c>
      <c r="C42" s="164" t="s">
        <v>91</v>
      </c>
      <c r="D42" s="164" t="s">
        <v>91</v>
      </c>
      <c r="E42" s="164">
        <v>1365</v>
      </c>
      <c r="F42" s="164">
        <v>1355</v>
      </c>
      <c r="G42" s="95" t="s">
        <v>91</v>
      </c>
      <c r="H42" s="165" t="s">
        <v>91</v>
      </c>
      <c r="I42" s="165" t="s">
        <v>91</v>
      </c>
      <c r="J42" s="166">
        <v>1460.8</v>
      </c>
      <c r="K42" s="167">
        <v>1459.2801602515779</v>
      </c>
    </row>
    <row r="43" spans="1:11" ht="13.5" customHeight="1">
      <c r="A43" s="175" t="s">
        <v>256</v>
      </c>
      <c r="B43" s="176">
        <v>565</v>
      </c>
      <c r="C43" s="176">
        <v>565</v>
      </c>
      <c r="D43" s="176">
        <v>562</v>
      </c>
      <c r="E43" s="176" t="s">
        <v>91</v>
      </c>
      <c r="F43" s="176" t="s">
        <v>91</v>
      </c>
      <c r="G43" s="177">
        <v>1488.3304356988567</v>
      </c>
      <c r="H43" s="178">
        <v>1497.0456532683288</v>
      </c>
      <c r="I43" s="178">
        <v>1493.8</v>
      </c>
      <c r="J43" s="179" t="s">
        <v>91</v>
      </c>
      <c r="K43" s="180" t="s">
        <v>91</v>
      </c>
    </row>
    <row r="44" spans="1:11" ht="13.5" customHeight="1">
      <c r="A44" s="175" t="s">
        <v>257</v>
      </c>
      <c r="B44" s="176">
        <v>482</v>
      </c>
      <c r="C44" s="176">
        <v>478</v>
      </c>
      <c r="D44" s="176">
        <v>482</v>
      </c>
      <c r="E44" s="176" t="s">
        <v>91</v>
      </c>
      <c r="F44" s="176" t="s">
        <v>91</v>
      </c>
      <c r="G44" s="177">
        <v>1309.9249918469397</v>
      </c>
      <c r="H44" s="178">
        <v>1288.0625168418217</v>
      </c>
      <c r="I44" s="178">
        <v>1303.9</v>
      </c>
      <c r="J44" s="179" t="s">
        <v>91</v>
      </c>
      <c r="K44" s="180" t="s">
        <v>91</v>
      </c>
    </row>
    <row r="45" spans="1:11" ht="13.5" customHeight="1">
      <c r="A45" s="175" t="s">
        <v>258</v>
      </c>
      <c r="B45" s="176">
        <v>0</v>
      </c>
      <c r="C45" s="176">
        <v>0</v>
      </c>
      <c r="D45" s="176">
        <v>0</v>
      </c>
      <c r="E45" s="176" t="s">
        <v>91</v>
      </c>
      <c r="F45" s="176" t="s">
        <v>91</v>
      </c>
      <c r="G45" s="177">
        <v>0</v>
      </c>
      <c r="H45" s="178">
        <v>0</v>
      </c>
      <c r="I45" s="178">
        <v>0</v>
      </c>
      <c r="J45" s="179" t="s">
        <v>91</v>
      </c>
      <c r="K45" s="180" t="s">
        <v>91</v>
      </c>
    </row>
    <row r="46" spans="1:11" ht="13.5" customHeight="1">
      <c r="A46" s="175" t="s">
        <v>259</v>
      </c>
      <c r="B46" s="176">
        <v>321</v>
      </c>
      <c r="C46" s="176">
        <v>321</v>
      </c>
      <c r="D46" s="176">
        <v>321</v>
      </c>
      <c r="E46" s="176" t="s">
        <v>91</v>
      </c>
      <c r="F46" s="176" t="s">
        <v>91</v>
      </c>
      <c r="G46" s="177">
        <v>1840.5963302752293</v>
      </c>
      <c r="H46" s="178">
        <v>1843.3444355116571</v>
      </c>
      <c r="I46" s="178">
        <v>1846.2</v>
      </c>
      <c r="J46" s="179" t="s">
        <v>91</v>
      </c>
      <c r="K46" s="180" t="s">
        <v>91</v>
      </c>
    </row>
    <row r="47" spans="1:11" ht="13.5" customHeight="1">
      <c r="A47" s="181" t="s">
        <v>260</v>
      </c>
      <c r="B47" s="182" t="s">
        <v>91</v>
      </c>
      <c r="C47" s="164" t="s">
        <v>91</v>
      </c>
      <c r="D47" s="164" t="s">
        <v>91</v>
      </c>
      <c r="E47" s="164">
        <v>371</v>
      </c>
      <c r="F47" s="164">
        <v>371</v>
      </c>
      <c r="G47" s="95" t="s">
        <v>91</v>
      </c>
      <c r="H47" s="165" t="s">
        <v>91</v>
      </c>
      <c r="I47" s="165" t="s">
        <v>91</v>
      </c>
      <c r="J47" s="166">
        <v>1460.8</v>
      </c>
      <c r="K47" s="167">
        <v>825.3982379638694</v>
      </c>
    </row>
    <row r="48" spans="1:11" ht="13.5" customHeight="1">
      <c r="A48" s="175" t="s">
        <v>261</v>
      </c>
      <c r="B48" s="176">
        <v>47</v>
      </c>
      <c r="C48" s="176">
        <v>47</v>
      </c>
      <c r="D48" s="176">
        <v>47</v>
      </c>
      <c r="E48" s="176" t="s">
        <v>91</v>
      </c>
      <c r="F48" s="176" t="s">
        <v>91</v>
      </c>
      <c r="G48" s="177">
        <v>526.4336917562724</v>
      </c>
      <c r="H48" s="178">
        <v>535.4294827979038</v>
      </c>
      <c r="I48" s="178">
        <v>542.7</v>
      </c>
      <c r="J48" s="179" t="s">
        <v>91</v>
      </c>
      <c r="K48" s="180" t="s">
        <v>91</v>
      </c>
    </row>
    <row r="49" spans="1:11" ht="13.5" customHeight="1">
      <c r="A49" s="175" t="s">
        <v>262</v>
      </c>
      <c r="B49" s="176">
        <v>0</v>
      </c>
      <c r="C49" s="176">
        <v>0</v>
      </c>
      <c r="D49" s="176">
        <v>0</v>
      </c>
      <c r="E49" s="176" t="s">
        <v>91</v>
      </c>
      <c r="F49" s="176" t="s">
        <v>91</v>
      </c>
      <c r="G49" s="177">
        <v>0</v>
      </c>
      <c r="H49" s="178">
        <v>0</v>
      </c>
      <c r="I49" s="178">
        <v>0</v>
      </c>
      <c r="J49" s="179" t="s">
        <v>91</v>
      </c>
      <c r="K49" s="180" t="s">
        <v>91</v>
      </c>
    </row>
    <row r="50" spans="1:11" ht="13.5" customHeight="1">
      <c r="A50" s="175" t="s">
        <v>263</v>
      </c>
      <c r="B50" s="176">
        <v>204</v>
      </c>
      <c r="C50" s="176">
        <v>204</v>
      </c>
      <c r="D50" s="176">
        <v>204</v>
      </c>
      <c r="E50" s="176" t="s">
        <v>91</v>
      </c>
      <c r="F50" s="176" t="s">
        <v>91</v>
      </c>
      <c r="G50" s="177">
        <v>1161.0700056915196</v>
      </c>
      <c r="H50" s="178">
        <v>1155.6764106050307</v>
      </c>
      <c r="I50" s="178">
        <v>1153.1</v>
      </c>
      <c r="J50" s="179" t="s">
        <v>91</v>
      </c>
      <c r="K50" s="180" t="s">
        <v>91</v>
      </c>
    </row>
    <row r="51" spans="1:11" ht="13.5" customHeight="1">
      <c r="A51" s="175" t="s">
        <v>264</v>
      </c>
      <c r="B51" s="176">
        <v>120</v>
      </c>
      <c r="C51" s="176">
        <v>120</v>
      </c>
      <c r="D51" s="176">
        <v>120</v>
      </c>
      <c r="E51" s="176" t="s">
        <v>91</v>
      </c>
      <c r="F51" s="176" t="s">
        <v>91</v>
      </c>
      <c r="G51" s="177">
        <v>1094.990418833835</v>
      </c>
      <c r="H51" s="178">
        <v>1117.0064227869311</v>
      </c>
      <c r="I51" s="178">
        <v>1137.8</v>
      </c>
      <c r="J51" s="179" t="s">
        <v>91</v>
      </c>
      <c r="K51" s="180" t="s">
        <v>91</v>
      </c>
    </row>
    <row r="52" spans="1:11" ht="13.5" customHeight="1">
      <c r="A52" s="175" t="s">
        <v>265</v>
      </c>
      <c r="B52" s="176">
        <v>0</v>
      </c>
      <c r="C52" s="176">
        <v>0</v>
      </c>
      <c r="D52" s="176">
        <v>0</v>
      </c>
      <c r="E52" s="176" t="s">
        <v>91</v>
      </c>
      <c r="F52" s="176" t="s">
        <v>91</v>
      </c>
      <c r="G52" s="177">
        <v>0</v>
      </c>
      <c r="H52" s="178">
        <v>0</v>
      </c>
      <c r="I52" s="178">
        <v>0</v>
      </c>
      <c r="J52" s="179" t="s">
        <v>91</v>
      </c>
      <c r="K52" s="180" t="s">
        <v>91</v>
      </c>
    </row>
    <row r="53" spans="1:11" ht="13.5" customHeight="1">
      <c r="A53" s="181" t="s">
        <v>266</v>
      </c>
      <c r="B53" s="182" t="s">
        <v>91</v>
      </c>
      <c r="C53" s="164" t="s">
        <v>91</v>
      </c>
      <c r="D53" s="164" t="s">
        <v>91</v>
      </c>
      <c r="E53" s="164">
        <v>1343</v>
      </c>
      <c r="F53" s="164">
        <v>1343</v>
      </c>
      <c r="G53" s="95"/>
      <c r="H53" s="165"/>
      <c r="I53" s="165"/>
      <c r="J53" s="166">
        <v>3828.4</v>
      </c>
      <c r="K53" s="167">
        <v>3806.9051533533648</v>
      </c>
    </row>
    <row r="54" spans="1:11" ht="13.5" customHeight="1">
      <c r="A54" s="175" t="s">
        <v>267</v>
      </c>
      <c r="B54" s="176">
        <v>1244</v>
      </c>
      <c r="C54" s="176">
        <v>1244</v>
      </c>
      <c r="D54" s="176">
        <v>1243</v>
      </c>
      <c r="E54" s="176" t="s">
        <v>91</v>
      </c>
      <c r="F54" s="176" t="s">
        <v>91</v>
      </c>
      <c r="G54" s="177">
        <v>5261.377093554391</v>
      </c>
      <c r="H54" s="178">
        <v>5245.182780284184</v>
      </c>
      <c r="I54" s="178">
        <v>5238.3</v>
      </c>
      <c r="J54" s="179" t="s">
        <v>91</v>
      </c>
      <c r="K54" s="180" t="s">
        <v>91</v>
      </c>
    </row>
    <row r="55" spans="1:11" ht="13.5" customHeight="1">
      <c r="A55" s="185" t="s">
        <v>268</v>
      </c>
      <c r="B55" s="186">
        <v>100</v>
      </c>
      <c r="C55" s="186">
        <v>100</v>
      </c>
      <c r="D55" s="186">
        <v>100</v>
      </c>
      <c r="E55" s="186" t="s">
        <v>91</v>
      </c>
      <c r="F55" s="186" t="s">
        <v>91</v>
      </c>
      <c r="G55" s="187">
        <v>897.1023593792052</v>
      </c>
      <c r="H55" s="188">
        <v>897.0218873340509</v>
      </c>
      <c r="I55" s="188">
        <v>896.1</v>
      </c>
      <c r="J55" s="189" t="s">
        <v>91</v>
      </c>
      <c r="K55" s="190" t="s">
        <v>91</v>
      </c>
    </row>
    <row r="56" spans="1:11" ht="13.5" customHeight="1">
      <c r="A56" s="181" t="s">
        <v>269</v>
      </c>
      <c r="B56" s="182" t="s">
        <v>91</v>
      </c>
      <c r="C56" s="164" t="s">
        <v>91</v>
      </c>
      <c r="D56" s="164" t="s">
        <v>91</v>
      </c>
      <c r="E56" s="164">
        <v>0</v>
      </c>
      <c r="F56" s="164">
        <v>0</v>
      </c>
      <c r="G56" s="95" t="s">
        <v>91</v>
      </c>
      <c r="H56" s="165" t="s">
        <v>91</v>
      </c>
      <c r="I56" s="165" t="s">
        <v>91</v>
      </c>
      <c r="J56" s="166">
        <v>0</v>
      </c>
      <c r="K56" s="191">
        <v>0</v>
      </c>
    </row>
    <row r="57" spans="1:11" s="202" customFormat="1" ht="13.5" customHeight="1">
      <c r="A57" s="175" t="s">
        <v>270</v>
      </c>
      <c r="B57" s="176">
        <v>0</v>
      </c>
      <c r="C57" s="176">
        <v>0</v>
      </c>
      <c r="D57" s="176">
        <v>0</v>
      </c>
      <c r="E57" s="176" t="s">
        <v>91</v>
      </c>
      <c r="F57" s="176" t="s">
        <v>91</v>
      </c>
      <c r="G57" s="177">
        <v>0</v>
      </c>
      <c r="H57" s="178">
        <v>0</v>
      </c>
      <c r="I57" s="178">
        <v>0</v>
      </c>
      <c r="J57" s="176" t="s">
        <v>91</v>
      </c>
      <c r="K57" s="180" t="s">
        <v>91</v>
      </c>
    </row>
    <row r="58" spans="1:11" ht="13.5" customHeight="1">
      <c r="A58" s="175" t="s">
        <v>271</v>
      </c>
      <c r="B58" s="176">
        <v>0</v>
      </c>
      <c r="C58" s="176">
        <v>0</v>
      </c>
      <c r="D58" s="176">
        <v>0</v>
      </c>
      <c r="E58" s="176" t="s">
        <v>91</v>
      </c>
      <c r="F58" s="176" t="s">
        <v>91</v>
      </c>
      <c r="G58" s="177">
        <v>0</v>
      </c>
      <c r="H58" s="178">
        <v>0</v>
      </c>
      <c r="I58" s="178">
        <v>0</v>
      </c>
      <c r="J58" s="176" t="s">
        <v>91</v>
      </c>
      <c r="K58" s="180" t="s">
        <v>91</v>
      </c>
    </row>
    <row r="59" spans="1:11" ht="13.5" customHeight="1">
      <c r="A59" s="175" t="s">
        <v>272</v>
      </c>
      <c r="B59" s="176">
        <v>0</v>
      </c>
      <c r="C59" s="176">
        <v>0</v>
      </c>
      <c r="D59" s="176">
        <v>0</v>
      </c>
      <c r="E59" s="176" t="s">
        <v>91</v>
      </c>
      <c r="F59" s="176" t="s">
        <v>91</v>
      </c>
      <c r="G59" s="177">
        <v>0</v>
      </c>
      <c r="H59" s="178">
        <v>0</v>
      </c>
      <c r="I59" s="178">
        <v>0</v>
      </c>
      <c r="J59" s="176" t="s">
        <v>91</v>
      </c>
      <c r="K59" s="180" t="s">
        <v>91</v>
      </c>
    </row>
    <row r="60" spans="1:11" ht="13.5" customHeight="1">
      <c r="A60" s="185" t="s">
        <v>273</v>
      </c>
      <c r="B60" s="186">
        <v>0</v>
      </c>
      <c r="C60" s="186">
        <v>0</v>
      </c>
      <c r="D60" s="186">
        <v>0</v>
      </c>
      <c r="E60" s="186" t="s">
        <v>91</v>
      </c>
      <c r="F60" s="186" t="s">
        <v>91</v>
      </c>
      <c r="G60" s="187">
        <v>0</v>
      </c>
      <c r="H60" s="188">
        <v>0</v>
      </c>
      <c r="I60" s="188">
        <v>0</v>
      </c>
      <c r="J60" s="186" t="s">
        <v>91</v>
      </c>
      <c r="K60" s="190" t="s">
        <v>91</v>
      </c>
    </row>
    <row r="61" spans="1:11" ht="13.5" customHeight="1">
      <c r="A61" s="181" t="s">
        <v>274</v>
      </c>
      <c r="B61" s="182" t="s">
        <v>91</v>
      </c>
      <c r="C61" s="164" t="s">
        <v>91</v>
      </c>
      <c r="D61" s="164" t="s">
        <v>91</v>
      </c>
      <c r="E61" s="164">
        <v>77</v>
      </c>
      <c r="F61" s="164">
        <v>77</v>
      </c>
      <c r="G61" s="95" t="s">
        <v>91</v>
      </c>
      <c r="H61" s="165" t="s">
        <v>91</v>
      </c>
      <c r="I61" s="165" t="s">
        <v>91</v>
      </c>
      <c r="J61" s="166">
        <v>689.8</v>
      </c>
      <c r="K61" s="167">
        <v>703.4533162799196</v>
      </c>
    </row>
    <row r="62" spans="1:11" ht="13.5" customHeight="1">
      <c r="A62" s="175" t="s">
        <v>275</v>
      </c>
      <c r="B62" s="176">
        <v>77</v>
      </c>
      <c r="C62" s="176">
        <v>77</v>
      </c>
      <c r="D62" s="176">
        <v>77</v>
      </c>
      <c r="E62" s="176" t="s">
        <v>91</v>
      </c>
      <c r="F62" s="176" t="s">
        <v>91</v>
      </c>
      <c r="G62" s="177">
        <v>1070.1876302988185</v>
      </c>
      <c r="H62" s="178">
        <v>1074.9685885802037</v>
      </c>
      <c r="I62" s="178">
        <v>1093.3</v>
      </c>
      <c r="J62" s="176" t="s">
        <v>91</v>
      </c>
      <c r="K62" s="180" t="s">
        <v>91</v>
      </c>
    </row>
    <row r="63" spans="1:11" ht="13.5" customHeight="1">
      <c r="A63" s="175" t="s">
        <v>276</v>
      </c>
      <c r="B63" s="176">
        <v>0</v>
      </c>
      <c r="C63" s="176">
        <v>0</v>
      </c>
      <c r="D63" s="176">
        <v>0</v>
      </c>
      <c r="E63" s="176" t="s">
        <v>91</v>
      </c>
      <c r="F63" s="176" t="s">
        <v>91</v>
      </c>
      <c r="G63" s="177">
        <v>0</v>
      </c>
      <c r="H63" s="178">
        <v>0</v>
      </c>
      <c r="I63" s="178">
        <v>0</v>
      </c>
      <c r="J63" s="176" t="s">
        <v>91</v>
      </c>
      <c r="K63" s="180" t="s">
        <v>91</v>
      </c>
    </row>
    <row r="64" spans="1:11" ht="13.5" customHeight="1">
      <c r="A64" s="175" t="s">
        <v>277</v>
      </c>
      <c r="B64" s="176">
        <v>0</v>
      </c>
      <c r="C64" s="176">
        <v>0</v>
      </c>
      <c r="D64" s="176">
        <v>0</v>
      </c>
      <c r="E64" s="176" t="s">
        <v>91</v>
      </c>
      <c r="F64" s="176" t="s">
        <v>91</v>
      </c>
      <c r="G64" s="177">
        <v>0</v>
      </c>
      <c r="H64" s="178">
        <v>0</v>
      </c>
      <c r="I64" s="178">
        <v>0</v>
      </c>
      <c r="J64" s="176" t="s">
        <v>91</v>
      </c>
      <c r="K64" s="180" t="s">
        <v>91</v>
      </c>
    </row>
    <row r="65" spans="1:11" ht="13.5" customHeight="1">
      <c r="A65" s="185" t="s">
        <v>278</v>
      </c>
      <c r="B65" s="186">
        <v>0</v>
      </c>
      <c r="C65" s="186">
        <v>0</v>
      </c>
      <c r="D65" s="186">
        <v>0</v>
      </c>
      <c r="E65" s="186" t="s">
        <v>91</v>
      </c>
      <c r="F65" s="186" t="s">
        <v>91</v>
      </c>
      <c r="G65" s="187">
        <v>0</v>
      </c>
      <c r="H65" s="188">
        <v>0</v>
      </c>
      <c r="I65" s="188">
        <v>0</v>
      </c>
      <c r="J65" s="186" t="s">
        <v>91</v>
      </c>
      <c r="K65" s="190" t="s">
        <v>91</v>
      </c>
    </row>
    <row r="66" spans="1:11" ht="13.5" customHeight="1">
      <c r="A66" s="181" t="s">
        <v>279</v>
      </c>
      <c r="B66" s="182">
        <v>213</v>
      </c>
      <c r="C66" s="164">
        <v>213</v>
      </c>
      <c r="D66" s="164">
        <v>209</v>
      </c>
      <c r="E66" s="164">
        <v>209</v>
      </c>
      <c r="F66" s="164">
        <v>209</v>
      </c>
      <c r="G66" s="95">
        <v>699.7831657796175</v>
      </c>
      <c r="H66" s="165">
        <v>697.9716223744142</v>
      </c>
      <c r="I66" s="165">
        <v>681.8</v>
      </c>
      <c r="J66" s="166">
        <v>681</v>
      </c>
      <c r="K66" s="167">
        <v>683.8110195000654</v>
      </c>
    </row>
    <row r="67" spans="1:11" ht="13.5" customHeight="1">
      <c r="A67" s="181" t="s">
        <v>280</v>
      </c>
      <c r="B67" s="182">
        <v>100</v>
      </c>
      <c r="C67" s="164">
        <v>100</v>
      </c>
      <c r="D67" s="164">
        <v>100</v>
      </c>
      <c r="E67" s="164">
        <v>100</v>
      </c>
      <c r="F67" s="164">
        <v>183</v>
      </c>
      <c r="G67" s="95">
        <v>475.9185227489054</v>
      </c>
      <c r="H67" s="165">
        <v>474.3833017077799</v>
      </c>
      <c r="I67" s="165">
        <v>475.3</v>
      </c>
      <c r="J67" s="166">
        <v>474.6</v>
      </c>
      <c r="K67" s="167">
        <v>816.0899036746343</v>
      </c>
    </row>
    <row r="68" spans="1:11" ht="13.5" customHeight="1">
      <c r="A68" s="185" t="s">
        <v>281</v>
      </c>
      <c r="B68" s="186">
        <v>0</v>
      </c>
      <c r="C68" s="186">
        <v>0</v>
      </c>
      <c r="D68" s="186">
        <v>0</v>
      </c>
      <c r="E68" s="186">
        <v>0</v>
      </c>
      <c r="F68" s="186" t="s">
        <v>91</v>
      </c>
      <c r="G68" s="187">
        <v>0</v>
      </c>
      <c r="H68" s="188">
        <v>0</v>
      </c>
      <c r="I68" s="188">
        <v>0</v>
      </c>
      <c r="J68" s="189">
        <v>0</v>
      </c>
      <c r="K68" s="190" t="s">
        <v>91</v>
      </c>
    </row>
    <row r="69" spans="1:11" ht="13.5" customHeight="1">
      <c r="A69" s="181" t="s">
        <v>282</v>
      </c>
      <c r="B69" s="182">
        <v>106</v>
      </c>
      <c r="C69" s="164">
        <v>106</v>
      </c>
      <c r="D69" s="164">
        <v>106</v>
      </c>
      <c r="E69" s="164">
        <v>106</v>
      </c>
      <c r="F69" s="164">
        <v>146</v>
      </c>
      <c r="G69" s="95">
        <v>958.8421528720037</v>
      </c>
      <c r="H69" s="165">
        <v>971.2296133406634</v>
      </c>
      <c r="I69" s="165">
        <v>983.8</v>
      </c>
      <c r="J69" s="166">
        <v>990.8</v>
      </c>
      <c r="K69" s="167">
        <v>744.138634046891</v>
      </c>
    </row>
    <row r="70" spans="1:11" ht="13.5" customHeight="1">
      <c r="A70" s="175" t="s">
        <v>283</v>
      </c>
      <c r="B70" s="176">
        <v>0</v>
      </c>
      <c r="C70" s="176">
        <v>0</v>
      </c>
      <c r="D70" s="176">
        <v>0</v>
      </c>
      <c r="E70" s="176">
        <v>0</v>
      </c>
      <c r="F70" s="176" t="s">
        <v>91</v>
      </c>
      <c r="G70" s="177">
        <v>0</v>
      </c>
      <c r="H70" s="178">
        <v>0</v>
      </c>
      <c r="I70" s="178">
        <v>0</v>
      </c>
      <c r="J70" s="179">
        <v>0</v>
      </c>
      <c r="K70" s="180" t="s">
        <v>91</v>
      </c>
    </row>
    <row r="71" spans="1:11" ht="13.5" customHeight="1">
      <c r="A71" s="185" t="s">
        <v>284</v>
      </c>
      <c r="B71" s="186">
        <v>40</v>
      </c>
      <c r="C71" s="186">
        <v>40</v>
      </c>
      <c r="D71" s="186">
        <v>40</v>
      </c>
      <c r="E71" s="186">
        <v>40</v>
      </c>
      <c r="F71" s="186" t="s">
        <v>91</v>
      </c>
      <c r="G71" s="187">
        <v>1073.8255033557045</v>
      </c>
      <c r="H71" s="188">
        <v>1096.7918837400605</v>
      </c>
      <c r="I71" s="188">
        <v>1125.2</v>
      </c>
      <c r="J71" s="189">
        <v>1151.4</v>
      </c>
      <c r="K71" s="190" t="s">
        <v>91</v>
      </c>
    </row>
    <row r="72" spans="1:11" ht="13.5" customHeight="1">
      <c r="A72" s="181" t="s">
        <v>285</v>
      </c>
      <c r="B72" s="182">
        <v>0</v>
      </c>
      <c r="C72" s="164">
        <v>0</v>
      </c>
      <c r="D72" s="164">
        <v>0</v>
      </c>
      <c r="E72" s="164">
        <v>0</v>
      </c>
      <c r="F72" s="164">
        <v>0</v>
      </c>
      <c r="G72" s="95">
        <v>0</v>
      </c>
      <c r="H72" s="165">
        <v>0</v>
      </c>
      <c r="I72" s="165">
        <v>0</v>
      </c>
      <c r="J72" s="166">
        <v>0</v>
      </c>
      <c r="K72" s="167">
        <v>0</v>
      </c>
    </row>
    <row r="73" spans="1:11" ht="13.5" customHeight="1">
      <c r="A73" s="175" t="s">
        <v>286</v>
      </c>
      <c r="B73" s="176">
        <v>0</v>
      </c>
      <c r="C73" s="176">
        <v>0</v>
      </c>
      <c r="D73" s="176">
        <v>0</v>
      </c>
      <c r="E73" s="176">
        <v>0</v>
      </c>
      <c r="F73" s="176" t="s">
        <v>91</v>
      </c>
      <c r="G73" s="177">
        <v>0</v>
      </c>
      <c r="H73" s="178">
        <v>0</v>
      </c>
      <c r="I73" s="178">
        <v>0</v>
      </c>
      <c r="J73" s="179">
        <v>0</v>
      </c>
      <c r="K73" s="180" t="s">
        <v>91</v>
      </c>
    </row>
    <row r="74" spans="1:11" ht="13.5" customHeight="1">
      <c r="A74" s="185" t="s">
        <v>287</v>
      </c>
      <c r="B74" s="186">
        <v>0</v>
      </c>
      <c r="C74" s="186">
        <v>0</v>
      </c>
      <c r="D74" s="186">
        <v>0</v>
      </c>
      <c r="E74" s="186">
        <v>0</v>
      </c>
      <c r="F74" s="186" t="s">
        <v>91</v>
      </c>
      <c r="G74" s="187">
        <v>0</v>
      </c>
      <c r="H74" s="188">
        <v>0</v>
      </c>
      <c r="I74" s="188">
        <v>0</v>
      </c>
      <c r="J74" s="189">
        <v>0</v>
      </c>
      <c r="K74" s="190" t="s">
        <v>91</v>
      </c>
    </row>
    <row r="75" spans="1:11" ht="13.5" customHeight="1">
      <c r="A75" s="181" t="s">
        <v>288</v>
      </c>
      <c r="B75" s="182">
        <v>0</v>
      </c>
      <c r="C75" s="164">
        <v>0</v>
      </c>
      <c r="D75" s="164">
        <v>0</v>
      </c>
      <c r="E75" s="164">
        <v>0</v>
      </c>
      <c r="F75" s="164">
        <v>0</v>
      </c>
      <c r="G75" s="95">
        <v>0</v>
      </c>
      <c r="H75" s="165">
        <v>0</v>
      </c>
      <c r="I75" s="165">
        <v>0</v>
      </c>
      <c r="J75" s="166">
        <v>0</v>
      </c>
      <c r="K75" s="167">
        <v>0</v>
      </c>
    </row>
    <row r="76" spans="1:11" ht="13.5" customHeight="1">
      <c r="A76" s="192" t="s">
        <v>289</v>
      </c>
      <c r="B76" s="193" t="s">
        <v>91</v>
      </c>
      <c r="C76" s="193" t="s">
        <v>91</v>
      </c>
      <c r="D76" s="193" t="s">
        <v>91</v>
      </c>
      <c r="E76" s="193" t="s">
        <v>91</v>
      </c>
      <c r="F76" s="164">
        <v>230</v>
      </c>
      <c r="G76" s="194" t="s">
        <v>91</v>
      </c>
      <c r="H76" s="193" t="s">
        <v>91</v>
      </c>
      <c r="I76" s="193" t="s">
        <v>91</v>
      </c>
      <c r="J76" s="193" t="s">
        <v>91</v>
      </c>
      <c r="K76" s="167">
        <v>1850.06435006435</v>
      </c>
    </row>
    <row r="77" spans="1:11" ht="13.5" customHeight="1">
      <c r="A77" s="175" t="s">
        <v>290</v>
      </c>
      <c r="B77" s="176">
        <v>230</v>
      </c>
      <c r="C77" s="176">
        <v>230</v>
      </c>
      <c r="D77" s="176">
        <v>230</v>
      </c>
      <c r="E77" s="176">
        <v>230</v>
      </c>
      <c r="F77" s="176" t="s">
        <v>91</v>
      </c>
      <c r="G77" s="177">
        <v>2078.25065510075</v>
      </c>
      <c r="H77" s="178">
        <v>2108.544187752109</v>
      </c>
      <c r="I77" s="178">
        <v>2125.7</v>
      </c>
      <c r="J77" s="179">
        <v>2147.1</v>
      </c>
      <c r="K77" s="180" t="s">
        <v>91</v>
      </c>
    </row>
    <row r="78" spans="1:11" ht="13.5" customHeight="1">
      <c r="A78" s="185" t="s">
        <v>291</v>
      </c>
      <c r="B78" s="186">
        <v>0</v>
      </c>
      <c r="C78" s="186">
        <v>0</v>
      </c>
      <c r="D78" s="186">
        <v>0</v>
      </c>
      <c r="E78" s="186">
        <v>0</v>
      </c>
      <c r="F78" s="186" t="s">
        <v>91</v>
      </c>
      <c r="G78" s="187">
        <v>0</v>
      </c>
      <c r="H78" s="188">
        <v>0</v>
      </c>
      <c r="I78" s="188">
        <v>0</v>
      </c>
      <c r="J78" s="189">
        <v>0</v>
      </c>
      <c r="K78" s="190" t="s">
        <v>91</v>
      </c>
    </row>
    <row r="79" spans="1:11" ht="13.5" customHeight="1">
      <c r="A79" s="181" t="s">
        <v>292</v>
      </c>
      <c r="B79" s="182" t="s">
        <v>91</v>
      </c>
      <c r="C79" s="164" t="s">
        <v>91</v>
      </c>
      <c r="D79" s="164" t="s">
        <v>91</v>
      </c>
      <c r="E79" s="164">
        <v>432</v>
      </c>
      <c r="F79" s="164">
        <v>415</v>
      </c>
      <c r="G79" s="95" t="s">
        <v>91</v>
      </c>
      <c r="H79" s="165" t="s">
        <v>91</v>
      </c>
      <c r="I79" s="165" t="s">
        <v>91</v>
      </c>
      <c r="J79" s="166">
        <v>1543.3</v>
      </c>
      <c r="K79" s="167">
        <v>1558.0417480102117</v>
      </c>
    </row>
    <row r="80" spans="1:11" ht="13.5" customHeight="1">
      <c r="A80" s="175" t="s">
        <v>293</v>
      </c>
      <c r="B80" s="176">
        <v>0</v>
      </c>
      <c r="C80" s="176">
        <v>0</v>
      </c>
      <c r="D80" s="176">
        <v>0</v>
      </c>
      <c r="E80" s="176" t="s">
        <v>91</v>
      </c>
      <c r="F80" s="176" t="s">
        <v>91</v>
      </c>
      <c r="G80" s="177">
        <v>0</v>
      </c>
      <c r="H80" s="178">
        <v>0</v>
      </c>
      <c r="I80" s="178">
        <v>0</v>
      </c>
      <c r="J80" s="176" t="s">
        <v>91</v>
      </c>
      <c r="K80" s="180" t="s">
        <v>91</v>
      </c>
    </row>
    <row r="81" spans="1:11" ht="13.5" customHeight="1">
      <c r="A81" s="175" t="s">
        <v>294</v>
      </c>
      <c r="B81" s="176">
        <v>173</v>
      </c>
      <c r="C81" s="176">
        <v>173</v>
      </c>
      <c r="D81" s="176">
        <v>173</v>
      </c>
      <c r="E81" s="176" t="s">
        <v>91</v>
      </c>
      <c r="F81" s="176" t="s">
        <v>91</v>
      </c>
      <c r="G81" s="177">
        <v>1805.468586933834</v>
      </c>
      <c r="H81" s="178">
        <v>1816.4636707265854</v>
      </c>
      <c r="I81" s="178">
        <v>1826.6</v>
      </c>
      <c r="J81" s="176" t="s">
        <v>91</v>
      </c>
      <c r="K81" s="180" t="s">
        <v>91</v>
      </c>
    </row>
    <row r="82" spans="1:11" ht="13.5" customHeight="1">
      <c r="A82" s="175" t="s">
        <v>295</v>
      </c>
      <c r="B82" s="176">
        <v>200</v>
      </c>
      <c r="C82" s="176">
        <v>199</v>
      </c>
      <c r="D82" s="176">
        <v>199</v>
      </c>
      <c r="E82" s="176" t="s">
        <v>91</v>
      </c>
      <c r="F82" s="176" t="s">
        <v>91</v>
      </c>
      <c r="G82" s="177">
        <v>2063.7705087194304</v>
      </c>
      <c r="H82" s="178">
        <v>2098.93471152832</v>
      </c>
      <c r="I82" s="178">
        <v>2121.1</v>
      </c>
      <c r="J82" s="176" t="s">
        <v>91</v>
      </c>
      <c r="K82" s="180" t="s">
        <v>91</v>
      </c>
    </row>
    <row r="83" spans="1:11" ht="13.5" customHeight="1">
      <c r="A83" s="175" t="s">
        <v>296</v>
      </c>
      <c r="B83" s="176">
        <v>40</v>
      </c>
      <c r="C83" s="176">
        <v>60</v>
      </c>
      <c r="D83" s="176">
        <v>60</v>
      </c>
      <c r="E83" s="176" t="s">
        <v>91</v>
      </c>
      <c r="F83" s="176" t="s">
        <v>91</v>
      </c>
      <c r="G83" s="177">
        <v>942.507068803016</v>
      </c>
      <c r="H83" s="178">
        <v>1433.0069262001434</v>
      </c>
      <c r="I83" s="178">
        <v>1427.2</v>
      </c>
      <c r="J83" s="176" t="s">
        <v>91</v>
      </c>
      <c r="K83" s="180" t="s">
        <v>91</v>
      </c>
    </row>
    <row r="84" spans="1:11" ht="13.5" customHeight="1" thickBot="1">
      <c r="A84" s="175" t="s">
        <v>297</v>
      </c>
      <c r="B84" s="176">
        <v>0</v>
      </c>
      <c r="C84" s="176">
        <v>0</v>
      </c>
      <c r="D84" s="176">
        <v>0</v>
      </c>
      <c r="E84" s="176" t="s">
        <v>91</v>
      </c>
      <c r="F84" s="176" t="s">
        <v>91</v>
      </c>
      <c r="G84" s="177">
        <v>0</v>
      </c>
      <c r="H84" s="178">
        <v>0</v>
      </c>
      <c r="I84" s="178">
        <v>0</v>
      </c>
      <c r="J84" s="176" t="s">
        <v>91</v>
      </c>
      <c r="K84" s="195" t="s">
        <v>91</v>
      </c>
    </row>
    <row r="85" spans="1:11" ht="13.5" customHeight="1" thickTop="1">
      <c r="A85" s="196" t="s">
        <v>139</v>
      </c>
      <c r="B85" s="197">
        <v>1368</v>
      </c>
      <c r="C85" s="197">
        <v>1364</v>
      </c>
      <c r="D85" s="197">
        <v>1365</v>
      </c>
      <c r="E85" s="197">
        <v>1365</v>
      </c>
      <c r="F85" s="197">
        <v>1355</v>
      </c>
      <c r="G85" s="198">
        <v>1451.6745192919902</v>
      </c>
      <c r="H85" s="199">
        <v>1447.4605768618546</v>
      </c>
      <c r="I85" s="199">
        <v>1457.9</v>
      </c>
      <c r="J85" s="199">
        <v>1460.8</v>
      </c>
      <c r="K85" s="200">
        <v>1459.2801602515779</v>
      </c>
    </row>
    <row r="86" spans="1:11" ht="13.5" customHeight="1">
      <c r="A86" s="7" t="s">
        <v>140</v>
      </c>
      <c r="B86" s="163">
        <v>4455</v>
      </c>
      <c r="C86" s="163">
        <v>4455</v>
      </c>
      <c r="D86" s="163">
        <v>4453</v>
      </c>
      <c r="E86" s="163">
        <v>4392</v>
      </c>
      <c r="F86" s="163">
        <v>4392</v>
      </c>
      <c r="G86" s="95">
        <v>1857.0315007565684</v>
      </c>
      <c r="H86" s="93">
        <v>1863.135839540301</v>
      </c>
      <c r="I86" s="93">
        <v>1862.9</v>
      </c>
      <c r="J86" s="93">
        <v>1844</v>
      </c>
      <c r="K86" s="167">
        <v>1850.6423734741259</v>
      </c>
    </row>
    <row r="87" spans="1:11" ht="13.5" customHeight="1">
      <c r="A87" s="7" t="s">
        <v>141</v>
      </c>
      <c r="B87" s="163">
        <v>2734</v>
      </c>
      <c r="C87" s="163">
        <v>2734</v>
      </c>
      <c r="D87" s="163">
        <v>2633</v>
      </c>
      <c r="E87" s="163">
        <v>2663</v>
      </c>
      <c r="F87" s="163">
        <v>2663</v>
      </c>
      <c r="G87" s="95">
        <v>1452.9260463830963</v>
      </c>
      <c r="H87" s="93">
        <v>1459.6903363587828</v>
      </c>
      <c r="I87" s="93">
        <v>1413.8</v>
      </c>
      <c r="J87" s="93">
        <v>1439.8</v>
      </c>
      <c r="K87" s="167">
        <v>1462.5359043502617</v>
      </c>
    </row>
    <row r="88" spans="1:11" ht="13.5" customHeight="1">
      <c r="A88" s="7" t="s">
        <v>142</v>
      </c>
      <c r="B88" s="163">
        <v>10324</v>
      </c>
      <c r="C88" s="163">
        <v>10323</v>
      </c>
      <c r="D88" s="163">
        <v>10262</v>
      </c>
      <c r="E88" s="163">
        <v>10252</v>
      </c>
      <c r="F88" s="163">
        <v>10199</v>
      </c>
      <c r="G88" s="95">
        <v>1581.5750489837876</v>
      </c>
      <c r="H88" s="93">
        <v>1579.403948280373</v>
      </c>
      <c r="I88" s="93">
        <v>1567.3</v>
      </c>
      <c r="J88" s="93">
        <v>1565.4</v>
      </c>
      <c r="K88" s="167">
        <v>1560.334250247077</v>
      </c>
    </row>
    <row r="89" spans="1:11" ht="13.5" customHeight="1">
      <c r="A89" s="7" t="s">
        <v>143</v>
      </c>
      <c r="B89" s="163">
        <v>2743</v>
      </c>
      <c r="C89" s="163">
        <v>2743</v>
      </c>
      <c r="D89" s="163">
        <v>2724</v>
      </c>
      <c r="E89" s="163">
        <v>2730</v>
      </c>
      <c r="F89" s="163">
        <v>2770</v>
      </c>
      <c r="G89" s="95">
        <v>1584.4134839768028</v>
      </c>
      <c r="H89" s="93">
        <v>1598.5221100724957</v>
      </c>
      <c r="I89" s="93">
        <v>1604.6</v>
      </c>
      <c r="J89" s="93">
        <v>1624.6</v>
      </c>
      <c r="K89" s="167">
        <v>1641.8414704261083</v>
      </c>
    </row>
    <row r="90" spans="1:11" ht="13.5">
      <c r="A90" s="9" t="s">
        <v>144</v>
      </c>
      <c r="B90" s="168">
        <v>2102</v>
      </c>
      <c r="C90" s="168">
        <v>2121</v>
      </c>
      <c r="D90" s="168">
        <v>2112</v>
      </c>
      <c r="E90" s="168">
        <v>2412</v>
      </c>
      <c r="F90" s="168">
        <v>2395</v>
      </c>
      <c r="G90" s="97">
        <v>1485.1555103367389</v>
      </c>
      <c r="H90" s="98">
        <v>1518.1121298662256</v>
      </c>
      <c r="I90" s="98">
        <v>1528.6</v>
      </c>
      <c r="J90" s="98">
        <v>1767.9</v>
      </c>
      <c r="K90" s="172">
        <v>1798.0210507349739</v>
      </c>
    </row>
    <row r="91" spans="2:6" ht="13.5">
      <c r="B91" s="123"/>
      <c r="C91" s="123"/>
      <c r="D91" s="123"/>
      <c r="E91" s="123"/>
      <c r="F91" s="123"/>
    </row>
    <row r="92" spans="2:6" ht="13.5">
      <c r="B92" s="123"/>
      <c r="C92" s="123"/>
      <c r="D92" s="123"/>
      <c r="E92" s="123"/>
      <c r="F92" s="123"/>
    </row>
  </sheetData>
  <mergeCells count="3">
    <mergeCell ref="B2:F3"/>
    <mergeCell ref="G2:K3"/>
    <mergeCell ref="A2:A4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>
    <outlinePr summaryBelow="0" summaryRight="0"/>
  </sheetPr>
  <dimension ref="A1:I8"/>
  <sheetViews>
    <sheetView view="pageBreakPreview" zoomScaleSheetLayoutView="100" workbookViewId="0" topLeftCell="A1">
      <selection activeCell="G18" sqref="G18"/>
    </sheetView>
  </sheetViews>
  <sheetFormatPr defaultColWidth="6.50390625" defaultRowHeight="13.5"/>
  <cols>
    <col min="1" max="2" width="1.75390625" style="219" customWidth="1"/>
    <col min="3" max="3" width="20.25390625" style="219" customWidth="1"/>
    <col min="4" max="8" width="10.50390625" style="219" customWidth="1"/>
    <col min="9" max="9" width="13.00390625" style="219" customWidth="1"/>
    <col min="10" max="255" width="6.50390625" style="0" customWidth="1"/>
  </cols>
  <sheetData>
    <row r="1" spans="1:9" ht="13.5">
      <c r="A1" s="203" t="s">
        <v>302</v>
      </c>
      <c r="B1" s="204"/>
      <c r="C1" s="204"/>
      <c r="D1" s="204"/>
      <c r="E1" s="204"/>
      <c r="F1" s="204"/>
      <c r="G1" s="204"/>
      <c r="H1" s="204"/>
      <c r="I1" s="205" t="s">
        <v>303</v>
      </c>
    </row>
    <row r="2" spans="1:9" ht="45" customHeight="1">
      <c r="A2" s="283" t="s">
        <v>95</v>
      </c>
      <c r="B2" s="301"/>
      <c r="C2" s="302"/>
      <c r="D2" s="206" t="s">
        <v>359</v>
      </c>
      <c r="E2" s="206" t="s">
        <v>304</v>
      </c>
      <c r="F2" s="206" t="s">
        <v>305</v>
      </c>
      <c r="G2" s="206" t="s">
        <v>306</v>
      </c>
      <c r="H2" s="207" t="s">
        <v>307</v>
      </c>
      <c r="I2" s="208" t="s">
        <v>308</v>
      </c>
    </row>
    <row r="3" spans="1:9" ht="19.5" customHeight="1">
      <c r="A3" s="209" t="s">
        <v>55</v>
      </c>
      <c r="B3" s="210"/>
      <c r="C3" s="210"/>
      <c r="D3" s="211">
        <f>SUM(D4:D8)</f>
        <v>23773</v>
      </c>
      <c r="E3" s="212">
        <f>SUM(E4:E8)</f>
        <v>7427827</v>
      </c>
      <c r="F3" s="212">
        <f>SUM(F4:F8)</f>
        <v>20350</v>
      </c>
      <c r="G3" s="212">
        <f>SUM(G4:G8)</f>
        <v>184171</v>
      </c>
      <c r="H3" s="212">
        <f>SUM(H4:H8)</f>
        <v>183909</v>
      </c>
      <c r="I3" s="213">
        <v>8729305</v>
      </c>
    </row>
    <row r="4" spans="1:9" ht="19.5" customHeight="1">
      <c r="A4" s="214"/>
      <c r="B4" s="209" t="s">
        <v>96</v>
      </c>
      <c r="C4" s="210"/>
      <c r="D4" s="215">
        <v>5212</v>
      </c>
      <c r="E4" s="169">
        <v>1695612</v>
      </c>
      <c r="F4" s="169">
        <v>4646</v>
      </c>
      <c r="G4" s="169">
        <v>4715</v>
      </c>
      <c r="H4" s="216">
        <v>4654</v>
      </c>
      <c r="I4" s="44"/>
    </row>
    <row r="5" spans="1:9" ht="19.5" customHeight="1">
      <c r="A5" s="214"/>
      <c r="B5" s="209" t="s">
        <v>309</v>
      </c>
      <c r="C5" s="210"/>
      <c r="D5" s="215">
        <v>26</v>
      </c>
      <c r="E5" s="169">
        <v>483</v>
      </c>
      <c r="F5" s="169">
        <v>1</v>
      </c>
      <c r="G5" s="169">
        <v>41</v>
      </c>
      <c r="H5" s="217">
        <v>42</v>
      </c>
      <c r="I5" s="44"/>
    </row>
    <row r="6" spans="1:9" ht="19.5" customHeight="1">
      <c r="A6" s="214"/>
      <c r="B6" s="209" t="s">
        <v>97</v>
      </c>
      <c r="C6" s="210"/>
      <c r="D6" s="215">
        <v>246</v>
      </c>
      <c r="E6" s="169">
        <v>16830</v>
      </c>
      <c r="F6" s="169">
        <v>46</v>
      </c>
      <c r="G6" s="169">
        <v>254</v>
      </c>
      <c r="H6" s="217">
        <v>258</v>
      </c>
      <c r="I6" s="44"/>
    </row>
    <row r="7" spans="1:9" ht="19.5" customHeight="1">
      <c r="A7" s="214"/>
      <c r="B7" s="337" t="s">
        <v>310</v>
      </c>
      <c r="C7" s="338"/>
      <c r="D7" s="215">
        <v>5806</v>
      </c>
      <c r="E7" s="169">
        <v>1978392</v>
      </c>
      <c r="F7" s="169">
        <v>5420</v>
      </c>
      <c r="G7" s="169">
        <v>7575</v>
      </c>
      <c r="H7" s="217">
        <v>11103</v>
      </c>
      <c r="I7" s="44"/>
    </row>
    <row r="8" spans="1:9" ht="19.5" customHeight="1">
      <c r="A8" s="218"/>
      <c r="B8" s="335" t="s">
        <v>311</v>
      </c>
      <c r="C8" s="336"/>
      <c r="D8" s="215">
        <v>12483</v>
      </c>
      <c r="E8" s="169">
        <v>3736510</v>
      </c>
      <c r="F8" s="169">
        <v>10237</v>
      </c>
      <c r="G8" s="169">
        <v>171586</v>
      </c>
      <c r="H8" s="217">
        <v>167852</v>
      </c>
      <c r="I8" s="44"/>
    </row>
    <row r="9" ht="30" customHeight="1"/>
  </sheetData>
  <mergeCells count="3">
    <mergeCell ref="A2:C2"/>
    <mergeCell ref="B8:C8"/>
    <mergeCell ref="B7:C7"/>
  </mergeCells>
  <printOptions/>
  <pageMargins left="0.7874015748031497" right="0.5511811023622047" top="0.5905511811023623" bottom="0.5905511811023623" header="0" footer="0"/>
  <pageSetup blackAndWhite="1" fitToWidth="0" horizontalDpi="300" verticalDpi="300" orientation="portrait" paperSize="9" scale="90" r:id="rId1"/>
  <colBreaks count="1" manualBreakCount="1">
    <brk id="11" max="5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outlinePr summaryBelow="0" summaryRight="0"/>
  </sheetPr>
  <dimension ref="A1:J31"/>
  <sheetViews>
    <sheetView zoomScaleSheetLayoutView="75" workbookViewId="0" topLeftCell="A1">
      <selection activeCell="A2" sqref="A2:A3"/>
    </sheetView>
  </sheetViews>
  <sheetFormatPr defaultColWidth="6.50390625" defaultRowHeight="13.5"/>
  <cols>
    <col min="1" max="1" width="10.00390625" style="219" customWidth="1"/>
    <col min="2" max="4" width="10.375" style="219" customWidth="1"/>
    <col min="5" max="5" width="8.75390625" style="219" customWidth="1"/>
    <col min="6" max="6" width="8.375" style="219" customWidth="1"/>
    <col min="7" max="7" width="6.75390625" style="219" customWidth="1"/>
    <col min="8" max="8" width="10.00390625" style="219" customWidth="1"/>
    <col min="9" max="10" width="9.875" style="219" customWidth="1"/>
  </cols>
  <sheetData>
    <row r="1" spans="1:10" ht="13.5">
      <c r="A1" s="203" t="s">
        <v>347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42" customHeight="1">
      <c r="A2" s="339" t="s">
        <v>98</v>
      </c>
      <c r="B2" s="339" t="s">
        <v>55</v>
      </c>
      <c r="C2" s="283" t="s">
        <v>348</v>
      </c>
      <c r="D2" s="301"/>
      <c r="E2" s="302"/>
      <c r="F2" s="206" t="s">
        <v>349</v>
      </c>
      <c r="G2" s="207" t="s">
        <v>350</v>
      </c>
      <c r="H2" s="340" t="s">
        <v>351</v>
      </c>
      <c r="I2" s="341"/>
      <c r="J2" s="342"/>
    </row>
    <row r="3" spans="1:10" ht="28.5" customHeight="1">
      <c r="A3" s="287"/>
      <c r="B3" s="287"/>
      <c r="C3" s="9" t="s">
        <v>55</v>
      </c>
      <c r="D3" s="9" t="s">
        <v>105</v>
      </c>
      <c r="E3" s="27" t="s">
        <v>352</v>
      </c>
      <c r="F3" s="27" t="s">
        <v>353</v>
      </c>
      <c r="G3" s="223" t="s">
        <v>353</v>
      </c>
      <c r="H3" s="223" t="s">
        <v>353</v>
      </c>
      <c r="I3" s="223" t="s">
        <v>323</v>
      </c>
      <c r="J3" s="222" t="s">
        <v>324</v>
      </c>
    </row>
    <row r="4" spans="1:10" ht="23.25" customHeight="1">
      <c r="A4" s="246" t="s">
        <v>354</v>
      </c>
      <c r="B4" s="247">
        <v>5437451</v>
      </c>
      <c r="C4" s="160">
        <v>1749837</v>
      </c>
      <c r="D4" s="160">
        <v>1565636</v>
      </c>
      <c r="E4" s="160">
        <v>184201</v>
      </c>
      <c r="F4" s="160">
        <v>352030</v>
      </c>
      <c r="G4" s="160">
        <v>1435</v>
      </c>
      <c r="H4" s="160">
        <v>3334149</v>
      </c>
      <c r="I4" s="248" t="s">
        <v>99</v>
      </c>
      <c r="J4" s="249" t="s">
        <v>99</v>
      </c>
    </row>
    <row r="5" spans="1:10" ht="13.5" customHeight="1">
      <c r="A5" s="231">
        <v>55</v>
      </c>
      <c r="B5" s="250">
        <v>6486428</v>
      </c>
      <c r="C5" s="164">
        <v>1913564</v>
      </c>
      <c r="D5" s="164">
        <v>1739999</v>
      </c>
      <c r="E5" s="164">
        <v>173565</v>
      </c>
      <c r="F5" s="164">
        <v>220607</v>
      </c>
      <c r="G5" s="164">
        <v>292</v>
      </c>
      <c r="H5" s="164">
        <v>4164946</v>
      </c>
      <c r="I5" s="251" t="s">
        <v>99</v>
      </c>
      <c r="J5" s="252" t="s">
        <v>99</v>
      </c>
    </row>
    <row r="6" spans="1:10" ht="13.5" customHeight="1">
      <c r="A6" s="231">
        <v>60</v>
      </c>
      <c r="B6" s="250">
        <v>7536267</v>
      </c>
      <c r="C6" s="164">
        <v>1873808</v>
      </c>
      <c r="D6" s="164">
        <v>1406932</v>
      </c>
      <c r="E6" s="164">
        <v>466876</v>
      </c>
      <c r="F6" s="164">
        <v>153143</v>
      </c>
      <c r="G6" s="164">
        <v>135</v>
      </c>
      <c r="H6" s="164">
        <v>5509181</v>
      </c>
      <c r="I6" s="251" t="s">
        <v>99</v>
      </c>
      <c r="J6" s="252" t="s">
        <v>99</v>
      </c>
    </row>
    <row r="7" spans="1:10" ht="13.5" customHeight="1">
      <c r="A7" s="232" t="s">
        <v>329</v>
      </c>
      <c r="B7" s="250">
        <v>7863372</v>
      </c>
      <c r="C7" s="164">
        <v>1816142</v>
      </c>
      <c r="D7" s="164">
        <v>1349829</v>
      </c>
      <c r="E7" s="164">
        <v>466313</v>
      </c>
      <c r="F7" s="164">
        <v>103567</v>
      </c>
      <c r="G7" s="164">
        <v>22</v>
      </c>
      <c r="H7" s="164">
        <v>5943641</v>
      </c>
      <c r="I7" s="251" t="s">
        <v>99</v>
      </c>
      <c r="J7" s="252" t="s">
        <v>99</v>
      </c>
    </row>
    <row r="8" spans="1:10" ht="13.5" customHeight="1" hidden="1">
      <c r="A8" s="231">
        <v>3</v>
      </c>
      <c r="B8" s="250">
        <v>7871016</v>
      </c>
      <c r="C8" s="164">
        <v>1832477</v>
      </c>
      <c r="D8" s="164">
        <v>1293470</v>
      </c>
      <c r="E8" s="164">
        <v>539007</v>
      </c>
      <c r="F8" s="164">
        <v>96116</v>
      </c>
      <c r="G8" s="164">
        <v>146</v>
      </c>
      <c r="H8" s="164">
        <v>5942277</v>
      </c>
      <c r="I8" s="251" t="s">
        <v>99</v>
      </c>
      <c r="J8" s="252" t="s">
        <v>99</v>
      </c>
    </row>
    <row r="9" spans="1:10" ht="13.5" customHeight="1" hidden="1">
      <c r="A9" s="231">
        <v>4</v>
      </c>
      <c r="B9" s="250">
        <v>7845015</v>
      </c>
      <c r="C9" s="164">
        <v>1842751</v>
      </c>
      <c r="D9" s="164">
        <v>1194701</v>
      </c>
      <c r="E9" s="164">
        <v>648050</v>
      </c>
      <c r="F9" s="164">
        <v>86087</v>
      </c>
      <c r="G9" s="164">
        <v>48</v>
      </c>
      <c r="H9" s="164">
        <v>5916129</v>
      </c>
      <c r="I9" s="251" t="s">
        <v>99</v>
      </c>
      <c r="J9" s="252" t="s">
        <v>99</v>
      </c>
    </row>
    <row r="10" spans="1:10" ht="13.5" customHeight="1" hidden="1">
      <c r="A10" s="231">
        <v>5</v>
      </c>
      <c r="B10" s="250">
        <v>7815330</v>
      </c>
      <c r="C10" s="164">
        <v>1828208</v>
      </c>
      <c r="D10" s="164">
        <v>1283607</v>
      </c>
      <c r="E10" s="164">
        <v>544601</v>
      </c>
      <c r="F10" s="164">
        <v>81308</v>
      </c>
      <c r="G10" s="164">
        <v>98</v>
      </c>
      <c r="H10" s="164">
        <v>5905716</v>
      </c>
      <c r="I10" s="251" t="s">
        <v>99</v>
      </c>
      <c r="J10" s="252" t="s">
        <v>99</v>
      </c>
    </row>
    <row r="11" spans="1:10" ht="13.5" customHeight="1" hidden="1">
      <c r="A11" s="231">
        <v>6</v>
      </c>
      <c r="B11" s="250">
        <v>7822361</v>
      </c>
      <c r="C11" s="164">
        <v>1806689</v>
      </c>
      <c r="D11" s="164">
        <v>1256355</v>
      </c>
      <c r="E11" s="164">
        <v>550334</v>
      </c>
      <c r="F11" s="164">
        <v>72500</v>
      </c>
      <c r="G11" s="164">
        <v>169</v>
      </c>
      <c r="H11" s="164">
        <v>5943003</v>
      </c>
      <c r="I11" s="251" t="s">
        <v>99</v>
      </c>
      <c r="J11" s="252" t="s">
        <v>99</v>
      </c>
    </row>
    <row r="12" spans="1:10" ht="13.5" customHeight="1">
      <c r="A12" s="231">
        <v>7</v>
      </c>
      <c r="B12" s="250">
        <v>7793872</v>
      </c>
      <c r="C12" s="164">
        <v>1762909</v>
      </c>
      <c r="D12" s="164">
        <v>1231932</v>
      </c>
      <c r="E12" s="164">
        <v>530977</v>
      </c>
      <c r="F12" s="164">
        <v>71519</v>
      </c>
      <c r="G12" s="164">
        <v>60</v>
      </c>
      <c r="H12" s="164">
        <v>5959384</v>
      </c>
      <c r="I12" s="251" t="s">
        <v>99</v>
      </c>
      <c r="J12" s="252" t="s">
        <v>99</v>
      </c>
    </row>
    <row r="13" spans="1:10" ht="13.5" customHeight="1">
      <c r="A13" s="231">
        <v>8</v>
      </c>
      <c r="B13" s="250">
        <v>7865119</v>
      </c>
      <c r="C13" s="164">
        <v>1758426</v>
      </c>
      <c r="D13" s="164">
        <v>1227984</v>
      </c>
      <c r="E13" s="164">
        <v>530442</v>
      </c>
      <c r="F13" s="164">
        <v>61983</v>
      </c>
      <c r="G13" s="164">
        <v>163</v>
      </c>
      <c r="H13" s="164">
        <v>6044547</v>
      </c>
      <c r="I13" s="251" t="s">
        <v>99</v>
      </c>
      <c r="J13" s="252" t="s">
        <v>99</v>
      </c>
    </row>
    <row r="14" spans="1:10" ht="13.5" customHeight="1">
      <c r="A14" s="231">
        <v>9</v>
      </c>
      <c r="B14" s="250">
        <v>7764920</v>
      </c>
      <c r="C14" s="164">
        <v>1726951</v>
      </c>
      <c r="D14" s="164">
        <v>1215899</v>
      </c>
      <c r="E14" s="164">
        <v>511052</v>
      </c>
      <c r="F14" s="164">
        <v>54048</v>
      </c>
      <c r="G14" s="164">
        <v>100</v>
      </c>
      <c r="H14" s="164">
        <v>5983821</v>
      </c>
      <c r="I14" s="251" t="s">
        <v>99</v>
      </c>
      <c r="J14" s="252" t="s">
        <v>99</v>
      </c>
    </row>
    <row r="15" spans="1:10" ht="13.5" customHeight="1">
      <c r="A15" s="231">
        <v>10</v>
      </c>
      <c r="B15" s="250">
        <v>7680726</v>
      </c>
      <c r="C15" s="164">
        <v>1697292</v>
      </c>
      <c r="D15" s="164">
        <v>1192937</v>
      </c>
      <c r="E15" s="164">
        <v>504355</v>
      </c>
      <c r="F15" s="164">
        <v>46505</v>
      </c>
      <c r="G15" s="164">
        <v>281</v>
      </c>
      <c r="H15" s="164">
        <v>5936648</v>
      </c>
      <c r="I15" s="251" t="s">
        <v>99</v>
      </c>
      <c r="J15" s="252" t="s">
        <v>99</v>
      </c>
    </row>
    <row r="16" spans="1:10" ht="13.5" customHeight="1">
      <c r="A16" s="228" t="s">
        <v>330</v>
      </c>
      <c r="B16" s="164">
        <v>7650295</v>
      </c>
      <c r="C16" s="164">
        <v>1702366</v>
      </c>
      <c r="D16" s="164">
        <v>1178959</v>
      </c>
      <c r="E16" s="164">
        <v>523407</v>
      </c>
      <c r="F16" s="164">
        <v>44662</v>
      </c>
      <c r="G16" s="164">
        <v>0</v>
      </c>
      <c r="H16" s="164">
        <v>5903267</v>
      </c>
      <c r="I16" s="251" t="s">
        <v>99</v>
      </c>
      <c r="J16" s="252" t="s">
        <v>99</v>
      </c>
    </row>
    <row r="17" spans="1:10" ht="13.5" customHeight="1">
      <c r="A17" s="228" t="s">
        <v>106</v>
      </c>
      <c r="B17" s="164">
        <v>7645340</v>
      </c>
      <c r="C17" s="164">
        <v>1699421</v>
      </c>
      <c r="D17" s="164">
        <v>1172308</v>
      </c>
      <c r="E17" s="164">
        <v>527113</v>
      </c>
      <c r="F17" s="164">
        <v>36892</v>
      </c>
      <c r="G17" s="164">
        <v>361</v>
      </c>
      <c r="H17" s="164">
        <v>5908666</v>
      </c>
      <c r="I17" s="251" t="s">
        <v>99</v>
      </c>
      <c r="J17" s="252" t="s">
        <v>99</v>
      </c>
    </row>
    <row r="18" spans="1:10" ht="13.5" customHeight="1">
      <c r="A18" s="228" t="s">
        <v>107</v>
      </c>
      <c r="B18" s="164">
        <v>7627386</v>
      </c>
      <c r="C18" s="164">
        <v>1704786</v>
      </c>
      <c r="D18" s="164">
        <v>1175351</v>
      </c>
      <c r="E18" s="164">
        <v>529435</v>
      </c>
      <c r="F18" s="164">
        <v>29835</v>
      </c>
      <c r="G18" s="164">
        <v>352</v>
      </c>
      <c r="H18" s="164">
        <v>5892413</v>
      </c>
      <c r="I18" s="164">
        <v>4071704</v>
      </c>
      <c r="J18" s="253">
        <v>1820709</v>
      </c>
    </row>
    <row r="19" spans="1:10" ht="13.5" customHeight="1">
      <c r="A19" s="228" t="s">
        <v>100</v>
      </c>
      <c r="B19" s="164">
        <v>7518365</v>
      </c>
      <c r="C19" s="164">
        <v>1689464</v>
      </c>
      <c r="D19" s="164">
        <v>1166252</v>
      </c>
      <c r="E19" s="164">
        <v>523212</v>
      </c>
      <c r="F19" s="164">
        <v>27198</v>
      </c>
      <c r="G19" s="164">
        <v>555</v>
      </c>
      <c r="H19" s="164">
        <v>5801148</v>
      </c>
      <c r="I19" s="164">
        <v>3950071</v>
      </c>
      <c r="J19" s="253">
        <v>1851077</v>
      </c>
    </row>
    <row r="20" spans="1:10" ht="13.5" customHeight="1">
      <c r="A20" s="228" t="s">
        <v>108</v>
      </c>
      <c r="B20" s="164">
        <v>7472224</v>
      </c>
      <c r="C20" s="164">
        <v>1708826</v>
      </c>
      <c r="D20" s="164">
        <v>1393629</v>
      </c>
      <c r="E20" s="164">
        <v>315197</v>
      </c>
      <c r="F20" s="164">
        <v>21469</v>
      </c>
      <c r="G20" s="164">
        <v>1008</v>
      </c>
      <c r="H20" s="164">
        <v>5740921</v>
      </c>
      <c r="I20" s="164">
        <v>3855510</v>
      </c>
      <c r="J20" s="253">
        <v>1885411</v>
      </c>
    </row>
    <row r="21" spans="1:10" ht="13.5" customHeight="1">
      <c r="A21" s="228" t="s">
        <v>101</v>
      </c>
      <c r="B21" s="164">
        <v>7490915</v>
      </c>
      <c r="C21" s="164">
        <v>1699104</v>
      </c>
      <c r="D21" s="164">
        <v>1406922</v>
      </c>
      <c r="E21" s="164">
        <v>292182</v>
      </c>
      <c r="F21" s="164">
        <v>17606</v>
      </c>
      <c r="G21" s="164">
        <v>712</v>
      </c>
      <c r="H21" s="164">
        <v>5773493</v>
      </c>
      <c r="I21" s="164">
        <v>3797452</v>
      </c>
      <c r="J21" s="253">
        <v>1976041</v>
      </c>
    </row>
    <row r="22" spans="1:10" ht="13.5">
      <c r="A22" s="229" t="s">
        <v>334</v>
      </c>
      <c r="B22" s="169">
        <v>7427827</v>
      </c>
      <c r="C22" s="169">
        <f>D22+E22</f>
        <v>1695612</v>
      </c>
      <c r="D22" s="169">
        <v>1396307</v>
      </c>
      <c r="E22" s="169">
        <v>299305</v>
      </c>
      <c r="F22" s="169">
        <v>16830</v>
      </c>
      <c r="G22" s="169">
        <v>483</v>
      </c>
      <c r="H22" s="169">
        <f>I22+J22</f>
        <v>5714902</v>
      </c>
      <c r="I22" s="169">
        <v>1978392</v>
      </c>
      <c r="J22" s="217">
        <v>3736510</v>
      </c>
    </row>
    <row r="23" ht="13.5">
      <c r="A23" s="254"/>
    </row>
    <row r="24" spans="2:10" ht="13.5">
      <c r="B24" s="255"/>
      <c r="C24" s="255"/>
      <c r="D24" s="255"/>
      <c r="E24" s="255"/>
      <c r="F24" s="255"/>
      <c r="G24" s="255"/>
      <c r="H24" s="255"/>
      <c r="I24" s="255"/>
      <c r="J24" s="255"/>
    </row>
    <row r="25" spans="1:10" ht="13.5">
      <c r="A25"/>
      <c r="B25"/>
      <c r="C25"/>
      <c r="D25"/>
      <c r="E25"/>
      <c r="F25"/>
      <c r="G25"/>
      <c r="H25"/>
      <c r="I25"/>
      <c r="J25"/>
    </row>
    <row r="26" spans="1:10" ht="13.5">
      <c r="A26"/>
      <c r="B26"/>
      <c r="C26"/>
      <c r="D26"/>
      <c r="E26"/>
      <c r="F26"/>
      <c r="G26"/>
      <c r="H26"/>
      <c r="I26"/>
      <c r="J26"/>
    </row>
    <row r="27" spans="1:10" ht="13.5">
      <c r="A27"/>
      <c r="B27"/>
      <c r="C27"/>
      <c r="D27"/>
      <c r="E27"/>
      <c r="F27"/>
      <c r="G27"/>
      <c r="H27"/>
      <c r="I27"/>
      <c r="J27"/>
    </row>
    <row r="28" spans="1:10" ht="13.5">
      <c r="A28"/>
      <c r="B28"/>
      <c r="C28"/>
      <c r="D28"/>
      <c r="E28"/>
      <c r="F28"/>
      <c r="G28"/>
      <c r="H28"/>
      <c r="I28"/>
      <c r="J28"/>
    </row>
    <row r="29" spans="1:10" ht="13.5">
      <c r="A29"/>
      <c r="B29"/>
      <c r="C29"/>
      <c r="D29"/>
      <c r="E29"/>
      <c r="F29"/>
      <c r="G29"/>
      <c r="H29"/>
      <c r="I29"/>
      <c r="J29"/>
    </row>
    <row r="30" spans="1:10" ht="13.5">
      <c r="A30"/>
      <c r="B30"/>
      <c r="C30"/>
      <c r="D30"/>
      <c r="E30"/>
      <c r="F30"/>
      <c r="G30"/>
      <c r="H30"/>
      <c r="I30"/>
      <c r="J30"/>
    </row>
    <row r="31" spans="1:10" ht="13.5">
      <c r="A31"/>
      <c r="B31"/>
      <c r="C31"/>
      <c r="D31"/>
      <c r="E31"/>
      <c r="F31"/>
      <c r="G31"/>
      <c r="H31"/>
      <c r="I31"/>
      <c r="J31"/>
    </row>
  </sheetData>
  <mergeCells count="4">
    <mergeCell ref="A2:A3"/>
    <mergeCell ref="B2:B3"/>
    <mergeCell ref="C2:E2"/>
    <mergeCell ref="H2:J2"/>
  </mergeCells>
  <printOptions/>
  <pageMargins left="0.7874015748031497" right="0.7874015748031497" top="0.5905511811023623" bottom="0.5905511811023623" header="0" footer="0"/>
  <pageSetup blackAndWhite="1" fitToWidth="0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outlinePr summaryBelow="0" summaryRight="0"/>
    <pageSetUpPr fitToPage="1"/>
  </sheetPr>
  <dimension ref="A1:I30"/>
  <sheetViews>
    <sheetView zoomScaleSheetLayoutView="75" workbookViewId="0" topLeftCell="A1">
      <selection activeCell="A2" sqref="A2:A3"/>
    </sheetView>
  </sheetViews>
  <sheetFormatPr defaultColWidth="6.50390625" defaultRowHeight="13.5"/>
  <cols>
    <col min="1" max="8" width="10.875" style="219" customWidth="1"/>
    <col min="9" max="253" width="6.50390625" style="0" customWidth="1"/>
  </cols>
  <sheetData>
    <row r="1" spans="1:8" ht="13.5">
      <c r="A1" s="203" t="s">
        <v>355</v>
      </c>
      <c r="B1" s="204"/>
      <c r="C1" s="204"/>
      <c r="D1" s="204"/>
      <c r="E1" s="204"/>
      <c r="F1" s="204"/>
      <c r="G1" s="204"/>
      <c r="H1" s="204"/>
    </row>
    <row r="2" spans="1:8" s="221" customFormat="1" ht="27" customHeight="1">
      <c r="A2" s="339" t="s">
        <v>98</v>
      </c>
      <c r="B2" s="339" t="s">
        <v>55</v>
      </c>
      <c r="C2" s="339" t="s">
        <v>316</v>
      </c>
      <c r="D2" s="285" t="s">
        <v>356</v>
      </c>
      <c r="E2" s="339" t="s">
        <v>318</v>
      </c>
      <c r="F2" s="339" t="s">
        <v>319</v>
      </c>
      <c r="G2" s="305"/>
      <c r="H2" s="305"/>
    </row>
    <row r="3" spans="1:8" s="221" customFormat="1" ht="13.5">
      <c r="A3" s="287"/>
      <c r="B3" s="287"/>
      <c r="C3" s="287"/>
      <c r="D3" s="343"/>
      <c r="E3" s="287"/>
      <c r="F3" s="7"/>
      <c r="G3" s="26" t="s">
        <v>323</v>
      </c>
      <c r="H3" s="26" t="s">
        <v>324</v>
      </c>
    </row>
    <row r="4" spans="1:8" s="221" customFormat="1" ht="13.5">
      <c r="A4" s="224" t="s">
        <v>354</v>
      </c>
      <c r="B4" s="256">
        <v>1016.7</v>
      </c>
      <c r="C4" s="52">
        <v>372.2</v>
      </c>
      <c r="D4" s="52">
        <v>0.3</v>
      </c>
      <c r="E4" s="52">
        <v>65.8</v>
      </c>
      <c r="F4" s="52">
        <v>623.4</v>
      </c>
      <c r="G4" s="251" t="s">
        <v>99</v>
      </c>
      <c r="H4" s="252" t="s">
        <v>99</v>
      </c>
    </row>
    <row r="5" spans="1:8" ht="13.5" customHeight="1">
      <c r="A5" s="227">
        <v>55</v>
      </c>
      <c r="B5" s="257">
        <v>1176.3</v>
      </c>
      <c r="C5" s="166">
        <v>347</v>
      </c>
      <c r="D5" s="166">
        <v>0.1</v>
      </c>
      <c r="E5" s="166">
        <v>40</v>
      </c>
      <c r="F5" s="166">
        <v>789.2</v>
      </c>
      <c r="G5" s="251" t="s">
        <v>99</v>
      </c>
      <c r="H5" s="252" t="s">
        <v>99</v>
      </c>
    </row>
    <row r="6" spans="1:8" ht="13.5" customHeight="1">
      <c r="A6" s="227">
        <v>60</v>
      </c>
      <c r="B6" s="257">
        <v>1349.5</v>
      </c>
      <c r="C6" s="166">
        <v>335.5</v>
      </c>
      <c r="D6" s="258">
        <v>0</v>
      </c>
      <c r="E6" s="166">
        <v>27.4</v>
      </c>
      <c r="F6" s="166">
        <v>986.5</v>
      </c>
      <c r="G6" s="251" t="s">
        <v>99</v>
      </c>
      <c r="H6" s="252" t="s">
        <v>99</v>
      </c>
    </row>
    <row r="7" spans="1:8" ht="13.5" customHeight="1">
      <c r="A7" s="228" t="s">
        <v>329</v>
      </c>
      <c r="B7" s="257">
        <v>1422</v>
      </c>
      <c r="C7" s="166">
        <v>328.4</v>
      </c>
      <c r="D7" s="258">
        <v>0</v>
      </c>
      <c r="E7" s="166">
        <v>18.7</v>
      </c>
      <c r="F7" s="166">
        <v>1074.8</v>
      </c>
      <c r="G7" s="251" t="s">
        <v>99</v>
      </c>
      <c r="H7" s="252" t="s">
        <v>99</v>
      </c>
    </row>
    <row r="8" spans="1:8" ht="13.5" customHeight="1" hidden="1">
      <c r="A8" s="227">
        <v>3</v>
      </c>
      <c r="B8" s="257">
        <v>1424.3</v>
      </c>
      <c r="C8" s="166">
        <v>332</v>
      </c>
      <c r="D8" s="258">
        <v>0</v>
      </c>
      <c r="E8" s="166">
        <v>17.4</v>
      </c>
      <c r="F8" s="166">
        <v>1076.7</v>
      </c>
      <c r="G8" s="251" t="s">
        <v>99</v>
      </c>
      <c r="H8" s="252" t="s">
        <v>99</v>
      </c>
    </row>
    <row r="9" spans="1:8" ht="13.5" customHeight="1" hidden="1">
      <c r="A9" s="227">
        <v>4</v>
      </c>
      <c r="B9" s="257">
        <v>1423.4</v>
      </c>
      <c r="C9" s="166">
        <v>334.3</v>
      </c>
      <c r="D9" s="258">
        <v>0</v>
      </c>
      <c r="E9" s="166">
        <v>15.6</v>
      </c>
      <c r="F9" s="166">
        <v>1073.4</v>
      </c>
      <c r="G9" s="251" t="s">
        <v>99</v>
      </c>
      <c r="H9" s="252" t="s">
        <v>99</v>
      </c>
    </row>
    <row r="10" spans="1:8" ht="13.5" customHeight="1" hidden="1">
      <c r="A10" s="227">
        <v>5</v>
      </c>
      <c r="B10" s="257">
        <v>1418.9</v>
      </c>
      <c r="C10" s="166">
        <v>331.9</v>
      </c>
      <c r="D10" s="258">
        <v>0</v>
      </c>
      <c r="E10" s="166">
        <v>14.7</v>
      </c>
      <c r="F10" s="166">
        <v>1072.3</v>
      </c>
      <c r="G10" s="251" t="s">
        <v>99</v>
      </c>
      <c r="H10" s="252" t="s">
        <v>99</v>
      </c>
    </row>
    <row r="11" spans="1:8" ht="13.5" customHeight="1" hidden="1">
      <c r="A11" s="227">
        <v>6</v>
      </c>
      <c r="B11" s="257">
        <v>1421.2</v>
      </c>
      <c r="C11" s="166">
        <v>328.2</v>
      </c>
      <c r="D11" s="258">
        <v>0</v>
      </c>
      <c r="E11" s="166">
        <v>13.2</v>
      </c>
      <c r="F11" s="166">
        <v>1079.7</v>
      </c>
      <c r="G11" s="251" t="s">
        <v>99</v>
      </c>
      <c r="H11" s="252" t="s">
        <v>99</v>
      </c>
    </row>
    <row r="12" spans="1:8" ht="13.5" customHeight="1">
      <c r="A12" s="227">
        <v>7</v>
      </c>
      <c r="B12" s="257">
        <v>1417.3</v>
      </c>
      <c r="C12" s="166">
        <v>320.6</v>
      </c>
      <c r="D12" s="258">
        <v>0</v>
      </c>
      <c r="E12" s="166">
        <v>13</v>
      </c>
      <c r="F12" s="166">
        <v>1083.7</v>
      </c>
      <c r="G12" s="251" t="s">
        <v>99</v>
      </c>
      <c r="H12" s="252" t="s">
        <v>99</v>
      </c>
    </row>
    <row r="13" spans="1:8" ht="13.5" customHeight="1">
      <c r="A13" s="227">
        <v>8</v>
      </c>
      <c r="B13" s="257">
        <v>1427.9</v>
      </c>
      <c r="C13" s="166">
        <v>319.2</v>
      </c>
      <c r="D13" s="258">
        <v>0</v>
      </c>
      <c r="E13" s="166">
        <v>11.3</v>
      </c>
      <c r="F13" s="166">
        <v>1097.4</v>
      </c>
      <c r="G13" s="251" t="s">
        <v>99</v>
      </c>
      <c r="H13" s="252" t="s">
        <v>99</v>
      </c>
    </row>
    <row r="14" spans="1:9" ht="13.5" customHeight="1">
      <c r="A14" s="227">
        <v>9</v>
      </c>
      <c r="B14" s="257">
        <v>1414.5</v>
      </c>
      <c r="C14" s="166">
        <v>314.6</v>
      </c>
      <c r="D14" s="258">
        <v>0</v>
      </c>
      <c r="E14" s="166">
        <v>9.8</v>
      </c>
      <c r="F14" s="166">
        <v>1090</v>
      </c>
      <c r="G14" s="251" t="s">
        <v>99</v>
      </c>
      <c r="H14" s="252" t="s">
        <v>99</v>
      </c>
      <c r="I14" s="259"/>
    </row>
    <row r="15" spans="1:9" ht="13.5" customHeight="1">
      <c r="A15" s="227">
        <v>10</v>
      </c>
      <c r="B15" s="257">
        <v>1401</v>
      </c>
      <c r="C15" s="166">
        <v>309.6</v>
      </c>
      <c r="D15" s="258">
        <v>0.1</v>
      </c>
      <c r="E15" s="166">
        <v>8.5</v>
      </c>
      <c r="F15" s="166">
        <v>1082.9</v>
      </c>
      <c r="G15" s="251" t="s">
        <v>99</v>
      </c>
      <c r="H15" s="252" t="s">
        <v>99</v>
      </c>
      <c r="I15" s="259"/>
    </row>
    <row r="16" spans="1:9" ht="13.5" customHeight="1">
      <c r="A16" s="227" t="s">
        <v>109</v>
      </c>
      <c r="B16" s="257">
        <v>1400.11438401918</v>
      </c>
      <c r="C16" s="166">
        <v>311.55754431236903</v>
      </c>
      <c r="D16" s="258">
        <v>0</v>
      </c>
      <c r="E16" s="166">
        <v>8.173790503381191</v>
      </c>
      <c r="F16" s="166">
        <v>1080.3830492034297</v>
      </c>
      <c r="G16" s="251" t="s">
        <v>99</v>
      </c>
      <c r="H16" s="252" t="s">
        <v>99</v>
      </c>
      <c r="I16" s="259"/>
    </row>
    <row r="17" spans="1:9" ht="13.5" customHeight="1">
      <c r="A17" s="228" t="s">
        <v>331</v>
      </c>
      <c r="B17" s="257">
        <v>1399</v>
      </c>
      <c r="C17" s="166">
        <v>311</v>
      </c>
      <c r="D17" s="258">
        <v>0.1</v>
      </c>
      <c r="E17" s="166">
        <v>6.8</v>
      </c>
      <c r="F17" s="166">
        <v>1081.2</v>
      </c>
      <c r="G17" s="251" t="s">
        <v>99</v>
      </c>
      <c r="H17" s="252" t="s">
        <v>99</v>
      </c>
      <c r="I17" s="259"/>
    </row>
    <row r="18" spans="1:9" ht="13.5">
      <c r="A18" s="227" t="s">
        <v>107</v>
      </c>
      <c r="B18" s="257">
        <v>1401.5390975992946</v>
      </c>
      <c r="C18" s="166">
        <v>313.2559742013726</v>
      </c>
      <c r="D18" s="166">
        <v>0.06468031935907684</v>
      </c>
      <c r="E18" s="166">
        <v>5.482208318403571</v>
      </c>
      <c r="F18" s="166">
        <v>1082.7</v>
      </c>
      <c r="G18" s="166">
        <v>748.2</v>
      </c>
      <c r="H18" s="260">
        <v>334.5</v>
      </c>
      <c r="I18" s="259"/>
    </row>
    <row r="19" spans="1:9" ht="13.5">
      <c r="A19" s="227" t="s">
        <v>100</v>
      </c>
      <c r="B19" s="257">
        <v>1386.2</v>
      </c>
      <c r="C19" s="166">
        <v>311.5</v>
      </c>
      <c r="D19" s="166">
        <v>0.1</v>
      </c>
      <c r="E19" s="166">
        <v>5</v>
      </c>
      <c r="F19" s="166">
        <v>1069.6</v>
      </c>
      <c r="G19" s="166">
        <v>728.3</v>
      </c>
      <c r="H19" s="260">
        <v>341.3</v>
      </c>
      <c r="I19" s="259"/>
    </row>
    <row r="20" spans="1:9" ht="13.5">
      <c r="A20" s="227" t="s">
        <v>108</v>
      </c>
      <c r="B20" s="257">
        <v>1380.4</v>
      </c>
      <c r="C20" s="166">
        <v>315.7</v>
      </c>
      <c r="D20" s="166">
        <v>0.2</v>
      </c>
      <c r="E20" s="166">
        <v>4</v>
      </c>
      <c r="F20" s="166">
        <v>1060.6</v>
      </c>
      <c r="G20" s="166">
        <v>712.3</v>
      </c>
      <c r="H20" s="260">
        <v>348.3</v>
      </c>
      <c r="I20" s="259"/>
    </row>
    <row r="21" spans="1:9" ht="13.5">
      <c r="A21" s="227" t="s">
        <v>101</v>
      </c>
      <c r="B21" s="257">
        <v>1385.7</v>
      </c>
      <c r="C21" s="166">
        <v>314.3</v>
      </c>
      <c r="D21" s="166">
        <v>0.1</v>
      </c>
      <c r="E21" s="166">
        <v>3.3</v>
      </c>
      <c r="F21" s="166">
        <v>1068</v>
      </c>
      <c r="G21" s="166">
        <v>702.5</v>
      </c>
      <c r="H21" s="260">
        <v>365.5</v>
      </c>
      <c r="I21" s="259"/>
    </row>
    <row r="22" spans="1:9" ht="13.5">
      <c r="A22" s="229" t="s">
        <v>334</v>
      </c>
      <c r="B22" s="261">
        <v>1386.4</v>
      </c>
      <c r="C22" s="171">
        <v>316.5</v>
      </c>
      <c r="D22" s="171">
        <v>0.1</v>
      </c>
      <c r="E22" s="171">
        <v>3.1</v>
      </c>
      <c r="F22" s="171">
        <f>G22+H22</f>
        <v>1066.7</v>
      </c>
      <c r="G22" s="171">
        <v>697.4</v>
      </c>
      <c r="H22" s="262">
        <v>369.3</v>
      </c>
      <c r="I22" s="259"/>
    </row>
    <row r="23" ht="13.5">
      <c r="A23" s="230"/>
    </row>
    <row r="24" ht="13.5">
      <c r="A24" s="220"/>
    </row>
    <row r="25" spans="1:8" ht="13.5">
      <c r="A25" s="220"/>
      <c r="B25"/>
      <c r="C25"/>
      <c r="D25"/>
      <c r="E25"/>
      <c r="F25"/>
      <c r="G25"/>
      <c r="H25"/>
    </row>
    <row r="26" ht="13.5">
      <c r="A26" s="220"/>
    </row>
    <row r="27" ht="13.5">
      <c r="A27" s="220"/>
    </row>
    <row r="28" ht="13.5">
      <c r="A28" s="220"/>
    </row>
    <row r="29" ht="13.5">
      <c r="A29" s="220"/>
    </row>
    <row r="30" ht="13.5">
      <c r="A30" s="220"/>
    </row>
  </sheetData>
  <mergeCells count="6">
    <mergeCell ref="E2:E3"/>
    <mergeCell ref="F2:H2"/>
    <mergeCell ref="A2:A3"/>
    <mergeCell ref="B2:B3"/>
    <mergeCell ref="C2:C3"/>
    <mergeCell ref="D2:D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outlinePr summaryBelow="0" summaryRight="0"/>
    <pageSetUpPr fitToPage="1"/>
  </sheetPr>
  <dimension ref="A1:K58"/>
  <sheetViews>
    <sheetView view="pageBreakPreview" zoomScaleSheetLayoutView="100" workbookViewId="0" topLeftCell="A28">
      <selection activeCell="E52" sqref="E52"/>
    </sheetView>
  </sheetViews>
  <sheetFormatPr defaultColWidth="6.50390625" defaultRowHeight="13.5"/>
  <cols>
    <col min="1" max="1" width="10.50390625" style="219" customWidth="1"/>
    <col min="2" max="2" width="10.50390625" style="219" bestFit="1" customWidth="1"/>
    <col min="3" max="7" width="8.625" style="219" customWidth="1"/>
    <col min="8" max="8" width="9.875" style="219" customWidth="1"/>
    <col min="9" max="11" width="8.625" style="219" customWidth="1"/>
    <col min="12" max="12" width="4.625" style="0" customWidth="1"/>
  </cols>
  <sheetData>
    <row r="1" spans="1:11" ht="13.5">
      <c r="A1" s="203" t="s">
        <v>315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s="221" customFormat="1" ht="15" customHeight="1">
      <c r="A2" s="305" t="s">
        <v>98</v>
      </c>
      <c r="B2" s="305" t="s">
        <v>55</v>
      </c>
      <c r="C2" s="305" t="s">
        <v>316</v>
      </c>
      <c r="D2" s="305"/>
      <c r="E2" s="305"/>
      <c r="F2" s="285" t="s">
        <v>317</v>
      </c>
      <c r="G2" s="339" t="s">
        <v>318</v>
      </c>
      <c r="H2" s="344" t="s">
        <v>319</v>
      </c>
      <c r="I2" s="340" t="s">
        <v>320</v>
      </c>
      <c r="J2" s="341"/>
      <c r="K2" s="342"/>
    </row>
    <row r="3" spans="1:11" s="221" customFormat="1" ht="58.5" customHeight="1">
      <c r="A3" s="305"/>
      <c r="B3" s="305"/>
      <c r="C3" s="26" t="s">
        <v>55</v>
      </c>
      <c r="D3" s="207" t="s">
        <v>321</v>
      </c>
      <c r="E3" s="207" t="s">
        <v>322</v>
      </c>
      <c r="F3" s="343"/>
      <c r="G3" s="287"/>
      <c r="H3" s="345"/>
      <c r="I3" s="223" t="s">
        <v>323</v>
      </c>
      <c r="J3" s="222" t="s">
        <v>324</v>
      </c>
      <c r="K3" s="207" t="s">
        <v>325</v>
      </c>
    </row>
    <row r="4" spans="1:11" ht="15" customHeight="1">
      <c r="A4" s="224" t="s">
        <v>326</v>
      </c>
      <c r="B4" s="131">
        <v>86373</v>
      </c>
      <c r="C4" s="134">
        <v>3691</v>
      </c>
      <c r="D4" s="134">
        <v>3330</v>
      </c>
      <c r="E4" s="134">
        <v>361</v>
      </c>
      <c r="F4" s="134">
        <v>78</v>
      </c>
      <c r="G4" s="134">
        <v>986</v>
      </c>
      <c r="H4" s="134">
        <v>81650</v>
      </c>
      <c r="I4" s="225" t="s">
        <v>327</v>
      </c>
      <c r="J4" s="225" t="s">
        <v>99</v>
      </c>
      <c r="K4" s="226" t="s">
        <v>99</v>
      </c>
    </row>
    <row r="5" spans="1:11" ht="15" customHeight="1">
      <c r="A5" s="227">
        <v>55</v>
      </c>
      <c r="B5" s="131">
        <v>95849</v>
      </c>
      <c r="C5" s="134">
        <v>3668</v>
      </c>
      <c r="D5" s="134">
        <v>3320</v>
      </c>
      <c r="E5" s="134">
        <v>348</v>
      </c>
      <c r="F5" s="134">
        <v>17</v>
      </c>
      <c r="G5" s="134">
        <v>772</v>
      </c>
      <c r="H5" s="134">
        <v>91392</v>
      </c>
      <c r="I5" s="225" t="s">
        <v>99</v>
      </c>
      <c r="J5" s="225" t="s">
        <v>99</v>
      </c>
      <c r="K5" s="226" t="s">
        <v>99</v>
      </c>
    </row>
    <row r="6" spans="1:11" ht="15" customHeight="1">
      <c r="A6" s="227">
        <v>60</v>
      </c>
      <c r="B6" s="131">
        <v>116140</v>
      </c>
      <c r="C6" s="134">
        <v>3109</v>
      </c>
      <c r="D6" s="134">
        <v>2195</v>
      </c>
      <c r="E6" s="134">
        <v>914</v>
      </c>
      <c r="F6" s="134">
        <v>6</v>
      </c>
      <c r="G6" s="134">
        <v>578</v>
      </c>
      <c r="H6" s="134">
        <v>112447</v>
      </c>
      <c r="I6" s="225" t="s">
        <v>99</v>
      </c>
      <c r="J6" s="225" t="s">
        <v>99</v>
      </c>
      <c r="K6" s="226" t="s">
        <v>99</v>
      </c>
    </row>
    <row r="7" spans="1:11" ht="13.5" customHeight="1" hidden="1">
      <c r="A7" s="227">
        <v>61</v>
      </c>
      <c r="B7" s="131">
        <v>119082</v>
      </c>
      <c r="C7" s="134">
        <v>3200</v>
      </c>
      <c r="D7" s="134">
        <v>2243</v>
      </c>
      <c r="E7" s="134">
        <v>957</v>
      </c>
      <c r="F7" s="134">
        <v>5</v>
      </c>
      <c r="G7" s="134">
        <v>564</v>
      </c>
      <c r="H7" s="134">
        <v>115313</v>
      </c>
      <c r="I7" s="225" t="s">
        <v>99</v>
      </c>
      <c r="J7" s="225" t="s">
        <v>99</v>
      </c>
      <c r="K7" s="226" t="s">
        <v>99</v>
      </c>
    </row>
    <row r="8" spans="1:11" ht="13.5" customHeight="1" hidden="1">
      <c r="A8" s="227">
        <v>62</v>
      </c>
      <c r="B8" s="131">
        <v>122026</v>
      </c>
      <c r="C8" s="134">
        <v>3129</v>
      </c>
      <c r="D8" s="134">
        <v>2177</v>
      </c>
      <c r="E8" s="134">
        <v>952</v>
      </c>
      <c r="F8" s="134">
        <v>5</v>
      </c>
      <c r="G8" s="134">
        <v>593</v>
      </c>
      <c r="H8" s="134">
        <v>118299</v>
      </c>
      <c r="I8" s="225" t="s">
        <v>99</v>
      </c>
      <c r="J8" s="225" t="s">
        <v>99</v>
      </c>
      <c r="K8" s="226" t="s">
        <v>99</v>
      </c>
    </row>
    <row r="9" spans="1:11" ht="13.5" customHeight="1" hidden="1">
      <c r="A9" s="227">
        <v>63</v>
      </c>
      <c r="B9" s="131">
        <v>124030</v>
      </c>
      <c r="C9" s="134">
        <v>3239</v>
      </c>
      <c r="D9" s="134">
        <v>2218</v>
      </c>
      <c r="E9" s="134">
        <v>1021</v>
      </c>
      <c r="F9" s="134">
        <v>2</v>
      </c>
      <c r="G9" s="134">
        <v>584</v>
      </c>
      <c r="H9" s="134">
        <v>120205</v>
      </c>
      <c r="I9" s="225" t="s">
        <v>99</v>
      </c>
      <c r="J9" s="225" t="s">
        <v>99</v>
      </c>
      <c r="K9" s="226" t="s">
        <v>99</v>
      </c>
    </row>
    <row r="10" spans="1:11" ht="13.5" customHeight="1" hidden="1">
      <c r="A10" s="227" t="s">
        <v>328</v>
      </c>
      <c r="B10" s="131">
        <v>125832</v>
      </c>
      <c r="C10" s="134">
        <v>3257</v>
      </c>
      <c r="D10" s="134">
        <v>2307</v>
      </c>
      <c r="E10" s="134">
        <v>950</v>
      </c>
      <c r="F10" s="134">
        <v>21</v>
      </c>
      <c r="G10" s="134">
        <v>664</v>
      </c>
      <c r="H10" s="134">
        <v>121890</v>
      </c>
      <c r="I10" s="225" t="s">
        <v>99</v>
      </c>
      <c r="J10" s="225" t="s">
        <v>99</v>
      </c>
      <c r="K10" s="226" t="s">
        <v>99</v>
      </c>
    </row>
    <row r="11" spans="1:11" ht="15" customHeight="1">
      <c r="A11" s="228" t="s">
        <v>329</v>
      </c>
      <c r="B11" s="131">
        <v>128063</v>
      </c>
      <c r="C11" s="134">
        <v>3333</v>
      </c>
      <c r="D11" s="134">
        <v>2386</v>
      </c>
      <c r="E11" s="134">
        <v>947</v>
      </c>
      <c r="F11" s="134">
        <v>2</v>
      </c>
      <c r="G11" s="134">
        <v>667</v>
      </c>
      <c r="H11" s="134">
        <v>124061</v>
      </c>
      <c r="I11" s="225" t="s">
        <v>99</v>
      </c>
      <c r="J11" s="225" t="s">
        <v>99</v>
      </c>
      <c r="K11" s="226" t="s">
        <v>99</v>
      </c>
    </row>
    <row r="12" spans="1:11" ht="13.5" customHeight="1" hidden="1">
      <c r="A12" s="227">
        <v>3</v>
      </c>
      <c r="B12" s="131">
        <v>129684</v>
      </c>
      <c r="C12" s="134">
        <v>3508</v>
      </c>
      <c r="D12" s="134">
        <v>2353</v>
      </c>
      <c r="E12" s="134">
        <v>1155</v>
      </c>
      <c r="F12" s="134">
        <v>5</v>
      </c>
      <c r="G12" s="134">
        <v>716</v>
      </c>
      <c r="H12" s="134">
        <v>125455</v>
      </c>
      <c r="I12" s="225" t="s">
        <v>99</v>
      </c>
      <c r="J12" s="225" t="s">
        <v>99</v>
      </c>
      <c r="K12" s="226" t="s">
        <v>99</v>
      </c>
    </row>
    <row r="13" spans="1:11" ht="13.5" customHeight="1" hidden="1">
      <c r="A13" s="227">
        <v>4</v>
      </c>
      <c r="B13" s="131">
        <v>133800</v>
      </c>
      <c r="C13" s="134">
        <v>3440</v>
      </c>
      <c r="D13" s="134">
        <v>2165</v>
      </c>
      <c r="E13" s="134">
        <v>1275</v>
      </c>
      <c r="F13" s="134">
        <v>2</v>
      </c>
      <c r="G13" s="134">
        <v>615</v>
      </c>
      <c r="H13" s="134">
        <v>129743</v>
      </c>
      <c r="I13" s="225" t="s">
        <v>99</v>
      </c>
      <c r="J13" s="225" t="s">
        <v>99</v>
      </c>
      <c r="K13" s="226" t="s">
        <v>99</v>
      </c>
    </row>
    <row r="14" spans="1:11" ht="13.5" customHeight="1" hidden="1">
      <c r="A14" s="227">
        <v>5</v>
      </c>
      <c r="B14" s="131">
        <v>137694</v>
      </c>
      <c r="C14" s="134">
        <v>3576</v>
      </c>
      <c r="D14" s="134">
        <v>2363</v>
      </c>
      <c r="E14" s="134">
        <v>1213</v>
      </c>
      <c r="F14" s="134">
        <v>6</v>
      </c>
      <c r="G14" s="134">
        <v>683</v>
      </c>
      <c r="H14" s="134">
        <v>133429</v>
      </c>
      <c r="I14" s="225" t="s">
        <v>99</v>
      </c>
      <c r="J14" s="225" t="s">
        <v>99</v>
      </c>
      <c r="K14" s="226" t="s">
        <v>99</v>
      </c>
    </row>
    <row r="15" spans="1:11" ht="13.5" customHeight="1" hidden="1">
      <c r="A15" s="227">
        <v>6</v>
      </c>
      <c r="B15" s="131">
        <v>138827</v>
      </c>
      <c r="C15" s="134">
        <v>3646</v>
      </c>
      <c r="D15" s="134">
        <v>2415</v>
      </c>
      <c r="E15" s="134">
        <v>1231</v>
      </c>
      <c r="F15" s="134">
        <v>10</v>
      </c>
      <c r="G15" s="134">
        <v>564</v>
      </c>
      <c r="H15" s="134">
        <v>134607</v>
      </c>
      <c r="I15" s="225" t="s">
        <v>99</v>
      </c>
      <c r="J15" s="225" t="s">
        <v>99</v>
      </c>
      <c r="K15" s="226" t="s">
        <v>99</v>
      </c>
    </row>
    <row r="16" spans="1:11" ht="15" customHeight="1">
      <c r="A16" s="227">
        <v>7</v>
      </c>
      <c r="B16" s="131">
        <v>144497</v>
      </c>
      <c r="C16" s="134">
        <v>3578</v>
      </c>
      <c r="D16" s="134">
        <v>2407</v>
      </c>
      <c r="E16" s="134">
        <v>1171</v>
      </c>
      <c r="F16" s="134">
        <v>4</v>
      </c>
      <c r="G16" s="134">
        <v>566</v>
      </c>
      <c r="H16" s="134">
        <v>140349</v>
      </c>
      <c r="I16" s="225" t="s">
        <v>99</v>
      </c>
      <c r="J16" s="225" t="s">
        <v>99</v>
      </c>
      <c r="K16" s="226" t="s">
        <v>99</v>
      </c>
    </row>
    <row r="17" spans="1:11" ht="15" customHeight="1">
      <c r="A17" s="227">
        <v>8</v>
      </c>
      <c r="B17" s="131">
        <v>149486</v>
      </c>
      <c r="C17" s="134">
        <v>3706</v>
      </c>
      <c r="D17" s="134">
        <v>2433</v>
      </c>
      <c r="E17" s="134">
        <v>1273</v>
      </c>
      <c r="F17" s="134">
        <v>10</v>
      </c>
      <c r="G17" s="134">
        <v>537</v>
      </c>
      <c r="H17" s="134">
        <v>145233</v>
      </c>
      <c r="I17" s="225" t="s">
        <v>99</v>
      </c>
      <c r="J17" s="225" t="s">
        <v>99</v>
      </c>
      <c r="K17" s="226" t="s">
        <v>99</v>
      </c>
    </row>
    <row r="18" spans="1:11" ht="15" customHeight="1">
      <c r="A18" s="227">
        <v>9</v>
      </c>
      <c r="B18" s="131">
        <v>152411</v>
      </c>
      <c r="C18" s="134">
        <v>3680</v>
      </c>
      <c r="D18" s="134">
        <v>2399</v>
      </c>
      <c r="E18" s="134">
        <v>1281</v>
      </c>
      <c r="F18" s="134">
        <v>7</v>
      </c>
      <c r="G18" s="134">
        <v>457</v>
      </c>
      <c r="H18" s="134">
        <v>148267</v>
      </c>
      <c r="I18" s="225" t="s">
        <v>99</v>
      </c>
      <c r="J18" s="225" t="s">
        <v>99</v>
      </c>
      <c r="K18" s="226" t="s">
        <v>99</v>
      </c>
    </row>
    <row r="19" spans="1:11" ht="15" customHeight="1">
      <c r="A19" s="227">
        <v>10</v>
      </c>
      <c r="B19" s="131">
        <v>160657</v>
      </c>
      <c r="C19" s="134">
        <v>3879</v>
      </c>
      <c r="D19" s="134">
        <v>2312</v>
      </c>
      <c r="E19" s="134">
        <v>1567</v>
      </c>
      <c r="F19" s="134">
        <v>21</v>
      </c>
      <c r="G19" s="134">
        <v>444</v>
      </c>
      <c r="H19" s="134">
        <v>156313</v>
      </c>
      <c r="I19" s="225" t="s">
        <v>99</v>
      </c>
      <c r="J19" s="134">
        <v>2709</v>
      </c>
      <c r="K19" s="135">
        <v>2701</v>
      </c>
    </row>
    <row r="20" spans="1:11" ht="15" customHeight="1">
      <c r="A20" s="228" t="s">
        <v>330</v>
      </c>
      <c r="B20" s="131">
        <v>164213</v>
      </c>
      <c r="C20" s="134">
        <v>4039</v>
      </c>
      <c r="D20" s="134">
        <v>2325</v>
      </c>
      <c r="E20" s="134">
        <v>1714</v>
      </c>
      <c r="F20" s="134">
        <v>0</v>
      </c>
      <c r="G20" s="134">
        <v>513</v>
      </c>
      <c r="H20" s="134">
        <v>159661</v>
      </c>
      <c r="I20" s="225" t="s">
        <v>99</v>
      </c>
      <c r="J20" s="134">
        <v>3761</v>
      </c>
      <c r="K20" s="135">
        <v>4679</v>
      </c>
    </row>
    <row r="21" spans="1:11" ht="15" customHeight="1">
      <c r="A21" s="228" t="s">
        <v>331</v>
      </c>
      <c r="B21" s="131">
        <v>169030</v>
      </c>
      <c r="C21" s="134">
        <v>4149</v>
      </c>
      <c r="D21" s="134">
        <v>2441</v>
      </c>
      <c r="E21" s="134">
        <v>1708</v>
      </c>
      <c r="F21" s="134">
        <v>42</v>
      </c>
      <c r="G21" s="134">
        <v>426</v>
      </c>
      <c r="H21" s="134">
        <v>164413</v>
      </c>
      <c r="I21" s="225" t="s">
        <v>99</v>
      </c>
      <c r="J21" s="134">
        <v>4764</v>
      </c>
      <c r="K21" s="135">
        <v>5481</v>
      </c>
    </row>
    <row r="22" spans="1:11" ht="15" customHeight="1">
      <c r="A22" s="228" t="s">
        <v>332</v>
      </c>
      <c r="B22" s="131">
        <v>172423</v>
      </c>
      <c r="C22" s="134">
        <v>4097</v>
      </c>
      <c r="D22" s="134">
        <v>2281</v>
      </c>
      <c r="E22" s="134">
        <v>1816</v>
      </c>
      <c r="F22" s="134">
        <v>47</v>
      </c>
      <c r="G22" s="134">
        <v>364</v>
      </c>
      <c r="H22" s="134">
        <v>167915</v>
      </c>
      <c r="I22" s="134">
        <v>12070</v>
      </c>
      <c r="J22" s="134">
        <v>5585</v>
      </c>
      <c r="K22" s="135">
        <v>4692</v>
      </c>
    </row>
    <row r="23" spans="1:11" ht="15" customHeight="1">
      <c r="A23" s="228" t="s">
        <v>100</v>
      </c>
      <c r="B23" s="131">
        <v>176541</v>
      </c>
      <c r="C23" s="134">
        <v>4201</v>
      </c>
      <c r="D23" s="134">
        <v>2372</v>
      </c>
      <c r="E23" s="134">
        <v>1829</v>
      </c>
      <c r="F23" s="134">
        <v>64</v>
      </c>
      <c r="G23" s="134">
        <v>342</v>
      </c>
      <c r="H23" s="134">
        <v>171934</v>
      </c>
      <c r="I23" s="134">
        <v>44281</v>
      </c>
      <c r="J23" s="134">
        <v>5963</v>
      </c>
      <c r="K23" s="135">
        <v>5010</v>
      </c>
    </row>
    <row r="24" spans="1:11" ht="15" customHeight="1">
      <c r="A24" s="228" t="s">
        <v>333</v>
      </c>
      <c r="B24" s="131">
        <v>181607</v>
      </c>
      <c r="C24" s="134">
        <v>4465</v>
      </c>
      <c r="D24" s="134">
        <v>3316</v>
      </c>
      <c r="E24" s="134">
        <v>1149</v>
      </c>
      <c r="F24" s="134">
        <v>86</v>
      </c>
      <c r="G24" s="134">
        <v>297</v>
      </c>
      <c r="H24" s="134">
        <v>176759</v>
      </c>
      <c r="I24" s="134">
        <v>120122</v>
      </c>
      <c r="J24" s="134">
        <v>6352</v>
      </c>
      <c r="K24" s="135">
        <v>5183</v>
      </c>
    </row>
    <row r="25" spans="1:11" ht="15" customHeight="1">
      <c r="A25" s="228" t="s">
        <v>101</v>
      </c>
      <c r="B25" s="131">
        <v>183040</v>
      </c>
      <c r="C25" s="134">
        <v>4627</v>
      </c>
      <c r="D25" s="134">
        <v>3503</v>
      </c>
      <c r="E25" s="134">
        <v>1124</v>
      </c>
      <c r="F25" s="134">
        <v>47</v>
      </c>
      <c r="G25" s="134">
        <v>260</v>
      </c>
      <c r="H25" s="134">
        <v>178106</v>
      </c>
      <c r="I25" s="134">
        <v>171083</v>
      </c>
      <c r="J25" s="134">
        <v>7023</v>
      </c>
      <c r="K25" s="135">
        <v>5357</v>
      </c>
    </row>
    <row r="26" spans="1:11" ht="15" customHeight="1">
      <c r="A26" s="229" t="s">
        <v>334</v>
      </c>
      <c r="B26" s="137">
        <v>184171</v>
      </c>
      <c r="C26" s="138">
        <v>4715</v>
      </c>
      <c r="D26" s="138">
        <v>3591</v>
      </c>
      <c r="E26" s="138">
        <f>C26-D26</f>
        <v>1124</v>
      </c>
      <c r="F26" s="138">
        <v>41</v>
      </c>
      <c r="G26" s="138">
        <v>254</v>
      </c>
      <c r="H26" s="138">
        <v>179161</v>
      </c>
      <c r="I26" s="138">
        <v>171586</v>
      </c>
      <c r="J26" s="138">
        <v>7575</v>
      </c>
      <c r="K26" s="139">
        <v>5007</v>
      </c>
    </row>
    <row r="27" spans="1:11" ht="13.5" customHeight="1">
      <c r="A27" s="230"/>
      <c r="B27" s="134"/>
      <c r="C27" s="134"/>
      <c r="D27" s="134"/>
      <c r="E27" s="134"/>
      <c r="F27" s="134"/>
      <c r="G27" s="134"/>
      <c r="H27" s="134"/>
      <c r="I27" s="134"/>
      <c r="J27" s="134"/>
      <c r="K27" s="134"/>
    </row>
    <row r="28" spans="1:11" ht="61.5" customHeight="1">
      <c r="A28" s="221"/>
      <c r="B28"/>
      <c r="C28"/>
      <c r="D28"/>
      <c r="E28"/>
      <c r="F28"/>
      <c r="G28"/>
      <c r="H28"/>
      <c r="I28"/>
      <c r="J28"/>
      <c r="K28"/>
    </row>
    <row r="29" spans="1:11" ht="13.5">
      <c r="A29" s="203" t="s">
        <v>335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</row>
    <row r="30" spans="1:11" ht="13.5" customHeight="1">
      <c r="A30" s="305" t="s">
        <v>336</v>
      </c>
      <c r="B30" s="305" t="s">
        <v>55</v>
      </c>
      <c r="C30" s="305" t="s">
        <v>337</v>
      </c>
      <c r="D30" s="305"/>
      <c r="E30" s="305"/>
      <c r="F30" s="285" t="s">
        <v>317</v>
      </c>
      <c r="G30" s="339" t="s">
        <v>318</v>
      </c>
      <c r="H30" s="344" t="s">
        <v>319</v>
      </c>
      <c r="I30" s="340" t="s">
        <v>320</v>
      </c>
      <c r="J30" s="341"/>
      <c r="K30" s="342"/>
    </row>
    <row r="31" spans="1:11" ht="55.5" customHeight="1">
      <c r="A31" s="305"/>
      <c r="B31" s="305"/>
      <c r="C31" s="26" t="s">
        <v>55</v>
      </c>
      <c r="D31" s="207" t="s">
        <v>321</v>
      </c>
      <c r="E31" s="207" t="s">
        <v>322</v>
      </c>
      <c r="F31" s="343"/>
      <c r="G31" s="287"/>
      <c r="H31" s="345"/>
      <c r="I31" s="223" t="s">
        <v>323</v>
      </c>
      <c r="J31" s="222" t="s">
        <v>324</v>
      </c>
      <c r="K31" s="207" t="s">
        <v>338</v>
      </c>
    </row>
    <row r="32" spans="1:11" ht="15" customHeight="1">
      <c r="A32" s="231" t="s">
        <v>102</v>
      </c>
      <c r="B32" s="131">
        <v>85605</v>
      </c>
      <c r="C32" s="134">
        <v>3423</v>
      </c>
      <c r="D32" s="134">
        <v>3092</v>
      </c>
      <c r="E32" s="134">
        <v>331</v>
      </c>
      <c r="F32" s="134">
        <v>78</v>
      </c>
      <c r="G32" s="134">
        <v>1065</v>
      </c>
      <c r="H32" s="134">
        <v>81039</v>
      </c>
      <c r="I32" s="225" t="s">
        <v>99</v>
      </c>
      <c r="J32" s="225" t="s">
        <v>99</v>
      </c>
      <c r="K32" s="226" t="s">
        <v>99</v>
      </c>
    </row>
    <row r="33" spans="1:11" ht="15" customHeight="1">
      <c r="A33" s="231">
        <v>55</v>
      </c>
      <c r="B33" s="131">
        <v>95695</v>
      </c>
      <c r="C33" s="134">
        <v>3673</v>
      </c>
      <c r="D33" s="134">
        <v>3314</v>
      </c>
      <c r="E33" s="134">
        <v>359</v>
      </c>
      <c r="F33" s="134">
        <v>17</v>
      </c>
      <c r="G33" s="134">
        <v>868</v>
      </c>
      <c r="H33" s="134">
        <v>91137</v>
      </c>
      <c r="I33" s="225" t="s">
        <v>99</v>
      </c>
      <c r="J33" s="225" t="s">
        <v>99</v>
      </c>
      <c r="K33" s="226" t="s">
        <v>99</v>
      </c>
    </row>
    <row r="34" spans="1:11" ht="15" customHeight="1">
      <c r="A34" s="231">
        <v>60</v>
      </c>
      <c r="B34" s="131">
        <v>115948</v>
      </c>
      <c r="C34" s="134">
        <v>3231</v>
      </c>
      <c r="D34" s="134">
        <v>2255</v>
      </c>
      <c r="E34" s="134">
        <v>976</v>
      </c>
      <c r="F34" s="134">
        <v>6</v>
      </c>
      <c r="G34" s="134">
        <v>619</v>
      </c>
      <c r="H34" s="134">
        <v>112092</v>
      </c>
      <c r="I34" s="225" t="s">
        <v>99</v>
      </c>
      <c r="J34" s="225" t="s">
        <v>99</v>
      </c>
      <c r="K34" s="226" t="s">
        <v>99</v>
      </c>
    </row>
    <row r="35" spans="1:11" ht="13.5" hidden="1">
      <c r="A35" s="231">
        <v>61</v>
      </c>
      <c r="B35" s="131">
        <v>118955</v>
      </c>
      <c r="C35" s="134">
        <v>3231</v>
      </c>
      <c r="D35" s="134">
        <v>2322</v>
      </c>
      <c r="E35" s="134">
        <v>909</v>
      </c>
      <c r="F35" s="134">
        <v>5</v>
      </c>
      <c r="G35" s="134">
        <v>654</v>
      </c>
      <c r="H35" s="134">
        <v>115065</v>
      </c>
      <c r="I35" s="225" t="s">
        <v>99</v>
      </c>
      <c r="J35" s="225" t="s">
        <v>99</v>
      </c>
      <c r="K35" s="226" t="s">
        <v>99</v>
      </c>
    </row>
    <row r="36" spans="1:11" ht="13.5" hidden="1">
      <c r="A36" s="231">
        <v>62</v>
      </c>
      <c r="B36" s="131">
        <v>121895</v>
      </c>
      <c r="C36" s="134">
        <v>3141</v>
      </c>
      <c r="D36" s="134">
        <v>2208</v>
      </c>
      <c r="E36" s="134">
        <v>933</v>
      </c>
      <c r="F36" s="134">
        <v>5</v>
      </c>
      <c r="G36" s="134">
        <v>616</v>
      </c>
      <c r="H36" s="134">
        <v>118133</v>
      </c>
      <c r="I36" s="225" t="s">
        <v>99</v>
      </c>
      <c r="J36" s="225" t="s">
        <v>99</v>
      </c>
      <c r="K36" s="226" t="s">
        <v>99</v>
      </c>
    </row>
    <row r="37" spans="1:11" ht="13.5" hidden="1">
      <c r="A37" s="231">
        <v>63</v>
      </c>
      <c r="B37" s="131">
        <v>124106</v>
      </c>
      <c r="C37" s="134">
        <v>3245</v>
      </c>
      <c r="D37" s="134">
        <v>2269</v>
      </c>
      <c r="E37" s="134">
        <v>976</v>
      </c>
      <c r="F37" s="134">
        <v>2</v>
      </c>
      <c r="G37" s="134">
        <v>639</v>
      </c>
      <c r="H37" s="134">
        <v>120220</v>
      </c>
      <c r="I37" s="225" t="s">
        <v>99</v>
      </c>
      <c r="J37" s="225" t="s">
        <v>99</v>
      </c>
      <c r="K37" s="226" t="s">
        <v>99</v>
      </c>
    </row>
    <row r="38" spans="1:11" ht="13.5" hidden="1">
      <c r="A38" s="231" t="s">
        <v>103</v>
      </c>
      <c r="B38" s="131">
        <v>125929</v>
      </c>
      <c r="C38" s="134">
        <v>3239</v>
      </c>
      <c r="D38" s="134">
        <v>2282</v>
      </c>
      <c r="E38" s="134">
        <v>957</v>
      </c>
      <c r="F38" s="134">
        <v>21</v>
      </c>
      <c r="G38" s="134">
        <v>673</v>
      </c>
      <c r="H38" s="134">
        <v>121996</v>
      </c>
      <c r="I38" s="225" t="s">
        <v>99</v>
      </c>
      <c r="J38" s="225" t="s">
        <v>99</v>
      </c>
      <c r="K38" s="226" t="s">
        <v>99</v>
      </c>
    </row>
    <row r="39" spans="1:11" ht="15" customHeight="1">
      <c r="A39" s="228" t="s">
        <v>329</v>
      </c>
      <c r="B39" s="131">
        <v>127797</v>
      </c>
      <c r="C39" s="134">
        <v>3268</v>
      </c>
      <c r="D39" s="134">
        <v>2298</v>
      </c>
      <c r="E39" s="134">
        <v>970</v>
      </c>
      <c r="F39" s="134">
        <v>1</v>
      </c>
      <c r="G39" s="134">
        <v>707</v>
      </c>
      <c r="H39" s="134">
        <v>123821</v>
      </c>
      <c r="I39" s="225" t="s">
        <v>99</v>
      </c>
      <c r="J39" s="225" t="s">
        <v>99</v>
      </c>
      <c r="K39" s="226" t="s">
        <v>99</v>
      </c>
    </row>
    <row r="40" spans="1:11" ht="13.5" hidden="1">
      <c r="A40" s="231">
        <v>3</v>
      </c>
      <c r="B40" s="131">
        <v>129826</v>
      </c>
      <c r="C40" s="134">
        <v>3477</v>
      </c>
      <c r="D40" s="134">
        <v>2333</v>
      </c>
      <c r="E40" s="134">
        <v>1144</v>
      </c>
      <c r="F40" s="134">
        <v>6</v>
      </c>
      <c r="G40" s="134">
        <v>733</v>
      </c>
      <c r="H40" s="134">
        <v>125610</v>
      </c>
      <c r="I40" s="225" t="s">
        <v>99</v>
      </c>
      <c r="J40" s="225" t="s">
        <v>99</v>
      </c>
      <c r="K40" s="226" t="s">
        <v>99</v>
      </c>
    </row>
    <row r="41" spans="1:11" ht="13.5" hidden="1">
      <c r="A41" s="231">
        <v>4</v>
      </c>
      <c r="B41" s="131">
        <v>133966</v>
      </c>
      <c r="C41" s="134">
        <v>3451</v>
      </c>
      <c r="D41" s="134">
        <v>2124</v>
      </c>
      <c r="E41" s="134">
        <v>1327</v>
      </c>
      <c r="F41" s="134">
        <v>3</v>
      </c>
      <c r="G41" s="134">
        <v>603</v>
      </c>
      <c r="H41" s="134">
        <v>129909</v>
      </c>
      <c r="I41" s="225" t="s">
        <v>99</v>
      </c>
      <c r="J41" s="225" t="s">
        <v>99</v>
      </c>
      <c r="K41" s="226" t="s">
        <v>99</v>
      </c>
    </row>
    <row r="42" spans="1:11" ht="13.5" hidden="1">
      <c r="A42" s="231">
        <v>5</v>
      </c>
      <c r="B42" s="131">
        <v>137648</v>
      </c>
      <c r="C42" s="134">
        <v>3570</v>
      </c>
      <c r="D42" s="134">
        <v>2375</v>
      </c>
      <c r="E42" s="134">
        <v>1195</v>
      </c>
      <c r="F42" s="134">
        <v>6</v>
      </c>
      <c r="G42" s="134">
        <v>711</v>
      </c>
      <c r="H42" s="134">
        <v>133361</v>
      </c>
      <c r="I42" s="225" t="s">
        <v>99</v>
      </c>
      <c r="J42" s="225" t="s">
        <v>99</v>
      </c>
      <c r="K42" s="226" t="s">
        <v>99</v>
      </c>
    </row>
    <row r="43" spans="1:11" ht="13.5" hidden="1">
      <c r="A43" s="231">
        <v>6</v>
      </c>
      <c r="B43" s="131">
        <v>139035</v>
      </c>
      <c r="C43" s="134">
        <v>3736</v>
      </c>
      <c r="D43" s="134">
        <v>2495</v>
      </c>
      <c r="E43" s="134">
        <v>1241</v>
      </c>
      <c r="F43" s="134">
        <v>10</v>
      </c>
      <c r="G43" s="134">
        <v>588</v>
      </c>
      <c r="H43" s="134">
        <v>134701</v>
      </c>
      <c r="I43" s="225" t="s">
        <v>99</v>
      </c>
      <c r="J43" s="225" t="s">
        <v>99</v>
      </c>
      <c r="K43" s="226" t="s">
        <v>99</v>
      </c>
    </row>
    <row r="44" spans="1:11" ht="15" customHeight="1">
      <c r="A44" s="231">
        <v>7</v>
      </c>
      <c r="B44" s="131">
        <v>144475</v>
      </c>
      <c r="C44" s="134">
        <v>3645</v>
      </c>
      <c r="D44" s="134">
        <v>2456</v>
      </c>
      <c r="E44" s="134">
        <v>1189</v>
      </c>
      <c r="F44" s="134">
        <v>4</v>
      </c>
      <c r="G44" s="134">
        <v>581</v>
      </c>
      <c r="H44" s="134">
        <v>140245</v>
      </c>
      <c r="I44" s="225" t="s">
        <v>99</v>
      </c>
      <c r="J44" s="225" t="s">
        <v>99</v>
      </c>
      <c r="K44" s="226" t="s">
        <v>99</v>
      </c>
    </row>
    <row r="45" spans="1:11" ht="15" customHeight="1">
      <c r="A45" s="231">
        <v>8</v>
      </c>
      <c r="B45" s="131">
        <v>149302</v>
      </c>
      <c r="C45" s="134">
        <v>3742</v>
      </c>
      <c r="D45" s="134">
        <v>2457</v>
      </c>
      <c r="E45" s="134">
        <v>1285</v>
      </c>
      <c r="F45" s="134">
        <v>10</v>
      </c>
      <c r="G45" s="134">
        <v>545</v>
      </c>
      <c r="H45" s="134">
        <v>145005</v>
      </c>
      <c r="I45" s="225" t="s">
        <v>99</v>
      </c>
      <c r="J45" s="225" t="s">
        <v>99</v>
      </c>
      <c r="K45" s="226" t="s">
        <v>99</v>
      </c>
    </row>
    <row r="46" spans="1:11" ht="15" customHeight="1">
      <c r="A46" s="231">
        <v>9</v>
      </c>
      <c r="B46" s="131">
        <v>152984</v>
      </c>
      <c r="C46" s="134">
        <v>3774</v>
      </c>
      <c r="D46" s="134">
        <v>2442</v>
      </c>
      <c r="E46" s="134">
        <v>1332</v>
      </c>
      <c r="F46" s="134">
        <v>7</v>
      </c>
      <c r="G46" s="134">
        <v>505</v>
      </c>
      <c r="H46" s="134">
        <v>148698</v>
      </c>
      <c r="I46" s="225" t="s">
        <v>99</v>
      </c>
      <c r="J46" s="225" t="s">
        <v>99</v>
      </c>
      <c r="K46" s="226" t="s">
        <v>99</v>
      </c>
    </row>
    <row r="47" spans="1:11" ht="15" customHeight="1">
      <c r="A47" s="231">
        <v>10</v>
      </c>
      <c r="B47" s="131">
        <v>160763</v>
      </c>
      <c r="C47" s="134">
        <v>3907</v>
      </c>
      <c r="D47" s="134">
        <v>2384</v>
      </c>
      <c r="E47" s="134">
        <v>1523</v>
      </c>
      <c r="F47" s="134">
        <v>21</v>
      </c>
      <c r="G47" s="134">
        <v>437</v>
      </c>
      <c r="H47" s="134">
        <v>156398</v>
      </c>
      <c r="I47" s="225" t="s">
        <v>99</v>
      </c>
      <c r="J47" s="134">
        <v>4289</v>
      </c>
      <c r="K47" s="135">
        <v>537</v>
      </c>
    </row>
    <row r="48" spans="1:11" ht="15" customHeight="1">
      <c r="A48" s="232" t="s">
        <v>330</v>
      </c>
      <c r="B48" s="131">
        <v>164243</v>
      </c>
      <c r="C48" s="134">
        <v>4007</v>
      </c>
      <c r="D48" s="134">
        <v>2310</v>
      </c>
      <c r="E48" s="134">
        <v>1697</v>
      </c>
      <c r="F48" s="134">
        <v>0</v>
      </c>
      <c r="G48" s="134">
        <v>524</v>
      </c>
      <c r="H48" s="134">
        <v>159712</v>
      </c>
      <c r="I48" s="225" t="s">
        <v>99</v>
      </c>
      <c r="J48" s="134">
        <v>6604</v>
      </c>
      <c r="K48" s="135">
        <v>993</v>
      </c>
    </row>
    <row r="49" spans="1:11" ht="15" customHeight="1">
      <c r="A49" s="232" t="s">
        <v>331</v>
      </c>
      <c r="B49" s="131">
        <v>168993</v>
      </c>
      <c r="C49" s="134">
        <v>4170</v>
      </c>
      <c r="D49" s="134">
        <v>2476</v>
      </c>
      <c r="E49" s="134">
        <v>1694</v>
      </c>
      <c r="F49" s="134">
        <v>41</v>
      </c>
      <c r="G49" s="134">
        <v>431</v>
      </c>
      <c r="H49" s="134">
        <v>164351</v>
      </c>
      <c r="I49" s="225" t="s">
        <v>99</v>
      </c>
      <c r="J49" s="134">
        <v>8278</v>
      </c>
      <c r="K49" s="135">
        <v>1262</v>
      </c>
    </row>
    <row r="50" spans="1:11" ht="15" customHeight="1">
      <c r="A50" s="228" t="s">
        <v>332</v>
      </c>
      <c r="B50" s="131">
        <v>172427</v>
      </c>
      <c r="C50" s="134">
        <v>4103</v>
      </c>
      <c r="D50" s="134">
        <v>2265</v>
      </c>
      <c r="E50" s="134">
        <v>1838</v>
      </c>
      <c r="F50" s="134">
        <v>48</v>
      </c>
      <c r="G50" s="134">
        <v>374</v>
      </c>
      <c r="H50" s="134">
        <v>167902</v>
      </c>
      <c r="I50" s="134">
        <v>12231</v>
      </c>
      <c r="J50" s="134">
        <v>8821</v>
      </c>
      <c r="K50" s="135">
        <v>1265</v>
      </c>
    </row>
    <row r="51" spans="1:11" ht="15" customHeight="1">
      <c r="A51" s="228" t="s">
        <v>100</v>
      </c>
      <c r="B51" s="131">
        <v>176840</v>
      </c>
      <c r="C51" s="134">
        <v>4233</v>
      </c>
      <c r="D51" s="134">
        <v>2401</v>
      </c>
      <c r="E51" s="134">
        <v>1832</v>
      </c>
      <c r="F51" s="134">
        <v>59</v>
      </c>
      <c r="G51" s="134">
        <v>363</v>
      </c>
      <c r="H51" s="134">
        <v>172175</v>
      </c>
      <c r="I51" s="134">
        <v>43954</v>
      </c>
      <c r="J51" s="134">
        <v>9581</v>
      </c>
      <c r="K51" s="135">
        <v>1392</v>
      </c>
    </row>
    <row r="52" spans="1:11" ht="15" customHeight="1">
      <c r="A52" s="228" t="s">
        <v>333</v>
      </c>
      <c r="B52" s="131">
        <v>181847</v>
      </c>
      <c r="C52" s="134">
        <v>4433</v>
      </c>
      <c r="D52" s="134">
        <v>3299</v>
      </c>
      <c r="E52" s="134">
        <v>1134</v>
      </c>
      <c r="F52" s="134">
        <v>87</v>
      </c>
      <c r="G52" s="134">
        <v>301</v>
      </c>
      <c r="H52" s="134">
        <v>177026</v>
      </c>
      <c r="I52" s="134">
        <v>118528</v>
      </c>
      <c r="J52" s="134">
        <v>10168</v>
      </c>
      <c r="K52" s="135">
        <v>714</v>
      </c>
    </row>
    <row r="53" spans="1:11" ht="15" customHeight="1">
      <c r="A53" s="228" t="s">
        <v>101</v>
      </c>
      <c r="B53" s="131">
        <v>183038</v>
      </c>
      <c r="C53" s="134">
        <v>4685</v>
      </c>
      <c r="D53" s="134">
        <v>3557</v>
      </c>
      <c r="E53" s="134">
        <v>1128</v>
      </c>
      <c r="F53" s="134">
        <v>49</v>
      </c>
      <c r="G53" s="134">
        <v>257</v>
      </c>
      <c r="H53" s="134">
        <v>178047</v>
      </c>
      <c r="I53" s="134">
        <v>167309</v>
      </c>
      <c r="J53" s="134">
        <v>10738</v>
      </c>
      <c r="K53" s="135">
        <v>1498</v>
      </c>
    </row>
    <row r="54" spans="1:11" ht="15" customHeight="1">
      <c r="A54" s="229" t="s">
        <v>334</v>
      </c>
      <c r="B54" s="137">
        <v>183909</v>
      </c>
      <c r="C54" s="138">
        <v>4654</v>
      </c>
      <c r="D54" s="138">
        <v>3581</v>
      </c>
      <c r="E54" s="138">
        <f>C54-D54</f>
        <v>1073</v>
      </c>
      <c r="F54" s="138">
        <v>42</v>
      </c>
      <c r="G54" s="138">
        <v>258</v>
      </c>
      <c r="H54" s="138">
        <v>178955</v>
      </c>
      <c r="I54" s="138">
        <v>167852</v>
      </c>
      <c r="J54" s="138">
        <v>11103</v>
      </c>
      <c r="K54" s="139">
        <v>1444</v>
      </c>
    </row>
    <row r="55" spans="1:2" ht="13.5">
      <c r="A55" s="230"/>
      <c r="B55" s="233"/>
    </row>
    <row r="56" spans="1:11" ht="13.5">
      <c r="A56" s="220" t="s">
        <v>312</v>
      </c>
      <c r="J56"/>
      <c r="K56"/>
    </row>
    <row r="57" spans="1:11" ht="13.5">
      <c r="A57" s="220" t="s">
        <v>313</v>
      </c>
      <c r="J57"/>
      <c r="K57"/>
    </row>
    <row r="58" spans="1:11" ht="13.5">
      <c r="A58" s="220" t="s">
        <v>314</v>
      </c>
      <c r="J58"/>
      <c r="K58"/>
    </row>
  </sheetData>
  <mergeCells count="14">
    <mergeCell ref="G2:G3"/>
    <mergeCell ref="F30:F31"/>
    <mergeCell ref="G30:G31"/>
    <mergeCell ref="H30:H31"/>
    <mergeCell ref="I2:K2"/>
    <mergeCell ref="F2:F3"/>
    <mergeCell ref="A30:A31"/>
    <mergeCell ref="B30:B31"/>
    <mergeCell ref="C30:E30"/>
    <mergeCell ref="I30:K30"/>
    <mergeCell ref="A2:A3"/>
    <mergeCell ref="B2:B3"/>
    <mergeCell ref="C2:E2"/>
    <mergeCell ref="H2:H3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54"/>
  <sheetViews>
    <sheetView zoomScaleSheetLayoutView="100" workbookViewId="0" topLeftCell="A1">
      <pane xSplit="1" ySplit="5" topLeftCell="B6" activePane="bottomRight" state="frozen"/>
      <selection pane="topLeft" activeCell="K52" sqref="K52"/>
      <selection pane="topRight" activeCell="K52" sqref="K52"/>
      <selection pane="bottomLeft" activeCell="K52" sqref="K52"/>
      <selection pane="bottomRight" activeCell="A2" sqref="A2:A5"/>
    </sheetView>
  </sheetViews>
  <sheetFormatPr defaultColWidth="9.00390625" defaultRowHeight="13.5"/>
  <cols>
    <col min="1" max="1" width="7.875" style="0" customWidth="1"/>
    <col min="3" max="7" width="8.125" style="0" customWidth="1"/>
    <col min="8" max="8" width="7.50390625" style="0" bestFit="1" customWidth="1"/>
    <col min="9" max="13" width="6.625" style="0" customWidth="1"/>
    <col min="14" max="14" width="7.125" style="0" customWidth="1"/>
    <col min="15" max="15" width="10.75390625" style="0" customWidth="1"/>
  </cols>
  <sheetData>
    <row r="1" spans="1:13" ht="13.5">
      <c r="A1" s="22" t="s">
        <v>119</v>
      </c>
      <c r="B1" s="2"/>
      <c r="C1" s="2"/>
      <c r="D1" s="2"/>
      <c r="E1" s="2"/>
      <c r="F1" s="2"/>
      <c r="G1" s="2"/>
      <c r="I1" s="2"/>
      <c r="J1" s="2"/>
      <c r="K1" s="2"/>
      <c r="L1" s="2"/>
      <c r="M1" s="3" t="s">
        <v>111</v>
      </c>
    </row>
    <row r="2" spans="1:15" ht="13.5">
      <c r="A2" s="285" t="s">
        <v>112</v>
      </c>
      <c r="B2" s="283" t="s">
        <v>120</v>
      </c>
      <c r="C2" s="301"/>
      <c r="D2" s="301"/>
      <c r="E2" s="301"/>
      <c r="F2" s="301"/>
      <c r="G2" s="302"/>
      <c r="H2" s="24"/>
      <c r="I2" s="301" t="s">
        <v>121</v>
      </c>
      <c r="J2" s="301"/>
      <c r="K2" s="301"/>
      <c r="L2" s="301"/>
      <c r="M2" s="302"/>
      <c r="O2" s="6"/>
    </row>
    <row r="3" spans="1:15" ht="13.5">
      <c r="A3" s="286"/>
      <c r="B3" s="303" t="s">
        <v>51</v>
      </c>
      <c r="C3" s="25"/>
      <c r="D3" s="25"/>
      <c r="E3" s="25"/>
      <c r="F3" s="25"/>
      <c r="G3" s="279" t="s">
        <v>116</v>
      </c>
      <c r="H3" s="303" t="s">
        <v>51</v>
      </c>
      <c r="I3" s="25"/>
      <c r="J3" s="25"/>
      <c r="K3" s="25"/>
      <c r="L3" s="25"/>
      <c r="M3" s="279" t="s">
        <v>116</v>
      </c>
      <c r="N3" s="2"/>
      <c r="O3" s="6"/>
    </row>
    <row r="4" spans="1:15" ht="24" customHeight="1">
      <c r="A4" s="286"/>
      <c r="B4" s="304"/>
      <c r="C4" s="305" t="s">
        <v>52</v>
      </c>
      <c r="D4" s="305" t="s">
        <v>53</v>
      </c>
      <c r="E4" s="305" t="s">
        <v>122</v>
      </c>
      <c r="F4" s="305" t="s">
        <v>54</v>
      </c>
      <c r="G4" s="280"/>
      <c r="H4" s="304"/>
      <c r="I4" s="305" t="s">
        <v>52</v>
      </c>
      <c r="J4" s="305" t="s">
        <v>53</v>
      </c>
      <c r="K4" s="305" t="s">
        <v>122</v>
      </c>
      <c r="L4" s="305" t="s">
        <v>54</v>
      </c>
      <c r="M4" s="280"/>
      <c r="N4" s="2"/>
      <c r="O4" s="6"/>
    </row>
    <row r="5" spans="1:15" ht="55.5" customHeight="1">
      <c r="A5" s="287"/>
      <c r="B5" s="281"/>
      <c r="C5" s="305"/>
      <c r="D5" s="305"/>
      <c r="E5" s="305"/>
      <c r="F5" s="305"/>
      <c r="G5" s="282"/>
      <c r="H5" s="304"/>
      <c r="I5" s="305"/>
      <c r="J5" s="305"/>
      <c r="K5" s="305"/>
      <c r="L5" s="305"/>
      <c r="M5" s="280"/>
      <c r="N5" s="2"/>
      <c r="O5" s="6"/>
    </row>
    <row r="6" spans="1:13" ht="13.5">
      <c r="A6" s="10" t="s">
        <v>1</v>
      </c>
      <c r="B6" s="28">
        <v>1631473</v>
      </c>
      <c r="C6" s="28">
        <v>354296</v>
      </c>
      <c r="D6" s="28">
        <v>11949</v>
      </c>
      <c r="E6" s="28">
        <v>359230</v>
      </c>
      <c r="F6" s="28">
        <v>904199</v>
      </c>
      <c r="G6" s="29">
        <v>167000</v>
      </c>
      <c r="H6" s="30">
        <v>1276.9</v>
      </c>
      <c r="I6" s="31">
        <v>277.3</v>
      </c>
      <c r="J6" s="31">
        <v>9.4</v>
      </c>
      <c r="K6" s="31">
        <v>281.2</v>
      </c>
      <c r="L6" s="31">
        <v>707.7</v>
      </c>
      <c r="M6" s="32">
        <v>130.7</v>
      </c>
    </row>
    <row r="7" spans="1:15" s="6" customFormat="1" ht="24.75" customHeight="1">
      <c r="A7" s="16" t="s">
        <v>2</v>
      </c>
      <c r="B7" s="33">
        <v>104897</v>
      </c>
      <c r="C7" s="33">
        <v>21526</v>
      </c>
      <c r="D7" s="33">
        <v>673</v>
      </c>
      <c r="E7" s="33">
        <v>28898</v>
      </c>
      <c r="F7" s="33">
        <v>53718</v>
      </c>
      <c r="G7" s="34">
        <v>10152</v>
      </c>
      <c r="H7" s="35">
        <v>1863.9</v>
      </c>
      <c r="I7" s="36">
        <v>382.5</v>
      </c>
      <c r="J7" s="36">
        <v>12</v>
      </c>
      <c r="K7" s="36">
        <v>513.5</v>
      </c>
      <c r="L7" s="36">
        <v>954.5</v>
      </c>
      <c r="M7" s="37">
        <v>180.4</v>
      </c>
      <c r="O7"/>
    </row>
    <row r="8" spans="1:14" ht="13.5">
      <c r="A8" s="7" t="s">
        <v>3</v>
      </c>
      <c r="B8" s="38">
        <v>19453</v>
      </c>
      <c r="C8" s="39">
        <v>4749</v>
      </c>
      <c r="D8" s="39">
        <v>133</v>
      </c>
      <c r="E8" s="39">
        <v>3022</v>
      </c>
      <c r="F8" s="39">
        <v>11529</v>
      </c>
      <c r="G8" s="40">
        <v>4704</v>
      </c>
      <c r="H8" s="41">
        <v>1354</v>
      </c>
      <c r="I8" s="42">
        <v>330.6</v>
      </c>
      <c r="J8" s="42">
        <v>9.3</v>
      </c>
      <c r="K8" s="42">
        <v>210.3</v>
      </c>
      <c r="L8" s="42">
        <v>802.5</v>
      </c>
      <c r="M8" s="43">
        <v>327.4</v>
      </c>
      <c r="N8" s="44"/>
    </row>
    <row r="9" spans="1:13" ht="13.5">
      <c r="A9" s="7" t="s">
        <v>4</v>
      </c>
      <c r="B9" s="39">
        <v>20238</v>
      </c>
      <c r="C9" s="39">
        <v>4840</v>
      </c>
      <c r="D9" s="39">
        <v>210</v>
      </c>
      <c r="E9" s="39">
        <v>3130</v>
      </c>
      <c r="F9" s="39">
        <v>12020</v>
      </c>
      <c r="G9" s="40">
        <v>2872</v>
      </c>
      <c r="H9" s="41">
        <v>1461.2</v>
      </c>
      <c r="I9" s="42">
        <v>349.4</v>
      </c>
      <c r="J9" s="42">
        <v>15.2</v>
      </c>
      <c r="K9" s="42">
        <v>226</v>
      </c>
      <c r="L9" s="42">
        <v>867.8</v>
      </c>
      <c r="M9" s="43">
        <v>207.4</v>
      </c>
    </row>
    <row r="10" spans="1:13" ht="13.5">
      <c r="A10" s="7" t="s">
        <v>5</v>
      </c>
      <c r="B10" s="39">
        <v>26936</v>
      </c>
      <c r="C10" s="39">
        <v>6244</v>
      </c>
      <c r="D10" s="39">
        <v>152</v>
      </c>
      <c r="E10" s="39">
        <v>3433</v>
      </c>
      <c r="F10" s="39">
        <v>17079</v>
      </c>
      <c r="G10" s="40">
        <v>3371</v>
      </c>
      <c r="H10" s="41">
        <v>1141.3</v>
      </c>
      <c r="I10" s="42">
        <v>264.6</v>
      </c>
      <c r="J10" s="42">
        <v>6.4</v>
      </c>
      <c r="K10" s="42">
        <v>145.5</v>
      </c>
      <c r="L10" s="42">
        <v>723.6</v>
      </c>
      <c r="M10" s="43">
        <v>142.8</v>
      </c>
    </row>
    <row r="11" spans="1:13" ht="13.5">
      <c r="A11" s="7" t="s">
        <v>6</v>
      </c>
      <c r="B11" s="39">
        <v>17068</v>
      </c>
      <c r="C11" s="39">
        <v>4426</v>
      </c>
      <c r="D11" s="39">
        <v>89</v>
      </c>
      <c r="E11" s="39">
        <v>2730</v>
      </c>
      <c r="F11" s="39">
        <v>9793</v>
      </c>
      <c r="G11" s="40">
        <v>1738</v>
      </c>
      <c r="H11" s="41">
        <v>1490</v>
      </c>
      <c r="I11" s="42">
        <v>386.4</v>
      </c>
      <c r="J11" s="42">
        <v>7.8</v>
      </c>
      <c r="K11" s="42">
        <v>238.3</v>
      </c>
      <c r="L11" s="42">
        <v>854.9</v>
      </c>
      <c r="M11" s="43">
        <v>151.7</v>
      </c>
    </row>
    <row r="12" spans="1:15" s="6" customFormat="1" ht="24.75" customHeight="1">
      <c r="A12" s="16" t="s">
        <v>7</v>
      </c>
      <c r="B12" s="33">
        <v>15181</v>
      </c>
      <c r="C12" s="33">
        <v>3613</v>
      </c>
      <c r="D12" s="33">
        <v>50</v>
      </c>
      <c r="E12" s="33">
        <v>1885</v>
      </c>
      <c r="F12" s="33">
        <v>9615</v>
      </c>
      <c r="G12" s="34">
        <v>1389</v>
      </c>
      <c r="H12" s="35">
        <v>1248.3</v>
      </c>
      <c r="I12" s="36">
        <v>297.1</v>
      </c>
      <c r="J12" s="36">
        <v>4.1</v>
      </c>
      <c r="K12" s="36">
        <v>155</v>
      </c>
      <c r="L12" s="36">
        <v>790.6</v>
      </c>
      <c r="M12" s="37">
        <v>114.2</v>
      </c>
      <c r="O12"/>
    </row>
    <row r="13" spans="1:13" ht="13.5">
      <c r="A13" s="7" t="s">
        <v>8</v>
      </c>
      <c r="B13" s="39">
        <v>29781</v>
      </c>
      <c r="C13" s="39">
        <v>7814</v>
      </c>
      <c r="D13" s="39">
        <v>277</v>
      </c>
      <c r="E13" s="39">
        <v>4355</v>
      </c>
      <c r="F13" s="39">
        <v>17299</v>
      </c>
      <c r="G13" s="40">
        <v>2886</v>
      </c>
      <c r="H13" s="41">
        <v>1424</v>
      </c>
      <c r="I13" s="42">
        <v>373.6</v>
      </c>
      <c r="J13" s="42">
        <v>13.2</v>
      </c>
      <c r="K13" s="42">
        <v>208.2</v>
      </c>
      <c r="L13" s="42">
        <v>827.2</v>
      </c>
      <c r="M13" s="43">
        <v>138</v>
      </c>
    </row>
    <row r="14" spans="1:13" ht="13.5">
      <c r="A14" s="7" t="s">
        <v>9</v>
      </c>
      <c r="B14" s="39">
        <v>33126</v>
      </c>
      <c r="C14" s="39">
        <v>7662</v>
      </c>
      <c r="D14" s="39">
        <v>217</v>
      </c>
      <c r="E14" s="39">
        <v>5887</v>
      </c>
      <c r="F14" s="39">
        <v>19312</v>
      </c>
      <c r="G14" s="40">
        <v>2941</v>
      </c>
      <c r="H14" s="41">
        <v>1113.4</v>
      </c>
      <c r="I14" s="42">
        <v>257.5</v>
      </c>
      <c r="J14" s="42">
        <v>7.3</v>
      </c>
      <c r="K14" s="42">
        <v>197.9</v>
      </c>
      <c r="L14" s="42">
        <v>649.1</v>
      </c>
      <c r="M14" s="43">
        <v>98.9</v>
      </c>
    </row>
    <row r="15" spans="1:13" ht="13.5">
      <c r="A15" s="7" t="s">
        <v>10</v>
      </c>
      <c r="B15" s="39">
        <v>22726</v>
      </c>
      <c r="C15" s="39">
        <v>5324</v>
      </c>
      <c r="D15" s="39">
        <v>184</v>
      </c>
      <c r="E15" s="39">
        <v>4663</v>
      </c>
      <c r="F15" s="39">
        <v>12529</v>
      </c>
      <c r="G15" s="40">
        <v>2900</v>
      </c>
      <c r="H15" s="41">
        <v>1126.9</v>
      </c>
      <c r="I15" s="42">
        <v>264</v>
      </c>
      <c r="J15" s="42">
        <v>9.1</v>
      </c>
      <c r="K15" s="42">
        <v>231.2</v>
      </c>
      <c r="L15" s="42">
        <v>621.3</v>
      </c>
      <c r="M15" s="43">
        <v>143.8</v>
      </c>
    </row>
    <row r="16" spans="1:13" ht="13.5">
      <c r="A16" s="7" t="s">
        <v>11</v>
      </c>
      <c r="B16" s="39">
        <v>25375</v>
      </c>
      <c r="C16" s="39">
        <v>5281</v>
      </c>
      <c r="D16" s="39">
        <v>103</v>
      </c>
      <c r="E16" s="39">
        <v>5125</v>
      </c>
      <c r="F16" s="39">
        <v>14820</v>
      </c>
      <c r="G16" s="40">
        <v>2408</v>
      </c>
      <c r="H16" s="41">
        <v>1253.6</v>
      </c>
      <c r="I16" s="42">
        <v>260.9</v>
      </c>
      <c r="J16" s="42">
        <v>5.1</v>
      </c>
      <c r="K16" s="42">
        <v>253.2</v>
      </c>
      <c r="L16" s="42">
        <v>732.2</v>
      </c>
      <c r="M16" s="43">
        <v>119</v>
      </c>
    </row>
    <row r="17" spans="1:15" s="6" customFormat="1" ht="24.75" customHeight="1">
      <c r="A17" s="16" t="s">
        <v>12</v>
      </c>
      <c r="B17" s="33">
        <v>62512</v>
      </c>
      <c r="C17" s="33">
        <v>13928</v>
      </c>
      <c r="D17" s="33">
        <v>273</v>
      </c>
      <c r="E17" s="33">
        <v>14406</v>
      </c>
      <c r="F17" s="33">
        <v>33865</v>
      </c>
      <c r="G17" s="34">
        <v>4091</v>
      </c>
      <c r="H17" s="35">
        <v>886.2</v>
      </c>
      <c r="I17" s="36">
        <v>197.4</v>
      </c>
      <c r="J17" s="36">
        <v>3.9</v>
      </c>
      <c r="K17" s="36">
        <v>204.2</v>
      </c>
      <c r="L17" s="36">
        <v>480.1</v>
      </c>
      <c r="M17" s="37">
        <v>58</v>
      </c>
      <c r="O17"/>
    </row>
    <row r="18" spans="1:13" ht="13.5">
      <c r="A18" s="7" t="s">
        <v>13</v>
      </c>
      <c r="B18" s="39">
        <v>56309</v>
      </c>
      <c r="C18" s="39">
        <v>13396</v>
      </c>
      <c r="D18" s="39">
        <v>381</v>
      </c>
      <c r="E18" s="39">
        <v>10263</v>
      </c>
      <c r="F18" s="39">
        <v>32224</v>
      </c>
      <c r="G18" s="40">
        <v>4189</v>
      </c>
      <c r="H18" s="41">
        <v>929.7</v>
      </c>
      <c r="I18" s="42">
        <v>221.2</v>
      </c>
      <c r="J18" s="42">
        <v>6.3</v>
      </c>
      <c r="K18" s="42">
        <v>169.5</v>
      </c>
      <c r="L18" s="42">
        <v>532.1</v>
      </c>
      <c r="M18" s="43">
        <v>69.2</v>
      </c>
    </row>
    <row r="19" spans="1:13" ht="13.5">
      <c r="A19" s="7" t="s">
        <v>14</v>
      </c>
      <c r="B19" s="39">
        <v>131097</v>
      </c>
      <c r="C19" s="39">
        <v>25357</v>
      </c>
      <c r="D19" s="39">
        <v>1048</v>
      </c>
      <c r="E19" s="39">
        <v>21102</v>
      </c>
      <c r="F19" s="39">
        <v>83437</v>
      </c>
      <c r="G19" s="40">
        <v>6949</v>
      </c>
      <c r="H19" s="41">
        <v>1042.4</v>
      </c>
      <c r="I19" s="42">
        <v>201.6</v>
      </c>
      <c r="J19" s="42">
        <v>8.3</v>
      </c>
      <c r="K19" s="42">
        <v>167.8</v>
      </c>
      <c r="L19" s="42">
        <v>663.4</v>
      </c>
      <c r="M19" s="43">
        <v>55.3</v>
      </c>
    </row>
    <row r="20" spans="1:13" ht="13.5">
      <c r="A20" s="7" t="s">
        <v>15</v>
      </c>
      <c r="B20" s="39">
        <v>75528</v>
      </c>
      <c r="C20" s="39">
        <v>14542</v>
      </c>
      <c r="D20" s="39">
        <v>460</v>
      </c>
      <c r="E20" s="39">
        <v>12547</v>
      </c>
      <c r="F20" s="39">
        <v>47905</v>
      </c>
      <c r="G20" s="40">
        <v>4359</v>
      </c>
      <c r="H20" s="41">
        <v>859.1</v>
      </c>
      <c r="I20" s="42">
        <v>165.4</v>
      </c>
      <c r="J20" s="42">
        <v>5.2</v>
      </c>
      <c r="K20" s="42">
        <v>142.7</v>
      </c>
      <c r="L20" s="42">
        <v>544.9</v>
      </c>
      <c r="M20" s="43">
        <v>49.6</v>
      </c>
    </row>
    <row r="21" spans="1:13" ht="13.5">
      <c r="A21" s="7" t="s">
        <v>16</v>
      </c>
      <c r="B21" s="39">
        <v>30165</v>
      </c>
      <c r="C21" s="39">
        <v>7200</v>
      </c>
      <c r="D21" s="39">
        <v>124</v>
      </c>
      <c r="E21" s="39">
        <v>6094</v>
      </c>
      <c r="F21" s="39">
        <v>16693</v>
      </c>
      <c r="G21" s="40">
        <v>1395</v>
      </c>
      <c r="H21" s="41">
        <v>1240.6</v>
      </c>
      <c r="I21" s="42">
        <v>296.1</v>
      </c>
      <c r="J21" s="42">
        <v>5.1</v>
      </c>
      <c r="K21" s="42">
        <v>250.6</v>
      </c>
      <c r="L21" s="42">
        <v>686.5</v>
      </c>
      <c r="M21" s="43">
        <v>57.4</v>
      </c>
    </row>
    <row r="22" spans="1:15" s="6" customFormat="1" ht="24.75" customHeight="1">
      <c r="A22" s="16" t="s">
        <v>17</v>
      </c>
      <c r="B22" s="33">
        <v>18336</v>
      </c>
      <c r="C22" s="33">
        <v>3599</v>
      </c>
      <c r="D22" s="33">
        <v>112</v>
      </c>
      <c r="E22" s="33">
        <v>5347</v>
      </c>
      <c r="F22" s="33">
        <v>9258</v>
      </c>
      <c r="G22" s="34">
        <v>1479</v>
      </c>
      <c r="H22" s="35">
        <v>1649.3</v>
      </c>
      <c r="I22" s="36">
        <v>323.7</v>
      </c>
      <c r="J22" s="36">
        <v>10.1</v>
      </c>
      <c r="K22" s="36">
        <v>481</v>
      </c>
      <c r="L22" s="36">
        <v>832.8</v>
      </c>
      <c r="M22" s="37">
        <v>133</v>
      </c>
      <c r="O22"/>
    </row>
    <row r="23" spans="1:13" ht="13.5">
      <c r="A23" s="7" t="s">
        <v>18</v>
      </c>
      <c r="B23" s="39">
        <v>19948</v>
      </c>
      <c r="C23" s="39">
        <v>3889</v>
      </c>
      <c r="D23" s="39">
        <v>142</v>
      </c>
      <c r="E23" s="39">
        <v>5237</v>
      </c>
      <c r="F23" s="39">
        <v>10662</v>
      </c>
      <c r="G23" s="40">
        <v>1862</v>
      </c>
      <c r="H23" s="41">
        <v>1699.1</v>
      </c>
      <c r="I23" s="42">
        <v>331.3</v>
      </c>
      <c r="J23" s="42">
        <v>12.1</v>
      </c>
      <c r="K23" s="42">
        <v>446.1</v>
      </c>
      <c r="L23" s="42">
        <v>908.2</v>
      </c>
      <c r="M23" s="43">
        <v>158.6</v>
      </c>
    </row>
    <row r="24" spans="1:13" ht="13.5">
      <c r="A24" s="7" t="s">
        <v>19</v>
      </c>
      <c r="B24" s="39">
        <v>11966</v>
      </c>
      <c r="C24" s="39">
        <v>2405</v>
      </c>
      <c r="D24" s="39">
        <v>112</v>
      </c>
      <c r="E24" s="39">
        <v>2764</v>
      </c>
      <c r="F24" s="39">
        <v>6669</v>
      </c>
      <c r="G24" s="40">
        <v>1967</v>
      </c>
      <c r="H24" s="41">
        <v>1456.4</v>
      </c>
      <c r="I24" s="42">
        <v>292.7</v>
      </c>
      <c r="J24" s="42">
        <v>13.6</v>
      </c>
      <c r="K24" s="42">
        <v>336.4</v>
      </c>
      <c r="L24" s="42">
        <v>811.7</v>
      </c>
      <c r="M24" s="43">
        <v>239.4</v>
      </c>
    </row>
    <row r="25" spans="1:13" ht="13.5">
      <c r="A25" s="7" t="s">
        <v>20</v>
      </c>
      <c r="B25" s="39">
        <v>11539</v>
      </c>
      <c r="C25" s="39">
        <v>2497</v>
      </c>
      <c r="D25" s="39">
        <v>94</v>
      </c>
      <c r="E25" s="39">
        <v>2505</v>
      </c>
      <c r="F25" s="39">
        <v>6415</v>
      </c>
      <c r="G25" s="40">
        <v>1051</v>
      </c>
      <c r="H25" s="41">
        <v>1304.6</v>
      </c>
      <c r="I25" s="42">
        <v>282.3</v>
      </c>
      <c r="J25" s="42">
        <v>10.6</v>
      </c>
      <c r="K25" s="42">
        <v>283.2</v>
      </c>
      <c r="L25" s="42">
        <v>725.3</v>
      </c>
      <c r="M25" s="43">
        <v>118.8</v>
      </c>
    </row>
    <row r="26" spans="1:13" ht="13.5">
      <c r="A26" s="7" t="s">
        <v>21</v>
      </c>
      <c r="B26" s="39">
        <v>25095</v>
      </c>
      <c r="C26" s="39">
        <v>5323</v>
      </c>
      <c r="D26" s="39">
        <v>134</v>
      </c>
      <c r="E26" s="39">
        <v>3819</v>
      </c>
      <c r="F26" s="39">
        <v>15777</v>
      </c>
      <c r="G26" s="40">
        <v>1939</v>
      </c>
      <c r="H26" s="41">
        <v>1142.7</v>
      </c>
      <c r="I26" s="42">
        <v>242.4</v>
      </c>
      <c r="J26" s="42">
        <v>6.1</v>
      </c>
      <c r="K26" s="42">
        <v>173.9</v>
      </c>
      <c r="L26" s="42">
        <v>718.4</v>
      </c>
      <c r="M26" s="43">
        <v>88.3</v>
      </c>
    </row>
    <row r="27" spans="1:15" s="6" customFormat="1" ht="24.75" customHeight="1">
      <c r="A27" s="16" t="s">
        <v>22</v>
      </c>
      <c r="B27" s="33">
        <v>20897</v>
      </c>
      <c r="C27" s="33">
        <v>4324</v>
      </c>
      <c r="D27" s="33">
        <v>167</v>
      </c>
      <c r="E27" s="33">
        <v>3451</v>
      </c>
      <c r="F27" s="33">
        <v>12927</v>
      </c>
      <c r="G27" s="34">
        <v>2648</v>
      </c>
      <c r="H27" s="35">
        <v>991.7</v>
      </c>
      <c r="I27" s="36">
        <v>205.2</v>
      </c>
      <c r="J27" s="36">
        <v>7.9</v>
      </c>
      <c r="K27" s="36">
        <v>163.8</v>
      </c>
      <c r="L27" s="36">
        <v>613.5</v>
      </c>
      <c r="M27" s="37">
        <v>125.7</v>
      </c>
      <c r="O27"/>
    </row>
    <row r="28" spans="1:13" ht="13.5">
      <c r="A28" s="7" t="s">
        <v>23</v>
      </c>
      <c r="B28" s="39">
        <v>41112</v>
      </c>
      <c r="C28" s="39">
        <v>7289</v>
      </c>
      <c r="D28" s="39">
        <v>198</v>
      </c>
      <c r="E28" s="39">
        <v>11244</v>
      </c>
      <c r="F28" s="39">
        <v>22333</v>
      </c>
      <c r="G28" s="40">
        <v>3726</v>
      </c>
      <c r="H28" s="41">
        <v>1084.1</v>
      </c>
      <c r="I28" s="42">
        <v>192.2</v>
      </c>
      <c r="J28" s="42">
        <v>5.2</v>
      </c>
      <c r="K28" s="42">
        <v>296.5</v>
      </c>
      <c r="L28" s="42">
        <v>588.9</v>
      </c>
      <c r="M28" s="43">
        <v>98.2</v>
      </c>
    </row>
    <row r="29" spans="1:13" ht="13.5">
      <c r="A29" s="7" t="s">
        <v>24</v>
      </c>
      <c r="B29" s="39">
        <v>69503</v>
      </c>
      <c r="C29" s="39">
        <v>13442</v>
      </c>
      <c r="D29" s="39">
        <v>396</v>
      </c>
      <c r="E29" s="39">
        <v>13963</v>
      </c>
      <c r="F29" s="39">
        <v>41638</v>
      </c>
      <c r="G29" s="40">
        <v>6221</v>
      </c>
      <c r="H29" s="41">
        <v>958</v>
      </c>
      <c r="I29" s="42">
        <v>185.3</v>
      </c>
      <c r="J29" s="42">
        <v>5.5</v>
      </c>
      <c r="K29" s="42">
        <v>192.5</v>
      </c>
      <c r="L29" s="42">
        <v>573.9</v>
      </c>
      <c r="M29" s="43">
        <v>85.8</v>
      </c>
    </row>
    <row r="30" spans="1:13" ht="13.5">
      <c r="A30" s="7" t="s">
        <v>25</v>
      </c>
      <c r="B30" s="39">
        <v>21348</v>
      </c>
      <c r="C30" s="39">
        <v>5081</v>
      </c>
      <c r="D30" s="39">
        <v>80</v>
      </c>
      <c r="E30" s="39">
        <v>4651</v>
      </c>
      <c r="F30" s="39">
        <v>11516</v>
      </c>
      <c r="G30" s="40">
        <v>2274</v>
      </c>
      <c r="H30" s="41">
        <v>1143.5</v>
      </c>
      <c r="I30" s="42">
        <v>272.2</v>
      </c>
      <c r="J30" s="42">
        <v>4.3</v>
      </c>
      <c r="K30" s="42">
        <v>249.1</v>
      </c>
      <c r="L30" s="42">
        <v>616.8</v>
      </c>
      <c r="M30" s="43">
        <v>121.8</v>
      </c>
    </row>
    <row r="31" spans="1:13" ht="13.5">
      <c r="A31" s="7" t="s">
        <v>26</v>
      </c>
      <c r="B31" s="39">
        <v>14784</v>
      </c>
      <c r="C31" s="39">
        <v>2382</v>
      </c>
      <c r="D31" s="39">
        <v>132</v>
      </c>
      <c r="E31" s="39">
        <v>2671</v>
      </c>
      <c r="F31" s="39">
        <v>9567</v>
      </c>
      <c r="G31" s="40">
        <v>652</v>
      </c>
      <c r="H31" s="41">
        <v>1071</v>
      </c>
      <c r="I31" s="42">
        <v>172.6</v>
      </c>
      <c r="J31" s="42">
        <v>9.6</v>
      </c>
      <c r="K31" s="42">
        <v>193.5</v>
      </c>
      <c r="L31" s="42">
        <v>693.1</v>
      </c>
      <c r="M31" s="43">
        <v>47.2</v>
      </c>
    </row>
    <row r="32" spans="1:15" s="6" customFormat="1" ht="24.75" customHeight="1">
      <c r="A32" s="16" t="s">
        <v>27</v>
      </c>
      <c r="B32" s="33">
        <v>36433</v>
      </c>
      <c r="C32" s="33">
        <v>6516</v>
      </c>
      <c r="D32" s="33">
        <v>389</v>
      </c>
      <c r="E32" s="33">
        <v>7058</v>
      </c>
      <c r="F32" s="33">
        <v>22434</v>
      </c>
      <c r="G32" s="34">
        <v>1438</v>
      </c>
      <c r="H32" s="35">
        <v>1376</v>
      </c>
      <c r="I32" s="36">
        <v>246.1</v>
      </c>
      <c r="J32" s="36">
        <v>14.7</v>
      </c>
      <c r="K32" s="36">
        <v>266.6</v>
      </c>
      <c r="L32" s="36">
        <v>847.3</v>
      </c>
      <c r="M32" s="37">
        <v>54.3</v>
      </c>
      <c r="O32"/>
    </row>
    <row r="33" spans="1:13" ht="13.5">
      <c r="A33" s="7" t="s">
        <v>28</v>
      </c>
      <c r="B33" s="39">
        <v>110676</v>
      </c>
      <c r="C33" s="39">
        <v>19834</v>
      </c>
      <c r="D33" s="39">
        <v>1315</v>
      </c>
      <c r="E33" s="39">
        <v>24539</v>
      </c>
      <c r="F33" s="39">
        <v>64910</v>
      </c>
      <c r="G33" s="40">
        <v>3928</v>
      </c>
      <c r="H33" s="41">
        <v>1255.2</v>
      </c>
      <c r="I33" s="42">
        <v>224.9</v>
      </c>
      <c r="J33" s="42">
        <v>14.9</v>
      </c>
      <c r="K33" s="42">
        <v>278.3</v>
      </c>
      <c r="L33" s="42">
        <v>736.2</v>
      </c>
      <c r="M33" s="43">
        <v>44.5</v>
      </c>
    </row>
    <row r="34" spans="1:13" ht="13.5">
      <c r="A34" s="7" t="s">
        <v>29</v>
      </c>
      <c r="B34" s="39">
        <v>64908</v>
      </c>
      <c r="C34" s="39">
        <v>11955</v>
      </c>
      <c r="D34" s="39">
        <v>452</v>
      </c>
      <c r="E34" s="39">
        <v>14668</v>
      </c>
      <c r="F34" s="39">
        <v>37789</v>
      </c>
      <c r="G34" s="40">
        <v>4403</v>
      </c>
      <c r="H34" s="41">
        <v>1161</v>
      </c>
      <c r="I34" s="42">
        <v>213.8</v>
      </c>
      <c r="J34" s="42">
        <v>8.1</v>
      </c>
      <c r="K34" s="42">
        <v>262.4</v>
      </c>
      <c r="L34" s="42">
        <v>675.9</v>
      </c>
      <c r="M34" s="43">
        <v>78.8</v>
      </c>
    </row>
    <row r="35" spans="1:13" ht="13.5">
      <c r="A35" s="7" t="s">
        <v>30</v>
      </c>
      <c r="B35" s="39">
        <v>16812</v>
      </c>
      <c r="C35" s="39">
        <v>2979</v>
      </c>
      <c r="D35" s="39">
        <v>100</v>
      </c>
      <c r="E35" s="39">
        <v>3420</v>
      </c>
      <c r="F35" s="39">
        <v>10295</v>
      </c>
      <c r="G35" s="40">
        <v>785</v>
      </c>
      <c r="H35" s="41">
        <v>1182.9</v>
      </c>
      <c r="I35" s="42">
        <v>209.6</v>
      </c>
      <c r="J35" s="42">
        <v>7</v>
      </c>
      <c r="K35" s="42">
        <v>240.6</v>
      </c>
      <c r="L35" s="42">
        <v>724.3</v>
      </c>
      <c r="M35" s="43">
        <v>55.2</v>
      </c>
    </row>
    <row r="36" spans="1:13" ht="13.5">
      <c r="A36" s="7" t="s">
        <v>31</v>
      </c>
      <c r="B36" s="39">
        <v>14576</v>
      </c>
      <c r="C36" s="39">
        <v>2555</v>
      </c>
      <c r="D36" s="39">
        <v>201</v>
      </c>
      <c r="E36" s="39">
        <v>2974</v>
      </c>
      <c r="F36" s="39">
        <v>8822</v>
      </c>
      <c r="G36" s="40">
        <v>2099</v>
      </c>
      <c r="H36" s="41">
        <v>1407</v>
      </c>
      <c r="I36" s="42">
        <v>246.6</v>
      </c>
      <c r="J36" s="42">
        <v>19.4</v>
      </c>
      <c r="K36" s="42">
        <v>287.1</v>
      </c>
      <c r="L36" s="42">
        <v>851.6</v>
      </c>
      <c r="M36" s="43">
        <v>202.6</v>
      </c>
    </row>
    <row r="37" spans="1:15" s="6" customFormat="1" ht="24.75" customHeight="1">
      <c r="A37" s="16" t="s">
        <v>32</v>
      </c>
      <c r="B37" s="33">
        <v>9321</v>
      </c>
      <c r="C37" s="33">
        <v>2072</v>
      </c>
      <c r="D37" s="33">
        <v>73</v>
      </c>
      <c r="E37" s="33">
        <v>1778</v>
      </c>
      <c r="F37" s="33">
        <v>5386</v>
      </c>
      <c r="G37" s="34">
        <v>1081</v>
      </c>
      <c r="H37" s="35">
        <v>1535.6</v>
      </c>
      <c r="I37" s="36">
        <v>341.3</v>
      </c>
      <c r="J37" s="36">
        <v>12</v>
      </c>
      <c r="K37" s="36">
        <v>292.9</v>
      </c>
      <c r="L37" s="36">
        <v>887.3</v>
      </c>
      <c r="M37" s="37">
        <v>178.1</v>
      </c>
      <c r="O37"/>
    </row>
    <row r="38" spans="1:13" ht="13.5">
      <c r="A38" s="7" t="s">
        <v>33</v>
      </c>
      <c r="B38" s="39">
        <v>11855</v>
      </c>
      <c r="C38" s="39">
        <v>2602</v>
      </c>
      <c r="D38" s="39">
        <v>88</v>
      </c>
      <c r="E38" s="39">
        <v>2740</v>
      </c>
      <c r="F38" s="39">
        <v>6391</v>
      </c>
      <c r="G38" s="40">
        <v>1085</v>
      </c>
      <c r="H38" s="41">
        <v>1597.2</v>
      </c>
      <c r="I38" s="42">
        <v>350.6</v>
      </c>
      <c r="J38" s="42">
        <v>11.9</v>
      </c>
      <c r="K38" s="42">
        <v>369.2</v>
      </c>
      <c r="L38" s="42">
        <v>861.1</v>
      </c>
      <c r="M38" s="43">
        <v>146.2</v>
      </c>
    </row>
    <row r="39" spans="1:13" ht="13.5">
      <c r="A39" s="7" t="s">
        <v>34</v>
      </c>
      <c r="B39" s="39">
        <v>30861</v>
      </c>
      <c r="C39" s="39">
        <v>5800</v>
      </c>
      <c r="D39" s="39">
        <v>331</v>
      </c>
      <c r="E39" s="39">
        <v>5516</v>
      </c>
      <c r="F39" s="39">
        <v>19188</v>
      </c>
      <c r="G39" s="40">
        <v>3768</v>
      </c>
      <c r="H39" s="41">
        <v>1576.7</v>
      </c>
      <c r="I39" s="42">
        <v>296.3</v>
      </c>
      <c r="J39" s="42">
        <v>16.9</v>
      </c>
      <c r="K39" s="42">
        <v>281.8</v>
      </c>
      <c r="L39" s="42">
        <v>980.3</v>
      </c>
      <c r="M39" s="43">
        <v>192.5</v>
      </c>
    </row>
    <row r="40" spans="1:13" ht="13.5">
      <c r="A40" s="7" t="s">
        <v>35</v>
      </c>
      <c r="B40" s="39">
        <v>42194</v>
      </c>
      <c r="C40" s="39">
        <v>9525</v>
      </c>
      <c r="D40" s="39">
        <v>205</v>
      </c>
      <c r="E40" s="39">
        <v>11065</v>
      </c>
      <c r="F40" s="39">
        <v>21341</v>
      </c>
      <c r="G40" s="40">
        <v>5023</v>
      </c>
      <c r="H40" s="41">
        <v>1466.8</v>
      </c>
      <c r="I40" s="42">
        <v>331.1</v>
      </c>
      <c r="J40" s="42">
        <v>7.1</v>
      </c>
      <c r="K40" s="42">
        <v>384.6</v>
      </c>
      <c r="L40" s="42">
        <v>741.9</v>
      </c>
      <c r="M40" s="43">
        <v>174.6</v>
      </c>
    </row>
    <row r="41" spans="1:13" ht="13.5">
      <c r="A41" s="7" t="s">
        <v>36</v>
      </c>
      <c r="B41" s="39">
        <v>28141</v>
      </c>
      <c r="C41" s="39">
        <v>6297</v>
      </c>
      <c r="D41" s="39">
        <v>169</v>
      </c>
      <c r="E41" s="39">
        <v>10149</v>
      </c>
      <c r="F41" s="39">
        <v>11486</v>
      </c>
      <c r="G41" s="40">
        <v>3068</v>
      </c>
      <c r="H41" s="41">
        <v>1885.4</v>
      </c>
      <c r="I41" s="42">
        <v>421.9</v>
      </c>
      <c r="J41" s="42">
        <v>11.3</v>
      </c>
      <c r="K41" s="42">
        <v>680</v>
      </c>
      <c r="L41" s="42">
        <v>769.5</v>
      </c>
      <c r="M41" s="43">
        <v>205.5</v>
      </c>
    </row>
    <row r="42" spans="1:15" s="6" customFormat="1" ht="24.75" customHeight="1">
      <c r="A42" s="16" t="s">
        <v>37</v>
      </c>
      <c r="B42" s="33">
        <v>15691</v>
      </c>
      <c r="C42" s="33">
        <v>4211</v>
      </c>
      <c r="D42" s="33">
        <v>103</v>
      </c>
      <c r="E42" s="33">
        <v>4926</v>
      </c>
      <c r="F42" s="33">
        <v>6437</v>
      </c>
      <c r="G42" s="34">
        <v>3024</v>
      </c>
      <c r="H42" s="35">
        <v>1937.3</v>
      </c>
      <c r="I42" s="36">
        <v>519.9</v>
      </c>
      <c r="J42" s="36">
        <v>12.7</v>
      </c>
      <c r="K42" s="36">
        <v>608.2</v>
      </c>
      <c r="L42" s="36">
        <v>794.7</v>
      </c>
      <c r="M42" s="37">
        <v>373.4</v>
      </c>
      <c r="O42"/>
    </row>
    <row r="43" spans="1:13" ht="13.5">
      <c r="A43" s="7" t="s">
        <v>38</v>
      </c>
      <c r="B43" s="39">
        <v>16925</v>
      </c>
      <c r="C43" s="39">
        <v>3987</v>
      </c>
      <c r="D43" s="39">
        <v>135</v>
      </c>
      <c r="E43" s="39">
        <v>2770</v>
      </c>
      <c r="F43" s="39">
        <v>10015</v>
      </c>
      <c r="G43" s="40">
        <v>2656</v>
      </c>
      <c r="H43" s="41">
        <v>1671.8</v>
      </c>
      <c r="I43" s="42">
        <v>393.8</v>
      </c>
      <c r="J43" s="42">
        <v>13.3</v>
      </c>
      <c r="K43" s="42">
        <v>273.6</v>
      </c>
      <c r="L43" s="42">
        <v>989.2</v>
      </c>
      <c r="M43" s="43">
        <v>262.3</v>
      </c>
    </row>
    <row r="44" spans="1:13" ht="13.5">
      <c r="A44" s="7" t="s">
        <v>39</v>
      </c>
      <c r="B44" s="39">
        <v>23774</v>
      </c>
      <c r="C44" s="39">
        <v>5212</v>
      </c>
      <c r="D44" s="39">
        <v>246</v>
      </c>
      <c r="E44" s="39">
        <v>5788</v>
      </c>
      <c r="F44" s="39">
        <v>12502</v>
      </c>
      <c r="G44" s="40">
        <v>5501</v>
      </c>
      <c r="H44" s="41">
        <v>1619.7</v>
      </c>
      <c r="I44" s="42">
        <v>355.1</v>
      </c>
      <c r="J44" s="42">
        <v>16.8</v>
      </c>
      <c r="K44" s="42">
        <v>394.3</v>
      </c>
      <c r="L44" s="42">
        <v>851.7</v>
      </c>
      <c r="M44" s="43">
        <v>374.8</v>
      </c>
    </row>
    <row r="45" spans="1:13" ht="13.5">
      <c r="A45" s="7" t="s">
        <v>40</v>
      </c>
      <c r="B45" s="39">
        <v>19478</v>
      </c>
      <c r="C45" s="39">
        <v>3929</v>
      </c>
      <c r="D45" s="39">
        <v>212</v>
      </c>
      <c r="E45" s="39">
        <v>8141</v>
      </c>
      <c r="F45" s="39">
        <v>7185</v>
      </c>
      <c r="G45" s="40">
        <v>2007</v>
      </c>
      <c r="H45" s="41">
        <v>2446.1</v>
      </c>
      <c r="I45" s="42">
        <v>493.4</v>
      </c>
      <c r="J45" s="42">
        <v>26.6</v>
      </c>
      <c r="K45" s="42">
        <v>1022.4</v>
      </c>
      <c r="L45" s="42">
        <v>902.3</v>
      </c>
      <c r="M45" s="43">
        <v>252</v>
      </c>
    </row>
    <row r="46" spans="1:13" ht="13.5">
      <c r="A46" s="7" t="s">
        <v>41</v>
      </c>
      <c r="B46" s="39">
        <v>88801</v>
      </c>
      <c r="C46" s="39">
        <v>21911</v>
      </c>
      <c r="D46" s="39">
        <v>658</v>
      </c>
      <c r="E46" s="39">
        <v>24664</v>
      </c>
      <c r="F46" s="39">
        <v>41502</v>
      </c>
      <c r="G46" s="40">
        <v>11085</v>
      </c>
      <c r="H46" s="41">
        <v>1758.5</v>
      </c>
      <c r="I46" s="42">
        <v>433.9</v>
      </c>
      <c r="J46" s="42">
        <v>13</v>
      </c>
      <c r="K46" s="42">
        <v>488.4</v>
      </c>
      <c r="L46" s="42">
        <v>821.8</v>
      </c>
      <c r="M46" s="43">
        <v>219.5</v>
      </c>
    </row>
    <row r="47" spans="1:15" s="6" customFormat="1" ht="24.75" customHeight="1">
      <c r="A47" s="16" t="s">
        <v>42</v>
      </c>
      <c r="B47" s="33">
        <v>15484</v>
      </c>
      <c r="C47" s="33">
        <v>4443</v>
      </c>
      <c r="D47" s="33">
        <v>108</v>
      </c>
      <c r="E47" s="33">
        <v>4889</v>
      </c>
      <c r="F47" s="33">
        <v>6022</v>
      </c>
      <c r="G47" s="34">
        <v>3485</v>
      </c>
      <c r="H47" s="35">
        <v>1787.2</v>
      </c>
      <c r="I47" s="36">
        <v>512.8</v>
      </c>
      <c r="J47" s="36">
        <v>12.5</v>
      </c>
      <c r="K47" s="36">
        <v>564.3</v>
      </c>
      <c r="L47" s="36">
        <v>695.1</v>
      </c>
      <c r="M47" s="37">
        <v>402.3</v>
      </c>
      <c r="O47"/>
    </row>
    <row r="48" spans="1:13" ht="13.5">
      <c r="A48" s="7" t="s">
        <v>43</v>
      </c>
      <c r="B48" s="39">
        <v>28149</v>
      </c>
      <c r="C48" s="39">
        <v>8178</v>
      </c>
      <c r="D48" s="39">
        <v>280</v>
      </c>
      <c r="E48" s="39">
        <v>6896</v>
      </c>
      <c r="F48" s="39">
        <v>12757</v>
      </c>
      <c r="G48" s="40">
        <v>6304</v>
      </c>
      <c r="H48" s="41">
        <v>1903.7</v>
      </c>
      <c r="I48" s="42">
        <v>553.1</v>
      </c>
      <c r="J48" s="42">
        <v>18.9</v>
      </c>
      <c r="K48" s="42">
        <v>466.4</v>
      </c>
      <c r="L48" s="42">
        <v>862.8</v>
      </c>
      <c r="M48" s="43">
        <v>426.3</v>
      </c>
    </row>
    <row r="49" spans="1:13" ht="13.5">
      <c r="A49" s="7" t="s">
        <v>44</v>
      </c>
      <c r="B49" s="39">
        <v>36160</v>
      </c>
      <c r="C49" s="39">
        <v>9004</v>
      </c>
      <c r="D49" s="39">
        <v>296</v>
      </c>
      <c r="E49" s="39">
        <v>11145</v>
      </c>
      <c r="F49" s="39">
        <v>15667</v>
      </c>
      <c r="G49" s="40">
        <v>7414</v>
      </c>
      <c r="H49" s="41">
        <v>1962.8</v>
      </c>
      <c r="I49" s="42">
        <v>488.8</v>
      </c>
      <c r="J49" s="42">
        <v>16.1</v>
      </c>
      <c r="K49" s="42">
        <v>605</v>
      </c>
      <c r="L49" s="42">
        <v>850.4</v>
      </c>
      <c r="M49" s="43">
        <v>402.4</v>
      </c>
    </row>
    <row r="50" spans="1:13" ht="13.5">
      <c r="A50" s="7" t="s">
        <v>45</v>
      </c>
      <c r="B50" s="39">
        <v>20976</v>
      </c>
      <c r="C50" s="39">
        <v>5460</v>
      </c>
      <c r="D50" s="39">
        <v>170</v>
      </c>
      <c r="E50" s="39">
        <v>3548</v>
      </c>
      <c r="F50" s="39">
        <v>11754</v>
      </c>
      <c r="G50" s="40">
        <v>5144</v>
      </c>
      <c r="H50" s="41">
        <v>1734.2</v>
      </c>
      <c r="I50" s="42">
        <v>451.4</v>
      </c>
      <c r="J50" s="42">
        <v>14.1</v>
      </c>
      <c r="K50" s="42">
        <v>293.3</v>
      </c>
      <c r="L50" s="42">
        <v>971.7</v>
      </c>
      <c r="M50" s="43">
        <v>425.3</v>
      </c>
    </row>
    <row r="51" spans="1:13" ht="13.5">
      <c r="A51" s="7" t="s">
        <v>46</v>
      </c>
      <c r="B51" s="39">
        <v>19900</v>
      </c>
      <c r="C51" s="39">
        <v>6012</v>
      </c>
      <c r="D51" s="39">
        <v>110</v>
      </c>
      <c r="E51" s="39">
        <v>4422</v>
      </c>
      <c r="F51" s="39">
        <v>9326</v>
      </c>
      <c r="G51" s="40">
        <v>4359</v>
      </c>
      <c r="H51" s="41">
        <v>1725.9</v>
      </c>
      <c r="I51" s="42">
        <v>521.4</v>
      </c>
      <c r="J51" s="42">
        <v>9.5</v>
      </c>
      <c r="K51" s="42">
        <v>383.5</v>
      </c>
      <c r="L51" s="42">
        <v>808.8</v>
      </c>
      <c r="M51" s="43">
        <v>378</v>
      </c>
    </row>
    <row r="52" spans="1:15" s="6" customFormat="1" ht="24.75" customHeight="1">
      <c r="A52" s="16" t="s">
        <v>47</v>
      </c>
      <c r="B52" s="33">
        <v>35672</v>
      </c>
      <c r="C52" s="33">
        <v>10059</v>
      </c>
      <c r="D52" s="33">
        <v>236</v>
      </c>
      <c r="E52" s="33">
        <v>10559</v>
      </c>
      <c r="F52" s="33">
        <v>14778</v>
      </c>
      <c r="G52" s="34">
        <v>7277</v>
      </c>
      <c r="H52" s="35">
        <v>2034.7</v>
      </c>
      <c r="I52" s="36">
        <v>573.8</v>
      </c>
      <c r="J52" s="36">
        <v>13.5</v>
      </c>
      <c r="K52" s="36">
        <v>602.3</v>
      </c>
      <c r="L52" s="36">
        <v>842.9</v>
      </c>
      <c r="M52" s="37">
        <v>415.1</v>
      </c>
      <c r="O52"/>
    </row>
    <row r="53" spans="1:13" ht="13.5">
      <c r="A53" s="9" t="s">
        <v>48</v>
      </c>
      <c r="B53" s="45">
        <v>19766</v>
      </c>
      <c r="C53" s="45">
        <v>5622</v>
      </c>
      <c r="D53" s="45">
        <v>131</v>
      </c>
      <c r="E53" s="45">
        <v>4383</v>
      </c>
      <c r="F53" s="45">
        <v>9612</v>
      </c>
      <c r="G53" s="46">
        <v>1903</v>
      </c>
      <c r="H53" s="47">
        <v>1451.7</v>
      </c>
      <c r="I53" s="49">
        <v>412.9</v>
      </c>
      <c r="J53" s="49">
        <v>9.6</v>
      </c>
      <c r="K53" s="49">
        <v>321.9</v>
      </c>
      <c r="L53" s="49">
        <v>705.9</v>
      </c>
      <c r="M53" s="50">
        <v>139.8</v>
      </c>
    </row>
    <row r="54" spans="7:13" ht="12.75" customHeight="1">
      <c r="G54" s="51"/>
      <c r="H54" s="52"/>
      <c r="I54" s="52"/>
      <c r="J54" s="52"/>
      <c r="K54" s="52"/>
      <c r="L54" s="52"/>
      <c r="M54" s="52"/>
    </row>
  </sheetData>
  <mergeCells count="15">
    <mergeCell ref="F4:F5"/>
    <mergeCell ref="I4:I5"/>
    <mergeCell ref="J4:J5"/>
    <mergeCell ref="A2:A5"/>
    <mergeCell ref="B3:B5"/>
    <mergeCell ref="G3:G5"/>
    <mergeCell ref="B2:G2"/>
    <mergeCell ref="C4:C5"/>
    <mergeCell ref="D4:D5"/>
    <mergeCell ref="E4:E5"/>
    <mergeCell ref="I2:M2"/>
    <mergeCell ref="H3:H5"/>
    <mergeCell ref="K4:K5"/>
    <mergeCell ref="L4:L5"/>
    <mergeCell ref="M3:M5"/>
  </mergeCells>
  <printOptions/>
  <pageMargins left="0.7874015748031497" right="0.7874015748031497" top="0.5905511811023623" bottom="0.5905511811023623" header="0" footer="0"/>
  <pageSetup blackAndWhite="1" fitToWidth="0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34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K52" sqref="K52"/>
      <selection pane="topRight" activeCell="K52" sqref="K52"/>
      <selection pane="bottomLeft" activeCell="K52" sqref="K52"/>
      <selection pane="bottomRight" activeCell="A2" sqref="A2:A5"/>
    </sheetView>
  </sheetViews>
  <sheetFormatPr defaultColWidth="9.00390625" defaultRowHeight="13.5"/>
  <cols>
    <col min="1" max="1" width="11.875" style="54" customWidth="1"/>
    <col min="2" max="14" width="9.625" style="54" customWidth="1"/>
    <col min="15" max="16384" width="9.125" style="54" customWidth="1"/>
  </cols>
  <sheetData>
    <row r="1" spans="1:14" ht="21">
      <c r="A1" s="270" t="s">
        <v>123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3">
        <v>38626</v>
      </c>
      <c r="M1" s="273"/>
      <c r="N1" s="273"/>
    </row>
    <row r="2" spans="1:14" ht="19.5" customHeight="1">
      <c r="A2" s="266" t="s">
        <v>124</v>
      </c>
      <c r="B2" s="271" t="s">
        <v>125</v>
      </c>
      <c r="C2" s="272"/>
      <c r="D2" s="272"/>
      <c r="E2" s="272"/>
      <c r="F2" s="272"/>
      <c r="G2" s="272"/>
      <c r="H2" s="272"/>
      <c r="I2" s="271" t="s">
        <v>126</v>
      </c>
      <c r="J2" s="272"/>
      <c r="K2" s="272"/>
      <c r="L2" s="272"/>
      <c r="M2" s="57"/>
      <c r="N2" s="269" t="s">
        <v>127</v>
      </c>
    </row>
    <row r="3" spans="1:14" ht="19.5" customHeight="1">
      <c r="A3" s="267"/>
      <c r="B3" s="284" t="s">
        <v>128</v>
      </c>
      <c r="C3" s="271" t="s">
        <v>129</v>
      </c>
      <c r="D3" s="272"/>
      <c r="E3" s="272"/>
      <c r="F3" s="272"/>
      <c r="G3" s="272"/>
      <c r="H3" s="272"/>
      <c r="I3" s="275" t="s">
        <v>128</v>
      </c>
      <c r="J3" s="276"/>
      <c r="K3" s="277"/>
      <c r="L3" s="284" t="s">
        <v>130</v>
      </c>
      <c r="M3" s="59" t="s">
        <v>0</v>
      </c>
      <c r="N3" s="264"/>
    </row>
    <row r="4" spans="1:14" ht="14.25" customHeight="1">
      <c r="A4" s="267"/>
      <c r="B4" s="264"/>
      <c r="C4" s="274" t="s">
        <v>131</v>
      </c>
      <c r="D4" s="274" t="s">
        <v>132</v>
      </c>
      <c r="E4" s="274" t="s">
        <v>133</v>
      </c>
      <c r="F4" s="274" t="s">
        <v>134</v>
      </c>
      <c r="G4" s="274" t="s">
        <v>50</v>
      </c>
      <c r="H4" s="274" t="s">
        <v>135</v>
      </c>
      <c r="I4" s="278"/>
      <c r="J4" s="306"/>
      <c r="K4" s="307"/>
      <c r="L4" s="264"/>
      <c r="M4" s="48"/>
      <c r="N4" s="264"/>
    </row>
    <row r="5" spans="1:14" ht="52.5" customHeight="1">
      <c r="A5" s="268"/>
      <c r="B5" s="265"/>
      <c r="C5" s="274"/>
      <c r="D5" s="274"/>
      <c r="E5" s="274"/>
      <c r="F5" s="274"/>
      <c r="G5" s="274"/>
      <c r="H5" s="274"/>
      <c r="I5" s="64" t="s">
        <v>136</v>
      </c>
      <c r="J5" s="62" t="s">
        <v>137</v>
      </c>
      <c r="K5" s="55" t="s">
        <v>138</v>
      </c>
      <c r="L5" s="265"/>
      <c r="M5" s="23" t="s">
        <v>50</v>
      </c>
      <c r="N5" s="265"/>
    </row>
    <row r="6" spans="1:14" ht="39.75" customHeight="1">
      <c r="A6" s="65" t="s">
        <v>55</v>
      </c>
      <c r="B6" s="67">
        <f aca="true" t="shared" si="0" ref="B6:N6">SUM(B7:B8)</f>
        <v>153</v>
      </c>
      <c r="C6" s="68">
        <f t="shared" si="0"/>
        <v>23774</v>
      </c>
      <c r="D6" s="68">
        <f t="shared" si="0"/>
        <v>5212</v>
      </c>
      <c r="E6" s="68">
        <f t="shared" si="0"/>
        <v>26</v>
      </c>
      <c r="F6" s="68">
        <f t="shared" si="0"/>
        <v>246</v>
      </c>
      <c r="G6" s="68">
        <f t="shared" si="0"/>
        <v>5788</v>
      </c>
      <c r="H6" s="68">
        <f t="shared" si="0"/>
        <v>12502</v>
      </c>
      <c r="I6" s="68">
        <f t="shared" si="0"/>
        <v>1208</v>
      </c>
      <c r="J6" s="68">
        <f t="shared" si="0"/>
        <v>368</v>
      </c>
      <c r="K6" s="68">
        <f t="shared" si="0"/>
        <v>840</v>
      </c>
      <c r="L6" s="68">
        <f t="shared" si="0"/>
        <v>5501</v>
      </c>
      <c r="M6" s="68">
        <f t="shared" si="0"/>
        <v>1123</v>
      </c>
      <c r="N6" s="69">
        <f t="shared" si="0"/>
        <v>686</v>
      </c>
    </row>
    <row r="7" spans="1:14" ht="39.75" customHeight="1">
      <c r="A7" s="70" t="s">
        <v>56</v>
      </c>
      <c r="B7" s="71">
        <f aca="true" t="shared" si="1" ref="B7:N7">SUM(B9:B19)</f>
        <v>141</v>
      </c>
      <c r="C7" s="72">
        <f t="shared" si="1"/>
        <v>22514</v>
      </c>
      <c r="D7" s="72">
        <f t="shared" si="1"/>
        <v>4858</v>
      </c>
      <c r="E7" s="72">
        <f t="shared" si="1"/>
        <v>26</v>
      </c>
      <c r="F7" s="72">
        <f t="shared" si="1"/>
        <v>246</v>
      </c>
      <c r="G7" s="72">
        <f t="shared" si="1"/>
        <v>5593</v>
      </c>
      <c r="H7" s="72">
        <f t="shared" si="1"/>
        <v>11791</v>
      </c>
      <c r="I7" s="72">
        <f t="shared" si="1"/>
        <v>1079</v>
      </c>
      <c r="J7" s="72">
        <f t="shared" si="1"/>
        <v>335</v>
      </c>
      <c r="K7" s="72">
        <f t="shared" si="1"/>
        <v>744</v>
      </c>
      <c r="L7" s="72">
        <f t="shared" si="1"/>
        <v>5008</v>
      </c>
      <c r="M7" s="72">
        <f t="shared" si="1"/>
        <v>1004</v>
      </c>
      <c r="N7" s="73">
        <f t="shared" si="1"/>
        <v>624</v>
      </c>
    </row>
    <row r="8" spans="1:14" ht="39.75" customHeight="1">
      <c r="A8" s="74" t="s">
        <v>57</v>
      </c>
      <c r="B8" s="75">
        <f aca="true" t="shared" si="2" ref="B8:N8">SUM(B20:B28)</f>
        <v>12</v>
      </c>
      <c r="C8" s="76">
        <f t="shared" si="2"/>
        <v>1260</v>
      </c>
      <c r="D8" s="76">
        <f t="shared" si="2"/>
        <v>354</v>
      </c>
      <c r="E8" s="76">
        <f t="shared" si="2"/>
        <v>0</v>
      </c>
      <c r="F8" s="76">
        <f t="shared" si="2"/>
        <v>0</v>
      </c>
      <c r="G8" s="76">
        <f t="shared" si="2"/>
        <v>195</v>
      </c>
      <c r="H8" s="76">
        <f t="shared" si="2"/>
        <v>711</v>
      </c>
      <c r="I8" s="76">
        <f t="shared" si="2"/>
        <v>129</v>
      </c>
      <c r="J8" s="76">
        <f t="shared" si="2"/>
        <v>33</v>
      </c>
      <c r="K8" s="76">
        <f t="shared" si="2"/>
        <v>96</v>
      </c>
      <c r="L8" s="76">
        <f t="shared" si="2"/>
        <v>493</v>
      </c>
      <c r="M8" s="76">
        <f t="shared" si="2"/>
        <v>119</v>
      </c>
      <c r="N8" s="77">
        <f t="shared" si="2"/>
        <v>62</v>
      </c>
    </row>
    <row r="9" spans="1:14" ht="39.75" customHeight="1">
      <c r="A9" s="70" t="s">
        <v>58</v>
      </c>
      <c r="B9" s="71">
        <v>46</v>
      </c>
      <c r="C9" s="72">
        <v>8053</v>
      </c>
      <c r="D9" s="72">
        <v>1680</v>
      </c>
      <c r="E9" s="72">
        <v>6</v>
      </c>
      <c r="F9" s="72">
        <v>36</v>
      </c>
      <c r="G9" s="72">
        <v>1834</v>
      </c>
      <c r="H9" s="72">
        <v>4497</v>
      </c>
      <c r="I9" s="72">
        <v>431</v>
      </c>
      <c r="J9" s="72">
        <v>149</v>
      </c>
      <c r="K9" s="72">
        <v>282</v>
      </c>
      <c r="L9" s="72">
        <v>2324</v>
      </c>
      <c r="M9" s="72">
        <v>527</v>
      </c>
      <c r="N9" s="73">
        <v>248</v>
      </c>
    </row>
    <row r="10" spans="1:14" ht="39.75" customHeight="1">
      <c r="A10" s="70" t="s">
        <v>59</v>
      </c>
      <c r="B10" s="71">
        <v>33</v>
      </c>
      <c r="C10" s="72">
        <v>2663</v>
      </c>
      <c r="D10" s="72">
        <v>393</v>
      </c>
      <c r="E10" s="72">
        <v>4</v>
      </c>
      <c r="F10" s="72">
        <v>0</v>
      </c>
      <c r="G10" s="72">
        <v>917</v>
      </c>
      <c r="H10" s="72">
        <v>1349</v>
      </c>
      <c r="I10" s="72">
        <v>114</v>
      </c>
      <c r="J10" s="72">
        <v>42</v>
      </c>
      <c r="K10" s="72">
        <v>72</v>
      </c>
      <c r="L10" s="72">
        <v>550</v>
      </c>
      <c r="M10" s="72">
        <v>9</v>
      </c>
      <c r="N10" s="73">
        <v>94</v>
      </c>
    </row>
    <row r="11" spans="1:14" ht="39.75" customHeight="1">
      <c r="A11" s="70" t="s">
        <v>60</v>
      </c>
      <c r="B11" s="71">
        <v>8</v>
      </c>
      <c r="C11" s="72">
        <v>1750</v>
      </c>
      <c r="D11" s="72">
        <v>345</v>
      </c>
      <c r="E11" s="72">
        <v>4</v>
      </c>
      <c r="F11" s="72">
        <v>5</v>
      </c>
      <c r="G11" s="72">
        <v>330</v>
      </c>
      <c r="H11" s="72">
        <v>1066</v>
      </c>
      <c r="I11" s="72">
        <v>88</v>
      </c>
      <c r="J11" s="72">
        <v>30</v>
      </c>
      <c r="K11" s="72">
        <v>58</v>
      </c>
      <c r="L11" s="72">
        <v>467</v>
      </c>
      <c r="M11" s="72">
        <v>170</v>
      </c>
      <c r="N11" s="73">
        <v>43</v>
      </c>
    </row>
    <row r="12" spans="1:14" ht="39.75" customHeight="1">
      <c r="A12" s="70" t="s">
        <v>61</v>
      </c>
      <c r="B12" s="71">
        <v>6</v>
      </c>
      <c r="C12" s="72">
        <v>1081</v>
      </c>
      <c r="D12" s="72">
        <v>418</v>
      </c>
      <c r="E12" s="72">
        <v>2</v>
      </c>
      <c r="F12" s="72">
        <v>0</v>
      </c>
      <c r="G12" s="72">
        <v>315</v>
      </c>
      <c r="H12" s="72">
        <v>346</v>
      </c>
      <c r="I12" s="72">
        <v>41</v>
      </c>
      <c r="J12" s="72">
        <v>9</v>
      </c>
      <c r="K12" s="72">
        <v>32</v>
      </c>
      <c r="L12" s="72">
        <v>124</v>
      </c>
      <c r="M12" s="72">
        <v>13</v>
      </c>
      <c r="N12" s="73">
        <v>22</v>
      </c>
    </row>
    <row r="13" spans="1:14" ht="39.75" customHeight="1">
      <c r="A13" s="70" t="s">
        <v>62</v>
      </c>
      <c r="B13" s="71">
        <v>12</v>
      </c>
      <c r="C13" s="72">
        <v>2538</v>
      </c>
      <c r="D13" s="72">
        <v>753</v>
      </c>
      <c r="E13" s="72">
        <v>2</v>
      </c>
      <c r="F13" s="72">
        <v>37</v>
      </c>
      <c r="G13" s="72">
        <v>382</v>
      </c>
      <c r="H13" s="72">
        <v>1364</v>
      </c>
      <c r="I13" s="72">
        <v>100</v>
      </c>
      <c r="J13" s="72">
        <v>26</v>
      </c>
      <c r="K13" s="72">
        <v>74</v>
      </c>
      <c r="L13" s="72">
        <v>413</v>
      </c>
      <c r="M13" s="72">
        <v>44</v>
      </c>
      <c r="N13" s="73">
        <v>53</v>
      </c>
    </row>
    <row r="14" spans="1:14" ht="39.75" customHeight="1">
      <c r="A14" s="70" t="s">
        <v>63</v>
      </c>
      <c r="B14" s="71">
        <v>10</v>
      </c>
      <c r="C14" s="72">
        <v>1854</v>
      </c>
      <c r="D14" s="72">
        <v>594</v>
      </c>
      <c r="E14" s="72">
        <v>2</v>
      </c>
      <c r="F14" s="72">
        <v>0</v>
      </c>
      <c r="G14" s="72">
        <v>586</v>
      </c>
      <c r="H14" s="72">
        <v>672</v>
      </c>
      <c r="I14" s="72">
        <v>92</v>
      </c>
      <c r="J14" s="72">
        <v>24</v>
      </c>
      <c r="K14" s="72">
        <v>68</v>
      </c>
      <c r="L14" s="72">
        <v>351</v>
      </c>
      <c r="M14" s="72">
        <v>43</v>
      </c>
      <c r="N14" s="73">
        <v>56</v>
      </c>
    </row>
    <row r="15" spans="1:14" ht="39.75" customHeight="1">
      <c r="A15" s="70" t="s">
        <v>64</v>
      </c>
      <c r="B15" s="71">
        <v>7</v>
      </c>
      <c r="C15" s="72">
        <v>1172</v>
      </c>
      <c r="D15" s="72">
        <v>267</v>
      </c>
      <c r="E15" s="72">
        <v>0</v>
      </c>
      <c r="F15" s="72">
        <v>26</v>
      </c>
      <c r="G15" s="72">
        <v>344</v>
      </c>
      <c r="H15" s="72">
        <v>535</v>
      </c>
      <c r="I15" s="72">
        <v>59</v>
      </c>
      <c r="J15" s="72">
        <v>12</v>
      </c>
      <c r="K15" s="72">
        <v>47</v>
      </c>
      <c r="L15" s="72">
        <v>163</v>
      </c>
      <c r="M15" s="72">
        <v>33</v>
      </c>
      <c r="N15" s="73">
        <v>25</v>
      </c>
    </row>
    <row r="16" spans="1:14" ht="39.75" customHeight="1">
      <c r="A16" s="70" t="s">
        <v>65</v>
      </c>
      <c r="B16" s="71">
        <v>2</v>
      </c>
      <c r="C16" s="72">
        <v>334</v>
      </c>
      <c r="D16" s="72">
        <v>0</v>
      </c>
      <c r="E16" s="72">
        <v>0</v>
      </c>
      <c r="F16" s="72">
        <v>0</v>
      </c>
      <c r="G16" s="72">
        <v>334</v>
      </c>
      <c r="H16" s="72">
        <v>0</v>
      </c>
      <c r="I16" s="72">
        <v>29</v>
      </c>
      <c r="J16" s="72">
        <v>7</v>
      </c>
      <c r="K16" s="72">
        <v>22</v>
      </c>
      <c r="L16" s="72">
        <v>98</v>
      </c>
      <c r="M16" s="72">
        <v>43</v>
      </c>
      <c r="N16" s="73">
        <v>15</v>
      </c>
    </row>
    <row r="17" spans="1:14" ht="39.75" customHeight="1">
      <c r="A17" s="70" t="s">
        <v>66</v>
      </c>
      <c r="B17" s="71">
        <v>9</v>
      </c>
      <c r="C17" s="72">
        <v>1355</v>
      </c>
      <c r="D17" s="72">
        <v>368</v>
      </c>
      <c r="E17" s="72">
        <v>4</v>
      </c>
      <c r="F17" s="72">
        <v>0</v>
      </c>
      <c r="G17" s="72">
        <v>334</v>
      </c>
      <c r="H17" s="72">
        <v>649</v>
      </c>
      <c r="I17" s="72">
        <v>57</v>
      </c>
      <c r="J17" s="72">
        <v>22</v>
      </c>
      <c r="K17" s="72">
        <v>35</v>
      </c>
      <c r="L17" s="72">
        <v>298</v>
      </c>
      <c r="M17" s="72">
        <v>38</v>
      </c>
      <c r="N17" s="73">
        <v>39</v>
      </c>
    </row>
    <row r="18" spans="1:14" ht="39.75" customHeight="1">
      <c r="A18" s="70" t="s">
        <v>67</v>
      </c>
      <c r="B18" s="71">
        <v>4</v>
      </c>
      <c r="C18" s="72">
        <v>371</v>
      </c>
      <c r="D18" s="72">
        <v>0</v>
      </c>
      <c r="E18" s="72">
        <v>2</v>
      </c>
      <c r="F18" s="72">
        <v>0</v>
      </c>
      <c r="G18" s="72">
        <v>159</v>
      </c>
      <c r="H18" s="72">
        <v>210</v>
      </c>
      <c r="I18" s="72">
        <v>44</v>
      </c>
      <c r="J18" s="72">
        <v>6</v>
      </c>
      <c r="K18" s="72">
        <v>38</v>
      </c>
      <c r="L18" s="72">
        <v>93</v>
      </c>
      <c r="M18" s="72">
        <v>32</v>
      </c>
      <c r="N18" s="73">
        <v>17</v>
      </c>
    </row>
    <row r="19" spans="1:14" ht="39.75" customHeight="1">
      <c r="A19" s="70" t="s">
        <v>68</v>
      </c>
      <c r="B19" s="75">
        <v>4</v>
      </c>
      <c r="C19" s="72">
        <v>1343</v>
      </c>
      <c r="D19" s="72">
        <v>40</v>
      </c>
      <c r="E19" s="72">
        <v>0</v>
      </c>
      <c r="F19" s="72">
        <v>142</v>
      </c>
      <c r="G19" s="72">
        <v>58</v>
      </c>
      <c r="H19" s="72">
        <v>1103</v>
      </c>
      <c r="I19" s="72">
        <v>24</v>
      </c>
      <c r="J19" s="72">
        <v>8</v>
      </c>
      <c r="K19" s="72">
        <v>16</v>
      </c>
      <c r="L19" s="72">
        <v>127</v>
      </c>
      <c r="M19" s="72">
        <v>52</v>
      </c>
      <c r="N19" s="73">
        <v>12</v>
      </c>
    </row>
    <row r="20" spans="1:14" ht="39.75" customHeight="1">
      <c r="A20" s="78" t="s">
        <v>69</v>
      </c>
      <c r="B20" s="79">
        <v>0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6</v>
      </c>
      <c r="J20" s="80">
        <v>1</v>
      </c>
      <c r="K20" s="80">
        <v>5</v>
      </c>
      <c r="L20" s="80">
        <v>6</v>
      </c>
      <c r="M20" s="80">
        <v>0</v>
      </c>
      <c r="N20" s="81">
        <v>3</v>
      </c>
    </row>
    <row r="21" spans="1:14" ht="39.75" customHeight="1">
      <c r="A21" s="82" t="s">
        <v>70</v>
      </c>
      <c r="B21" s="71">
        <v>1</v>
      </c>
      <c r="C21" s="80">
        <v>77</v>
      </c>
      <c r="D21" s="80">
        <v>0</v>
      </c>
      <c r="E21" s="80">
        <v>0</v>
      </c>
      <c r="F21" s="80">
        <v>0</v>
      </c>
      <c r="G21" s="80">
        <v>30</v>
      </c>
      <c r="H21" s="80">
        <v>47</v>
      </c>
      <c r="I21" s="80">
        <v>11</v>
      </c>
      <c r="J21" s="80">
        <v>3</v>
      </c>
      <c r="K21" s="80">
        <v>8</v>
      </c>
      <c r="L21" s="80">
        <v>47</v>
      </c>
      <c r="M21" s="80">
        <v>21</v>
      </c>
      <c r="N21" s="81">
        <v>6</v>
      </c>
    </row>
    <row r="22" spans="1:14" ht="39.75" customHeight="1">
      <c r="A22" s="83" t="s">
        <v>71</v>
      </c>
      <c r="B22" s="67">
        <v>2</v>
      </c>
      <c r="C22" s="68">
        <v>209</v>
      </c>
      <c r="D22" s="68">
        <v>153</v>
      </c>
      <c r="E22" s="68">
        <v>0</v>
      </c>
      <c r="F22" s="68">
        <v>0</v>
      </c>
      <c r="G22" s="68">
        <v>25</v>
      </c>
      <c r="H22" s="68">
        <v>31</v>
      </c>
      <c r="I22" s="68">
        <v>22</v>
      </c>
      <c r="J22" s="68">
        <v>6</v>
      </c>
      <c r="K22" s="68">
        <v>16</v>
      </c>
      <c r="L22" s="68">
        <v>94</v>
      </c>
      <c r="M22" s="68">
        <v>8</v>
      </c>
      <c r="N22" s="69">
        <v>14</v>
      </c>
    </row>
    <row r="23" spans="1:14" ht="39.75" customHeight="1">
      <c r="A23" s="83" t="s">
        <v>72</v>
      </c>
      <c r="B23" s="75">
        <v>1</v>
      </c>
      <c r="C23" s="76">
        <v>183</v>
      </c>
      <c r="D23" s="76">
        <v>83</v>
      </c>
      <c r="E23" s="76">
        <v>0</v>
      </c>
      <c r="F23" s="76">
        <v>0</v>
      </c>
      <c r="G23" s="76">
        <v>80</v>
      </c>
      <c r="H23" s="76">
        <v>20</v>
      </c>
      <c r="I23" s="76">
        <v>19</v>
      </c>
      <c r="J23" s="76">
        <v>8</v>
      </c>
      <c r="K23" s="76">
        <v>11</v>
      </c>
      <c r="L23" s="76">
        <v>101</v>
      </c>
      <c r="M23" s="76">
        <v>30</v>
      </c>
      <c r="N23" s="77">
        <v>9</v>
      </c>
    </row>
    <row r="24" spans="1:14" s="84" customFormat="1" ht="39.75" customHeight="1">
      <c r="A24" s="82" t="s">
        <v>73</v>
      </c>
      <c r="B24" s="80">
        <v>2</v>
      </c>
      <c r="C24" s="80">
        <v>146</v>
      </c>
      <c r="D24" s="80">
        <v>0</v>
      </c>
      <c r="E24" s="80">
        <v>0</v>
      </c>
      <c r="F24" s="80">
        <v>0</v>
      </c>
      <c r="G24" s="80">
        <v>0</v>
      </c>
      <c r="H24" s="80">
        <v>146</v>
      </c>
      <c r="I24" s="80">
        <v>16</v>
      </c>
      <c r="J24" s="80">
        <v>1</v>
      </c>
      <c r="K24" s="80">
        <v>15</v>
      </c>
      <c r="L24" s="80">
        <v>19</v>
      </c>
      <c r="M24" s="80">
        <v>0</v>
      </c>
      <c r="N24" s="81">
        <v>9</v>
      </c>
    </row>
    <row r="25" spans="1:14" ht="39.75" customHeight="1">
      <c r="A25" s="82" t="s">
        <v>74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12</v>
      </c>
      <c r="J25" s="80">
        <v>2</v>
      </c>
      <c r="K25" s="80">
        <v>10</v>
      </c>
      <c r="L25" s="80">
        <v>28</v>
      </c>
      <c r="M25" s="80">
        <v>6</v>
      </c>
      <c r="N25" s="81">
        <v>4</v>
      </c>
    </row>
    <row r="26" spans="1:14" ht="39.75" customHeight="1">
      <c r="A26" s="83" t="s">
        <v>75</v>
      </c>
      <c r="B26" s="71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6</v>
      </c>
      <c r="J26" s="72">
        <v>1</v>
      </c>
      <c r="K26" s="72">
        <v>5</v>
      </c>
      <c r="L26" s="72">
        <v>19</v>
      </c>
      <c r="M26" s="72">
        <v>4</v>
      </c>
      <c r="N26" s="73">
        <v>2</v>
      </c>
    </row>
    <row r="27" spans="1:14" ht="39.75" customHeight="1">
      <c r="A27" s="83" t="s">
        <v>76</v>
      </c>
      <c r="B27" s="71">
        <v>2</v>
      </c>
      <c r="C27" s="72">
        <v>230</v>
      </c>
      <c r="D27" s="72">
        <v>0</v>
      </c>
      <c r="E27" s="72">
        <v>0</v>
      </c>
      <c r="F27" s="72">
        <v>0</v>
      </c>
      <c r="G27" s="72">
        <v>0</v>
      </c>
      <c r="H27" s="72">
        <v>230</v>
      </c>
      <c r="I27" s="72">
        <v>14</v>
      </c>
      <c r="J27" s="72">
        <v>3</v>
      </c>
      <c r="K27" s="72">
        <v>11</v>
      </c>
      <c r="L27" s="72">
        <v>52</v>
      </c>
      <c r="M27" s="72">
        <v>19</v>
      </c>
      <c r="N27" s="73">
        <v>3</v>
      </c>
    </row>
    <row r="28" spans="1:14" ht="39.75" customHeight="1" thickBot="1">
      <c r="A28" s="85" t="s">
        <v>77</v>
      </c>
      <c r="B28" s="86">
        <v>4</v>
      </c>
      <c r="C28" s="87">
        <v>415</v>
      </c>
      <c r="D28" s="87">
        <v>118</v>
      </c>
      <c r="E28" s="87">
        <v>0</v>
      </c>
      <c r="F28" s="87">
        <v>0</v>
      </c>
      <c r="G28" s="87">
        <v>60</v>
      </c>
      <c r="H28" s="87">
        <v>237</v>
      </c>
      <c r="I28" s="87">
        <v>23</v>
      </c>
      <c r="J28" s="87">
        <v>8</v>
      </c>
      <c r="K28" s="87">
        <v>15</v>
      </c>
      <c r="L28" s="87">
        <v>127</v>
      </c>
      <c r="M28" s="87">
        <v>31</v>
      </c>
      <c r="N28" s="88">
        <v>12</v>
      </c>
    </row>
    <row r="29" spans="1:14" ht="39.75" customHeight="1" thickTop="1">
      <c r="A29" s="89" t="s">
        <v>139</v>
      </c>
      <c r="B29" s="71">
        <f aca="true" t="shared" si="3" ref="B29:N29">B17</f>
        <v>9</v>
      </c>
      <c r="C29" s="72">
        <f t="shared" si="3"/>
        <v>1355</v>
      </c>
      <c r="D29" s="72">
        <f t="shared" si="3"/>
        <v>368</v>
      </c>
      <c r="E29" s="72">
        <f t="shared" si="3"/>
        <v>4</v>
      </c>
      <c r="F29" s="72">
        <f t="shared" si="3"/>
        <v>0</v>
      </c>
      <c r="G29" s="72">
        <f t="shared" si="3"/>
        <v>334</v>
      </c>
      <c r="H29" s="72">
        <f t="shared" si="3"/>
        <v>649</v>
      </c>
      <c r="I29" s="72">
        <f t="shared" si="3"/>
        <v>57</v>
      </c>
      <c r="J29" s="72">
        <f t="shared" si="3"/>
        <v>22</v>
      </c>
      <c r="K29" s="72">
        <f t="shared" si="3"/>
        <v>35</v>
      </c>
      <c r="L29" s="72">
        <f t="shared" si="3"/>
        <v>298</v>
      </c>
      <c r="M29" s="72">
        <f t="shared" si="3"/>
        <v>38</v>
      </c>
      <c r="N29" s="73">
        <f t="shared" si="3"/>
        <v>39</v>
      </c>
    </row>
    <row r="30" spans="1:14" ht="39.75" customHeight="1">
      <c r="A30" s="83" t="s">
        <v>140</v>
      </c>
      <c r="B30" s="71">
        <f aca="true" t="shared" si="4" ref="B30:N30">B13+B14</f>
        <v>22</v>
      </c>
      <c r="C30" s="72">
        <f t="shared" si="4"/>
        <v>4392</v>
      </c>
      <c r="D30" s="72">
        <f t="shared" si="4"/>
        <v>1347</v>
      </c>
      <c r="E30" s="72">
        <f t="shared" si="4"/>
        <v>4</v>
      </c>
      <c r="F30" s="72">
        <f t="shared" si="4"/>
        <v>37</v>
      </c>
      <c r="G30" s="72">
        <f t="shared" si="4"/>
        <v>968</v>
      </c>
      <c r="H30" s="72">
        <f t="shared" si="4"/>
        <v>2036</v>
      </c>
      <c r="I30" s="72">
        <f t="shared" si="4"/>
        <v>192</v>
      </c>
      <c r="J30" s="72">
        <f t="shared" si="4"/>
        <v>50</v>
      </c>
      <c r="K30" s="72">
        <f t="shared" si="4"/>
        <v>142</v>
      </c>
      <c r="L30" s="72">
        <f t="shared" si="4"/>
        <v>764</v>
      </c>
      <c r="M30" s="72">
        <f t="shared" si="4"/>
        <v>87</v>
      </c>
      <c r="N30" s="73">
        <f t="shared" si="4"/>
        <v>109</v>
      </c>
    </row>
    <row r="31" spans="1:14" ht="39.75" customHeight="1">
      <c r="A31" s="83" t="s">
        <v>141</v>
      </c>
      <c r="B31" s="71">
        <f aca="true" t="shared" si="5" ref="B31:N31">B10+B20</f>
        <v>33</v>
      </c>
      <c r="C31" s="72">
        <f t="shared" si="5"/>
        <v>2663</v>
      </c>
      <c r="D31" s="72">
        <f t="shared" si="5"/>
        <v>393</v>
      </c>
      <c r="E31" s="72">
        <f t="shared" si="5"/>
        <v>4</v>
      </c>
      <c r="F31" s="72">
        <f t="shared" si="5"/>
        <v>0</v>
      </c>
      <c r="G31" s="72">
        <f t="shared" si="5"/>
        <v>917</v>
      </c>
      <c r="H31" s="72">
        <f t="shared" si="5"/>
        <v>1349</v>
      </c>
      <c r="I31" s="72">
        <f t="shared" si="5"/>
        <v>120</v>
      </c>
      <c r="J31" s="72">
        <f t="shared" si="5"/>
        <v>43</v>
      </c>
      <c r="K31" s="72">
        <f t="shared" si="5"/>
        <v>77</v>
      </c>
      <c r="L31" s="72">
        <f t="shared" si="5"/>
        <v>556</v>
      </c>
      <c r="M31" s="72">
        <f t="shared" si="5"/>
        <v>9</v>
      </c>
      <c r="N31" s="73">
        <f t="shared" si="5"/>
        <v>97</v>
      </c>
    </row>
    <row r="32" spans="1:14" ht="39.75" customHeight="1">
      <c r="A32" s="83" t="s">
        <v>142</v>
      </c>
      <c r="B32" s="71">
        <f aca="true" t="shared" si="6" ref="B32:N32">B9+B16+B19+B21+B22+B23</f>
        <v>56</v>
      </c>
      <c r="C32" s="72">
        <f t="shared" si="6"/>
        <v>10199</v>
      </c>
      <c r="D32" s="72">
        <f t="shared" si="6"/>
        <v>1956</v>
      </c>
      <c r="E32" s="72">
        <f t="shared" si="6"/>
        <v>6</v>
      </c>
      <c r="F32" s="72">
        <f t="shared" si="6"/>
        <v>178</v>
      </c>
      <c r="G32" s="72">
        <f t="shared" si="6"/>
        <v>2361</v>
      </c>
      <c r="H32" s="72">
        <f t="shared" si="6"/>
        <v>5698</v>
      </c>
      <c r="I32" s="72">
        <f t="shared" si="6"/>
        <v>536</v>
      </c>
      <c r="J32" s="72">
        <f t="shared" si="6"/>
        <v>181</v>
      </c>
      <c r="K32" s="72">
        <f t="shared" si="6"/>
        <v>355</v>
      </c>
      <c r="L32" s="72">
        <f t="shared" si="6"/>
        <v>2791</v>
      </c>
      <c r="M32" s="72">
        <f t="shared" si="6"/>
        <v>681</v>
      </c>
      <c r="N32" s="73">
        <f t="shared" si="6"/>
        <v>304</v>
      </c>
    </row>
    <row r="33" spans="1:14" ht="39.75" customHeight="1">
      <c r="A33" s="83" t="s">
        <v>143</v>
      </c>
      <c r="B33" s="71">
        <f aca="true" t="shared" si="7" ref="B33:N33">B12+B15+B18+B24+B25</f>
        <v>19</v>
      </c>
      <c r="C33" s="72">
        <f t="shared" si="7"/>
        <v>2770</v>
      </c>
      <c r="D33" s="72">
        <f t="shared" si="7"/>
        <v>685</v>
      </c>
      <c r="E33" s="72">
        <f t="shared" si="7"/>
        <v>4</v>
      </c>
      <c r="F33" s="72">
        <f t="shared" si="7"/>
        <v>26</v>
      </c>
      <c r="G33" s="72">
        <f t="shared" si="7"/>
        <v>818</v>
      </c>
      <c r="H33" s="72">
        <f t="shared" si="7"/>
        <v>1237</v>
      </c>
      <c r="I33" s="72">
        <f t="shared" si="7"/>
        <v>172</v>
      </c>
      <c r="J33" s="72">
        <f t="shared" si="7"/>
        <v>30</v>
      </c>
      <c r="K33" s="72">
        <f t="shared" si="7"/>
        <v>142</v>
      </c>
      <c r="L33" s="72">
        <f t="shared" si="7"/>
        <v>427</v>
      </c>
      <c r="M33" s="72">
        <f t="shared" si="7"/>
        <v>84</v>
      </c>
      <c r="N33" s="73">
        <f t="shared" si="7"/>
        <v>77</v>
      </c>
    </row>
    <row r="34" spans="1:14" ht="39.75" customHeight="1">
      <c r="A34" s="90" t="s">
        <v>144</v>
      </c>
      <c r="B34" s="75">
        <f aca="true" t="shared" si="8" ref="B34:N34">B11+B26+B27+B28</f>
        <v>14</v>
      </c>
      <c r="C34" s="76">
        <f t="shared" si="8"/>
        <v>2395</v>
      </c>
      <c r="D34" s="76">
        <f t="shared" si="8"/>
        <v>463</v>
      </c>
      <c r="E34" s="76">
        <f t="shared" si="8"/>
        <v>4</v>
      </c>
      <c r="F34" s="76">
        <f t="shared" si="8"/>
        <v>5</v>
      </c>
      <c r="G34" s="76">
        <f t="shared" si="8"/>
        <v>390</v>
      </c>
      <c r="H34" s="76">
        <f t="shared" si="8"/>
        <v>1533</v>
      </c>
      <c r="I34" s="76">
        <f t="shared" si="8"/>
        <v>131</v>
      </c>
      <c r="J34" s="76">
        <f t="shared" si="8"/>
        <v>42</v>
      </c>
      <c r="K34" s="76">
        <f t="shared" si="8"/>
        <v>89</v>
      </c>
      <c r="L34" s="76">
        <f t="shared" si="8"/>
        <v>665</v>
      </c>
      <c r="M34" s="76">
        <f t="shared" si="8"/>
        <v>224</v>
      </c>
      <c r="N34" s="77">
        <f t="shared" si="8"/>
        <v>60</v>
      </c>
    </row>
  </sheetData>
  <mergeCells count="16">
    <mergeCell ref="C3:H3"/>
    <mergeCell ref="I3:K4"/>
    <mergeCell ref="E4:E5"/>
    <mergeCell ref="F4:F5"/>
    <mergeCell ref="G4:G5"/>
    <mergeCell ref="H4:H5"/>
    <mergeCell ref="B3:B5"/>
    <mergeCell ref="A2:A5"/>
    <mergeCell ref="N2:N5"/>
    <mergeCell ref="A1:K1"/>
    <mergeCell ref="L3:L5"/>
    <mergeCell ref="I2:L2"/>
    <mergeCell ref="B2:H2"/>
    <mergeCell ref="L1:N1"/>
    <mergeCell ref="C4:C5"/>
    <mergeCell ref="D4:D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N35"/>
  <sheetViews>
    <sheetView zoomScale="75" zoomScaleNormal="75" zoomScaleSheetLayoutView="75" workbookViewId="0" topLeftCell="A1">
      <selection activeCell="P1" sqref="P1:P16384"/>
    </sheetView>
  </sheetViews>
  <sheetFormatPr defaultColWidth="9.00390625" defaultRowHeight="13.5"/>
  <cols>
    <col min="1" max="1" width="11.875" style="54" customWidth="1"/>
    <col min="2" max="14" width="9.625" style="54" customWidth="1"/>
    <col min="15" max="16384" width="9.125" style="54" customWidth="1"/>
  </cols>
  <sheetData>
    <row r="1" spans="1:14" ht="21">
      <c r="A1" s="270" t="s">
        <v>145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3">
        <v>38626</v>
      </c>
      <c r="M1" s="273"/>
      <c r="N1" s="273"/>
    </row>
    <row r="2" spans="1:14" ht="14.25" customHeight="1">
      <c r="A2" s="266" t="s">
        <v>124</v>
      </c>
      <c r="B2" s="271" t="s">
        <v>125</v>
      </c>
      <c r="C2" s="272"/>
      <c r="D2" s="272"/>
      <c r="E2" s="272"/>
      <c r="F2" s="272"/>
      <c r="G2" s="272"/>
      <c r="H2" s="272"/>
      <c r="I2" s="271" t="s">
        <v>126</v>
      </c>
      <c r="J2" s="272"/>
      <c r="K2" s="272"/>
      <c r="L2" s="272"/>
      <c r="M2" s="57"/>
      <c r="N2" s="269" t="s">
        <v>127</v>
      </c>
    </row>
    <row r="3" spans="1:14" ht="14.25" customHeight="1">
      <c r="A3" s="267"/>
      <c r="B3" s="284" t="s">
        <v>128</v>
      </c>
      <c r="C3" s="271" t="s">
        <v>129</v>
      </c>
      <c r="D3" s="272"/>
      <c r="E3" s="272"/>
      <c r="F3" s="272"/>
      <c r="G3" s="272"/>
      <c r="H3" s="272"/>
      <c r="I3" s="275" t="s">
        <v>128</v>
      </c>
      <c r="J3" s="276"/>
      <c r="K3" s="277"/>
      <c r="L3" s="284" t="s">
        <v>130</v>
      </c>
      <c r="M3" s="59" t="s">
        <v>0</v>
      </c>
      <c r="N3" s="264"/>
    </row>
    <row r="4" spans="1:14" ht="14.25" customHeight="1">
      <c r="A4" s="267"/>
      <c r="B4" s="264"/>
      <c r="C4" s="274" t="s">
        <v>131</v>
      </c>
      <c r="D4" s="274" t="s">
        <v>132</v>
      </c>
      <c r="E4" s="274" t="s">
        <v>133</v>
      </c>
      <c r="F4" s="274" t="s">
        <v>134</v>
      </c>
      <c r="G4" s="274" t="s">
        <v>50</v>
      </c>
      <c r="H4" s="274" t="s">
        <v>135</v>
      </c>
      <c r="I4" s="278"/>
      <c r="J4" s="306"/>
      <c r="K4" s="307"/>
      <c r="L4" s="264"/>
      <c r="M4" s="48"/>
      <c r="N4" s="264"/>
    </row>
    <row r="5" spans="1:14" ht="52.5" customHeight="1">
      <c r="A5" s="268"/>
      <c r="B5" s="265"/>
      <c r="C5" s="274"/>
      <c r="D5" s="274"/>
      <c r="E5" s="274"/>
      <c r="F5" s="274"/>
      <c r="G5" s="274"/>
      <c r="H5" s="274"/>
      <c r="I5" s="64" t="s">
        <v>136</v>
      </c>
      <c r="J5" s="62" t="s">
        <v>137</v>
      </c>
      <c r="K5" s="55" t="s">
        <v>138</v>
      </c>
      <c r="L5" s="265"/>
      <c r="M5" s="23" t="s">
        <v>50</v>
      </c>
      <c r="N5" s="265"/>
    </row>
    <row r="6" spans="1:14" ht="39.75" customHeight="1">
      <c r="A6" s="65" t="s">
        <v>55</v>
      </c>
      <c r="B6" s="91">
        <v>10.4</v>
      </c>
      <c r="C6" s="92">
        <v>1619.7</v>
      </c>
      <c r="D6" s="92">
        <v>355.1</v>
      </c>
      <c r="E6" s="92">
        <v>1.8</v>
      </c>
      <c r="F6" s="92">
        <v>16.8</v>
      </c>
      <c r="G6" s="92">
        <v>394.3</v>
      </c>
      <c r="H6" s="92">
        <v>851.7</v>
      </c>
      <c r="I6" s="92">
        <v>82.3</v>
      </c>
      <c r="J6" s="92">
        <v>25.1</v>
      </c>
      <c r="K6" s="92">
        <v>57.2</v>
      </c>
      <c r="L6" s="92">
        <v>374.8</v>
      </c>
      <c r="M6" s="93">
        <v>76.5</v>
      </c>
      <c r="N6" s="94">
        <v>46.7</v>
      </c>
    </row>
    <row r="7" spans="1:14" ht="39.75" customHeight="1">
      <c r="A7" s="70" t="s">
        <v>56</v>
      </c>
      <c r="B7" s="95">
        <v>10.7</v>
      </c>
      <c r="C7" s="93">
        <v>1705.2</v>
      </c>
      <c r="D7" s="93">
        <v>367.9</v>
      </c>
      <c r="E7" s="93">
        <v>2</v>
      </c>
      <c r="F7" s="93">
        <v>18.6</v>
      </c>
      <c r="G7" s="93">
        <v>423.6</v>
      </c>
      <c r="H7" s="93">
        <v>893</v>
      </c>
      <c r="I7" s="93">
        <v>81.7</v>
      </c>
      <c r="J7" s="93">
        <v>25.4</v>
      </c>
      <c r="K7" s="93">
        <v>56.4</v>
      </c>
      <c r="L7" s="93">
        <v>379.3</v>
      </c>
      <c r="M7" s="93">
        <v>76</v>
      </c>
      <c r="N7" s="96">
        <v>47.3</v>
      </c>
    </row>
    <row r="8" spans="1:14" ht="39.75" customHeight="1">
      <c r="A8" s="74" t="s">
        <v>57</v>
      </c>
      <c r="B8" s="97">
        <v>8.1</v>
      </c>
      <c r="C8" s="98">
        <v>854.2</v>
      </c>
      <c r="D8" s="98">
        <v>240</v>
      </c>
      <c r="E8" s="98">
        <v>0</v>
      </c>
      <c r="F8" s="98">
        <v>0</v>
      </c>
      <c r="G8" s="98">
        <v>132.2</v>
      </c>
      <c r="H8" s="98">
        <v>482</v>
      </c>
      <c r="I8" s="98">
        <v>87.5</v>
      </c>
      <c r="J8" s="98">
        <v>22.4</v>
      </c>
      <c r="K8" s="98">
        <v>65.1</v>
      </c>
      <c r="L8" s="98">
        <v>334.2</v>
      </c>
      <c r="M8" s="98">
        <v>80.7</v>
      </c>
      <c r="N8" s="99">
        <v>42</v>
      </c>
    </row>
    <row r="9" spans="1:14" ht="39.75" customHeight="1">
      <c r="A9" s="70" t="s">
        <v>58</v>
      </c>
      <c r="B9" s="100">
        <v>8.9</v>
      </c>
      <c r="C9" s="101">
        <v>1563.9</v>
      </c>
      <c r="D9" s="101">
        <v>326.3</v>
      </c>
      <c r="E9" s="101">
        <v>1.2</v>
      </c>
      <c r="F9" s="101">
        <v>7</v>
      </c>
      <c r="G9" s="101">
        <v>356.2</v>
      </c>
      <c r="H9" s="101">
        <v>873.3</v>
      </c>
      <c r="I9" s="101">
        <v>83.7</v>
      </c>
      <c r="J9" s="101">
        <v>28.9</v>
      </c>
      <c r="K9" s="101">
        <v>54.8</v>
      </c>
      <c r="L9" s="102">
        <v>451.3</v>
      </c>
      <c r="M9" s="101">
        <v>102.3</v>
      </c>
      <c r="N9" s="103">
        <v>48.2</v>
      </c>
    </row>
    <row r="10" spans="1:14" ht="39.75" customHeight="1">
      <c r="A10" s="70" t="s">
        <v>59</v>
      </c>
      <c r="B10" s="100">
        <v>19</v>
      </c>
      <c r="C10" s="101">
        <v>1530.6</v>
      </c>
      <c r="D10" s="101">
        <v>225.9</v>
      </c>
      <c r="E10" s="101">
        <v>2.3</v>
      </c>
      <c r="F10" s="101">
        <v>0</v>
      </c>
      <c r="G10" s="101">
        <v>527.1</v>
      </c>
      <c r="H10" s="101">
        <v>775.4</v>
      </c>
      <c r="I10" s="101">
        <v>65.5</v>
      </c>
      <c r="J10" s="101">
        <v>24.1</v>
      </c>
      <c r="K10" s="101">
        <v>41.4</v>
      </c>
      <c r="L10" s="101">
        <v>316.1</v>
      </c>
      <c r="M10" s="101">
        <v>5.2</v>
      </c>
      <c r="N10" s="103">
        <v>54</v>
      </c>
    </row>
    <row r="11" spans="1:14" ht="39.75" customHeight="1">
      <c r="A11" s="70" t="s">
        <v>60</v>
      </c>
      <c r="B11" s="100">
        <v>8.9</v>
      </c>
      <c r="C11" s="101">
        <v>1956.5</v>
      </c>
      <c r="D11" s="101">
        <v>385.7</v>
      </c>
      <c r="E11" s="101">
        <v>4.5</v>
      </c>
      <c r="F11" s="101">
        <v>5.6</v>
      </c>
      <c r="G11" s="101">
        <v>368.9</v>
      </c>
      <c r="H11" s="101">
        <v>1191.8</v>
      </c>
      <c r="I11" s="101">
        <v>98.4</v>
      </c>
      <c r="J11" s="101">
        <v>33.5</v>
      </c>
      <c r="K11" s="101">
        <v>64.8</v>
      </c>
      <c r="L11" s="101">
        <v>522.1</v>
      </c>
      <c r="M11" s="101">
        <v>190.1</v>
      </c>
      <c r="N11" s="103">
        <v>48.1</v>
      </c>
    </row>
    <row r="12" spans="1:14" ht="39.75" customHeight="1">
      <c r="A12" s="70" t="s">
        <v>61</v>
      </c>
      <c r="B12" s="100">
        <v>14.5</v>
      </c>
      <c r="C12" s="101">
        <v>2619.7</v>
      </c>
      <c r="D12" s="101">
        <v>1013</v>
      </c>
      <c r="E12" s="101">
        <v>4.8</v>
      </c>
      <c r="F12" s="101">
        <v>0</v>
      </c>
      <c r="G12" s="101">
        <v>763.4</v>
      </c>
      <c r="H12" s="101">
        <v>838.5</v>
      </c>
      <c r="I12" s="101">
        <v>99.4</v>
      </c>
      <c r="J12" s="101">
        <v>21.8</v>
      </c>
      <c r="K12" s="101">
        <v>77.5</v>
      </c>
      <c r="L12" s="101">
        <v>300.5</v>
      </c>
      <c r="M12" s="101">
        <v>31.5</v>
      </c>
      <c r="N12" s="103">
        <v>53.3</v>
      </c>
    </row>
    <row r="13" spans="1:14" ht="39.75" customHeight="1">
      <c r="A13" s="70" t="s">
        <v>62</v>
      </c>
      <c r="B13" s="100">
        <v>9.7</v>
      </c>
      <c r="C13" s="101">
        <v>2047.6</v>
      </c>
      <c r="D13" s="101">
        <v>607.5</v>
      </c>
      <c r="E13" s="101">
        <v>1.6</v>
      </c>
      <c r="F13" s="101">
        <v>29.9</v>
      </c>
      <c r="G13" s="101">
        <v>308.2</v>
      </c>
      <c r="H13" s="101">
        <v>1100.4</v>
      </c>
      <c r="I13" s="101">
        <v>80.7</v>
      </c>
      <c r="J13" s="101">
        <v>21</v>
      </c>
      <c r="K13" s="101">
        <v>59.7</v>
      </c>
      <c r="L13" s="101">
        <v>333.2</v>
      </c>
      <c r="M13" s="101">
        <v>35.5</v>
      </c>
      <c r="N13" s="103">
        <v>42.8</v>
      </c>
    </row>
    <row r="14" spans="1:14" ht="39.75" customHeight="1">
      <c r="A14" s="70" t="s">
        <v>63</v>
      </c>
      <c r="B14" s="100">
        <v>8.8</v>
      </c>
      <c r="C14" s="101">
        <v>1635.3</v>
      </c>
      <c r="D14" s="101">
        <v>523.9</v>
      </c>
      <c r="E14" s="101">
        <v>1.8</v>
      </c>
      <c r="F14" s="101">
        <v>0</v>
      </c>
      <c r="G14" s="101">
        <v>516.9</v>
      </c>
      <c r="H14" s="101">
        <v>592.7</v>
      </c>
      <c r="I14" s="101">
        <v>81.1</v>
      </c>
      <c r="J14" s="101">
        <v>21.2</v>
      </c>
      <c r="K14" s="101">
        <v>60</v>
      </c>
      <c r="L14" s="101">
        <v>309.6</v>
      </c>
      <c r="M14" s="101">
        <v>37.9</v>
      </c>
      <c r="N14" s="103">
        <v>49.4</v>
      </c>
    </row>
    <row r="15" spans="1:14" ht="39.75" customHeight="1">
      <c r="A15" s="70" t="s">
        <v>64</v>
      </c>
      <c r="B15" s="100">
        <v>13.8</v>
      </c>
      <c r="C15" s="101">
        <v>2307.7</v>
      </c>
      <c r="D15" s="101">
        <v>525.7</v>
      </c>
      <c r="E15" s="101">
        <v>0</v>
      </c>
      <c r="F15" s="101">
        <v>51.2</v>
      </c>
      <c r="G15" s="101">
        <v>677.4</v>
      </c>
      <c r="H15" s="101">
        <v>1053.4</v>
      </c>
      <c r="I15" s="101">
        <v>116.2</v>
      </c>
      <c r="J15" s="101">
        <v>23.6</v>
      </c>
      <c r="K15" s="101">
        <v>92.5</v>
      </c>
      <c r="L15" s="101">
        <v>321</v>
      </c>
      <c r="M15" s="101">
        <v>65</v>
      </c>
      <c r="N15" s="103">
        <v>49.2</v>
      </c>
    </row>
    <row r="16" spans="1:14" ht="39.75" customHeight="1">
      <c r="A16" s="70" t="s">
        <v>65</v>
      </c>
      <c r="B16" s="100">
        <v>5.1</v>
      </c>
      <c r="C16" s="101">
        <v>845.7</v>
      </c>
      <c r="D16" s="101">
        <v>0</v>
      </c>
      <c r="E16" s="101">
        <v>0</v>
      </c>
      <c r="F16" s="101">
        <v>0</v>
      </c>
      <c r="G16" s="101">
        <v>845.7</v>
      </c>
      <c r="H16" s="101">
        <v>0</v>
      </c>
      <c r="I16" s="101">
        <v>73.4</v>
      </c>
      <c r="J16" s="101">
        <v>17.7</v>
      </c>
      <c r="K16" s="101">
        <v>55.7</v>
      </c>
      <c r="L16" s="101">
        <v>248.1</v>
      </c>
      <c r="M16" s="101">
        <v>108.9</v>
      </c>
      <c r="N16" s="103">
        <v>38</v>
      </c>
    </row>
    <row r="17" spans="1:14" ht="39.75" customHeight="1">
      <c r="A17" s="70" t="s">
        <v>66</v>
      </c>
      <c r="B17" s="100">
        <v>9.7</v>
      </c>
      <c r="C17" s="101">
        <v>1459.3</v>
      </c>
      <c r="D17" s="101">
        <v>396.3</v>
      </c>
      <c r="E17" s="101">
        <v>4.3</v>
      </c>
      <c r="F17" s="101">
        <v>0</v>
      </c>
      <c r="G17" s="101">
        <v>359.7</v>
      </c>
      <c r="H17" s="101">
        <v>698.9</v>
      </c>
      <c r="I17" s="101">
        <v>61.4</v>
      </c>
      <c r="J17" s="101">
        <v>23.7</v>
      </c>
      <c r="K17" s="101">
        <v>37.7</v>
      </c>
      <c r="L17" s="101">
        <v>320.9</v>
      </c>
      <c r="M17" s="101">
        <v>40.9</v>
      </c>
      <c r="N17" s="103">
        <v>42</v>
      </c>
    </row>
    <row r="18" spans="1:14" ht="39.75" customHeight="1">
      <c r="A18" s="70" t="s">
        <v>67</v>
      </c>
      <c r="B18" s="100">
        <v>8.9</v>
      </c>
      <c r="C18" s="101">
        <v>825.4</v>
      </c>
      <c r="D18" s="101">
        <v>0</v>
      </c>
      <c r="E18" s="101">
        <v>4.4</v>
      </c>
      <c r="F18" s="101">
        <v>0</v>
      </c>
      <c r="G18" s="101">
        <v>353.7</v>
      </c>
      <c r="H18" s="101">
        <v>467.2</v>
      </c>
      <c r="I18" s="101">
        <v>97.9</v>
      </c>
      <c r="J18" s="101">
        <v>13.3</v>
      </c>
      <c r="K18" s="101">
        <v>84.5</v>
      </c>
      <c r="L18" s="101">
        <v>206.9</v>
      </c>
      <c r="M18" s="101">
        <v>71.2</v>
      </c>
      <c r="N18" s="103">
        <v>37.8</v>
      </c>
    </row>
    <row r="19" spans="1:14" ht="39.75" customHeight="1">
      <c r="A19" s="70" t="s">
        <v>68</v>
      </c>
      <c r="B19" s="100">
        <v>11.3</v>
      </c>
      <c r="C19" s="101">
        <v>3806.9</v>
      </c>
      <c r="D19" s="101">
        <v>113.4</v>
      </c>
      <c r="E19" s="101">
        <v>0</v>
      </c>
      <c r="F19" s="101">
        <v>402.5</v>
      </c>
      <c r="G19" s="101">
        <v>164.4</v>
      </c>
      <c r="H19" s="101">
        <v>3126.6</v>
      </c>
      <c r="I19" s="101">
        <v>68</v>
      </c>
      <c r="J19" s="101">
        <v>22.7</v>
      </c>
      <c r="K19" s="101">
        <v>45.4</v>
      </c>
      <c r="L19" s="101">
        <v>360</v>
      </c>
      <c r="M19" s="101">
        <v>147.4</v>
      </c>
      <c r="N19" s="103">
        <v>34</v>
      </c>
    </row>
    <row r="20" spans="1:14" ht="39.75" customHeight="1">
      <c r="A20" s="78" t="s">
        <v>69</v>
      </c>
      <c r="B20" s="104">
        <v>0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74.1</v>
      </c>
      <c r="J20" s="105">
        <v>12.3</v>
      </c>
      <c r="K20" s="105">
        <v>61.7</v>
      </c>
      <c r="L20" s="105">
        <v>74.1</v>
      </c>
      <c r="M20" s="105">
        <v>0</v>
      </c>
      <c r="N20" s="106">
        <v>37</v>
      </c>
    </row>
    <row r="21" spans="1:14" s="84" customFormat="1" ht="39.75" customHeight="1">
      <c r="A21" s="82" t="s">
        <v>70</v>
      </c>
      <c r="B21" s="107">
        <v>9.1</v>
      </c>
      <c r="C21" s="108">
        <v>703.5</v>
      </c>
      <c r="D21" s="108">
        <v>0</v>
      </c>
      <c r="E21" s="105">
        <v>0</v>
      </c>
      <c r="F21" s="105">
        <v>0</v>
      </c>
      <c r="G21" s="105">
        <v>274.1</v>
      </c>
      <c r="H21" s="108">
        <v>429.4</v>
      </c>
      <c r="I21" s="108">
        <v>100.5</v>
      </c>
      <c r="J21" s="108">
        <v>27.4</v>
      </c>
      <c r="K21" s="108">
        <v>73.1</v>
      </c>
      <c r="L21" s="108">
        <v>429.4</v>
      </c>
      <c r="M21" s="108">
        <v>191.9</v>
      </c>
      <c r="N21" s="109">
        <v>54.8</v>
      </c>
    </row>
    <row r="22" spans="1:14" ht="39.75" customHeight="1">
      <c r="A22" s="83" t="s">
        <v>71</v>
      </c>
      <c r="B22" s="110">
        <v>6.5</v>
      </c>
      <c r="C22" s="102">
        <v>683.8</v>
      </c>
      <c r="D22" s="102">
        <v>500.6</v>
      </c>
      <c r="E22" s="102">
        <v>0</v>
      </c>
      <c r="F22" s="102">
        <v>0</v>
      </c>
      <c r="G22" s="102">
        <v>81.8</v>
      </c>
      <c r="H22" s="102">
        <v>101.4</v>
      </c>
      <c r="I22" s="102">
        <v>72</v>
      </c>
      <c r="J22" s="102">
        <v>19.6</v>
      </c>
      <c r="K22" s="102">
        <v>52.3</v>
      </c>
      <c r="L22" s="102">
        <v>307.6</v>
      </c>
      <c r="M22" s="102">
        <v>26.2</v>
      </c>
      <c r="N22" s="111">
        <v>45.8</v>
      </c>
    </row>
    <row r="23" spans="1:14" ht="39.75" customHeight="1">
      <c r="A23" s="83" t="s">
        <v>72</v>
      </c>
      <c r="B23" s="100">
        <v>4.5</v>
      </c>
      <c r="C23" s="101">
        <v>816.1</v>
      </c>
      <c r="D23" s="101">
        <v>370.1</v>
      </c>
      <c r="E23" s="101">
        <v>0</v>
      </c>
      <c r="F23" s="101">
        <v>0</v>
      </c>
      <c r="G23" s="101">
        <v>356.8</v>
      </c>
      <c r="H23" s="101">
        <v>89.2</v>
      </c>
      <c r="I23" s="101">
        <v>84.7</v>
      </c>
      <c r="J23" s="101">
        <v>35.7</v>
      </c>
      <c r="K23" s="101">
        <v>49.1</v>
      </c>
      <c r="L23" s="101">
        <v>450.4</v>
      </c>
      <c r="M23" s="101">
        <v>133.8</v>
      </c>
      <c r="N23" s="103">
        <v>40.1</v>
      </c>
    </row>
    <row r="24" spans="1:14" ht="39.75" customHeight="1">
      <c r="A24" s="82" t="s">
        <v>73</v>
      </c>
      <c r="B24" s="104">
        <v>10.2</v>
      </c>
      <c r="C24" s="105">
        <v>744.1</v>
      </c>
      <c r="D24" s="105">
        <v>0</v>
      </c>
      <c r="E24" s="105">
        <v>0</v>
      </c>
      <c r="F24" s="105">
        <v>0</v>
      </c>
      <c r="G24" s="105">
        <v>0</v>
      </c>
      <c r="H24" s="105">
        <v>744.1</v>
      </c>
      <c r="I24" s="105">
        <v>81.5</v>
      </c>
      <c r="J24" s="105">
        <v>5.1</v>
      </c>
      <c r="K24" s="105">
        <v>76.5</v>
      </c>
      <c r="L24" s="105">
        <v>96.8</v>
      </c>
      <c r="M24" s="105">
        <v>0</v>
      </c>
      <c r="N24" s="106">
        <v>45.9</v>
      </c>
    </row>
    <row r="25" spans="1:14" ht="39.75" customHeight="1">
      <c r="A25" s="82" t="s">
        <v>74</v>
      </c>
      <c r="B25" s="104">
        <v>0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99.2</v>
      </c>
      <c r="J25" s="105">
        <v>16.5</v>
      </c>
      <c r="K25" s="105">
        <v>82.7</v>
      </c>
      <c r="L25" s="105">
        <v>231.5</v>
      </c>
      <c r="M25" s="105">
        <v>49.6</v>
      </c>
      <c r="N25" s="106">
        <v>33.1</v>
      </c>
    </row>
    <row r="26" spans="1:14" ht="39.75" customHeight="1">
      <c r="A26" s="83" t="s">
        <v>75</v>
      </c>
      <c r="B26" s="100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127.9</v>
      </c>
      <c r="J26" s="101">
        <v>21.3</v>
      </c>
      <c r="K26" s="101">
        <v>106.6</v>
      </c>
      <c r="L26" s="101">
        <v>405.1</v>
      </c>
      <c r="M26" s="101">
        <v>85.3</v>
      </c>
      <c r="N26" s="103">
        <v>42.6</v>
      </c>
    </row>
    <row r="27" spans="1:14" ht="39.75" customHeight="1">
      <c r="A27" s="83" t="s">
        <v>76</v>
      </c>
      <c r="B27" s="100">
        <v>16.1</v>
      </c>
      <c r="C27" s="101">
        <v>1850.1</v>
      </c>
      <c r="D27" s="101">
        <v>0</v>
      </c>
      <c r="E27" s="101">
        <v>0</v>
      </c>
      <c r="F27" s="101">
        <v>0</v>
      </c>
      <c r="G27" s="101">
        <v>0</v>
      </c>
      <c r="H27" s="101">
        <v>1850.1</v>
      </c>
      <c r="I27" s="101">
        <v>112.6</v>
      </c>
      <c r="J27" s="101">
        <v>24.1</v>
      </c>
      <c r="K27" s="101">
        <v>88.5</v>
      </c>
      <c r="L27" s="101">
        <v>418.3</v>
      </c>
      <c r="M27" s="101">
        <v>152.8</v>
      </c>
      <c r="N27" s="103">
        <v>24.1</v>
      </c>
    </row>
    <row r="28" spans="1:14" ht="39.75" customHeight="1" thickBot="1">
      <c r="A28" s="85" t="s">
        <v>77</v>
      </c>
      <c r="B28" s="112">
        <v>15</v>
      </c>
      <c r="C28" s="113">
        <v>1558</v>
      </c>
      <c r="D28" s="113">
        <v>443</v>
      </c>
      <c r="E28" s="113">
        <v>0</v>
      </c>
      <c r="F28" s="113">
        <v>0</v>
      </c>
      <c r="G28" s="113">
        <v>225.3</v>
      </c>
      <c r="H28" s="113">
        <v>889.8</v>
      </c>
      <c r="I28" s="113">
        <v>86.3</v>
      </c>
      <c r="J28" s="113">
        <v>30</v>
      </c>
      <c r="K28" s="113">
        <v>56.3</v>
      </c>
      <c r="L28" s="113">
        <v>476.8</v>
      </c>
      <c r="M28" s="113">
        <v>116.4</v>
      </c>
      <c r="N28" s="114">
        <v>45.1</v>
      </c>
    </row>
    <row r="29" spans="1:14" ht="39.75" customHeight="1" thickTop="1">
      <c r="A29" s="89" t="s">
        <v>139</v>
      </c>
      <c r="B29" s="115">
        <v>9.7</v>
      </c>
      <c r="C29" s="116">
        <v>1459.3</v>
      </c>
      <c r="D29" s="116">
        <v>396.3</v>
      </c>
      <c r="E29" s="116">
        <v>4.3</v>
      </c>
      <c r="F29" s="116">
        <v>0</v>
      </c>
      <c r="G29" s="116">
        <v>359.7</v>
      </c>
      <c r="H29" s="116">
        <v>698.9</v>
      </c>
      <c r="I29" s="116">
        <v>61.4</v>
      </c>
      <c r="J29" s="116">
        <v>23.7</v>
      </c>
      <c r="K29" s="116">
        <v>37.7</v>
      </c>
      <c r="L29" s="116">
        <v>320.9</v>
      </c>
      <c r="M29" s="116">
        <v>40.9</v>
      </c>
      <c r="N29" s="117">
        <v>42</v>
      </c>
    </row>
    <row r="30" spans="1:14" ht="39.75" customHeight="1">
      <c r="A30" s="83" t="s">
        <v>140</v>
      </c>
      <c r="B30" s="100">
        <v>9.3</v>
      </c>
      <c r="C30" s="101">
        <v>1850.6</v>
      </c>
      <c r="D30" s="101">
        <v>567.6</v>
      </c>
      <c r="E30" s="101">
        <v>1.7</v>
      </c>
      <c r="F30" s="101">
        <v>15.6</v>
      </c>
      <c r="G30" s="101">
        <v>407.9</v>
      </c>
      <c r="H30" s="101">
        <v>857.9</v>
      </c>
      <c r="I30" s="101">
        <v>80.9</v>
      </c>
      <c r="J30" s="101">
        <v>21.1</v>
      </c>
      <c r="K30" s="101">
        <v>59.8</v>
      </c>
      <c r="L30" s="101">
        <v>321.9</v>
      </c>
      <c r="M30" s="101">
        <v>36.7</v>
      </c>
      <c r="N30" s="103">
        <v>45.9</v>
      </c>
    </row>
    <row r="31" spans="1:14" ht="39.75" customHeight="1">
      <c r="A31" s="83" t="s">
        <v>141</v>
      </c>
      <c r="B31" s="100">
        <v>18.1</v>
      </c>
      <c r="C31" s="101">
        <v>1462.5</v>
      </c>
      <c r="D31" s="101">
        <v>215.8</v>
      </c>
      <c r="E31" s="101">
        <v>2.2</v>
      </c>
      <c r="F31" s="101">
        <v>0</v>
      </c>
      <c r="G31" s="101">
        <v>503.6</v>
      </c>
      <c r="H31" s="101">
        <v>740.9</v>
      </c>
      <c r="I31" s="101">
        <v>65.9</v>
      </c>
      <c r="J31" s="101">
        <v>23.6</v>
      </c>
      <c r="K31" s="101">
        <v>42.3</v>
      </c>
      <c r="L31" s="101">
        <v>305.4</v>
      </c>
      <c r="M31" s="101">
        <v>4.9</v>
      </c>
      <c r="N31" s="103">
        <v>53.3</v>
      </c>
    </row>
    <row r="32" spans="1:14" ht="39.75" customHeight="1">
      <c r="A32" s="83" t="s">
        <v>142</v>
      </c>
      <c r="B32" s="100">
        <v>8.6</v>
      </c>
      <c r="C32" s="101">
        <v>1560.3</v>
      </c>
      <c r="D32" s="101">
        <v>299.2</v>
      </c>
      <c r="E32" s="101">
        <v>0.9</v>
      </c>
      <c r="F32" s="101">
        <v>27.2</v>
      </c>
      <c r="G32" s="101">
        <v>361.2</v>
      </c>
      <c r="H32" s="101">
        <v>871.7</v>
      </c>
      <c r="I32" s="101">
        <v>82</v>
      </c>
      <c r="J32" s="101">
        <v>27.7</v>
      </c>
      <c r="K32" s="101">
        <v>54.3</v>
      </c>
      <c r="L32" s="101">
        <v>427</v>
      </c>
      <c r="M32" s="101">
        <v>104.2</v>
      </c>
      <c r="N32" s="103">
        <v>46.5</v>
      </c>
    </row>
    <row r="33" spans="1:14" ht="39.75" customHeight="1">
      <c r="A33" s="83" t="s">
        <v>143</v>
      </c>
      <c r="B33" s="100">
        <v>11.3</v>
      </c>
      <c r="C33" s="101">
        <v>1641.8</v>
      </c>
      <c r="D33" s="101">
        <v>406</v>
      </c>
      <c r="E33" s="101">
        <v>2.4</v>
      </c>
      <c r="F33" s="101">
        <v>15.4</v>
      </c>
      <c r="G33" s="101">
        <v>484.8</v>
      </c>
      <c r="H33" s="101">
        <v>733.2</v>
      </c>
      <c r="I33" s="101">
        <v>101.9</v>
      </c>
      <c r="J33" s="101">
        <v>17.8</v>
      </c>
      <c r="K33" s="101">
        <v>84.2</v>
      </c>
      <c r="L33" s="101">
        <v>253.1</v>
      </c>
      <c r="M33" s="101">
        <v>49.8</v>
      </c>
      <c r="N33" s="103">
        <v>45.6</v>
      </c>
    </row>
    <row r="34" spans="1:14" ht="39.75" customHeight="1">
      <c r="A34" s="90" t="s">
        <v>144</v>
      </c>
      <c r="B34" s="118">
        <v>10.5</v>
      </c>
      <c r="C34" s="119">
        <v>1798</v>
      </c>
      <c r="D34" s="119">
        <v>347.6</v>
      </c>
      <c r="E34" s="119">
        <v>3</v>
      </c>
      <c r="F34" s="119">
        <v>3.8</v>
      </c>
      <c r="G34" s="119">
        <v>292.8</v>
      </c>
      <c r="H34" s="119">
        <v>1150.9</v>
      </c>
      <c r="I34" s="119">
        <v>98.3</v>
      </c>
      <c r="J34" s="119">
        <v>31.5</v>
      </c>
      <c r="K34" s="119">
        <v>66.8</v>
      </c>
      <c r="L34" s="119">
        <v>499.2</v>
      </c>
      <c r="M34" s="119">
        <v>168.2</v>
      </c>
      <c r="N34" s="120">
        <v>45</v>
      </c>
    </row>
    <row r="35" ht="13.5">
      <c r="A35" s="121" t="s">
        <v>146</v>
      </c>
    </row>
    <row r="36" ht="19.5" customHeight="1"/>
    <row r="37" ht="19.5" customHeight="1"/>
    <row r="38" ht="19.5" customHeight="1"/>
    <row r="39" ht="19.5" customHeight="1"/>
    <row r="40" ht="19.5" customHeight="1"/>
  </sheetData>
  <mergeCells count="16">
    <mergeCell ref="B3:B5"/>
    <mergeCell ref="A2:A5"/>
    <mergeCell ref="N2:N5"/>
    <mergeCell ref="A1:K1"/>
    <mergeCell ref="L3:L5"/>
    <mergeCell ref="I2:L2"/>
    <mergeCell ref="B2:H2"/>
    <mergeCell ref="I3:K4"/>
    <mergeCell ref="L1:N1"/>
    <mergeCell ref="C4:C5"/>
    <mergeCell ref="H4:H5"/>
    <mergeCell ref="C3:H3"/>
    <mergeCell ref="D4:D5"/>
    <mergeCell ref="E4:E5"/>
    <mergeCell ref="F4:F5"/>
    <mergeCell ref="G4:G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R33"/>
  <sheetViews>
    <sheetView view="pageBreakPreview" zoomScale="75" zoomScaleSheetLayoutView="75" workbookViewId="0" topLeftCell="A1">
      <selection activeCell="A2" sqref="A2:A3"/>
    </sheetView>
  </sheetViews>
  <sheetFormatPr defaultColWidth="9.00390625" defaultRowHeight="13.5"/>
  <cols>
    <col min="1" max="1" width="11.75390625" style="54" customWidth="1"/>
    <col min="2" max="9" width="7.125" style="54" customWidth="1"/>
    <col min="10" max="10" width="10.125" style="54" customWidth="1"/>
    <col min="11" max="18" width="7.125" style="54" customWidth="1"/>
    <col min="19" max="16384" width="7.625" style="54" customWidth="1"/>
  </cols>
  <sheetData>
    <row r="1" spans="1:18" ht="21">
      <c r="A1" s="53" t="s">
        <v>147</v>
      </c>
      <c r="B1" s="122"/>
      <c r="C1" s="122"/>
      <c r="D1" s="122"/>
      <c r="E1" s="122"/>
      <c r="F1" s="122"/>
      <c r="G1" s="122"/>
      <c r="H1" s="123"/>
      <c r="I1" s="124"/>
      <c r="J1" s="124"/>
      <c r="K1" s="124"/>
      <c r="L1" s="124"/>
      <c r="M1" s="124"/>
      <c r="N1" s="308">
        <v>38626</v>
      </c>
      <c r="O1" s="308"/>
      <c r="P1" s="309"/>
      <c r="Q1" s="309"/>
      <c r="R1" s="309"/>
    </row>
    <row r="2" spans="1:18" ht="13.5" customHeight="1">
      <c r="A2" s="266" t="s">
        <v>124</v>
      </c>
      <c r="B2" s="284" t="s">
        <v>131</v>
      </c>
      <c r="C2" s="271" t="s">
        <v>148</v>
      </c>
      <c r="D2" s="272"/>
      <c r="E2" s="310"/>
      <c r="F2" s="271" t="s">
        <v>149</v>
      </c>
      <c r="G2" s="272"/>
      <c r="H2" s="272"/>
      <c r="I2" s="310"/>
      <c r="J2" s="312" t="s">
        <v>357</v>
      </c>
      <c r="K2" s="313"/>
      <c r="L2" s="269" t="s">
        <v>342</v>
      </c>
      <c r="M2" s="269" t="s">
        <v>151</v>
      </c>
      <c r="N2" s="269" t="s">
        <v>343</v>
      </c>
      <c r="O2" s="269" t="s">
        <v>152</v>
      </c>
      <c r="P2" s="284" t="s">
        <v>78</v>
      </c>
      <c r="Q2" s="269" t="s">
        <v>153</v>
      </c>
      <c r="R2" s="284" t="s">
        <v>154</v>
      </c>
    </row>
    <row r="3" spans="1:18" ht="40.5">
      <c r="A3" s="286"/>
      <c r="B3" s="264"/>
      <c r="C3" s="58" t="s">
        <v>155</v>
      </c>
      <c r="D3" s="58" t="s">
        <v>156</v>
      </c>
      <c r="E3" s="58" t="s">
        <v>157</v>
      </c>
      <c r="F3" s="57" t="s">
        <v>158</v>
      </c>
      <c r="G3" s="59" t="s">
        <v>159</v>
      </c>
      <c r="H3" s="61" t="s">
        <v>160</v>
      </c>
      <c r="I3" s="59" t="s">
        <v>161</v>
      </c>
      <c r="J3" s="58" t="s">
        <v>150</v>
      </c>
      <c r="K3" s="263" t="s">
        <v>358</v>
      </c>
      <c r="L3" s="265"/>
      <c r="M3" s="265"/>
      <c r="N3" s="265"/>
      <c r="O3" s="311"/>
      <c r="P3" s="264"/>
      <c r="Q3" s="265"/>
      <c r="R3" s="264"/>
    </row>
    <row r="4" spans="1:18" ht="39.75" customHeight="1">
      <c r="A4" s="65" t="s">
        <v>55</v>
      </c>
      <c r="B4" s="67">
        <f aca="true" t="shared" si="0" ref="B4:R4">SUM(B5:B6)</f>
        <v>153</v>
      </c>
      <c r="C4" s="68">
        <f t="shared" si="0"/>
        <v>2</v>
      </c>
      <c r="D4" s="68">
        <f t="shared" si="0"/>
        <v>1</v>
      </c>
      <c r="E4" s="68">
        <f t="shared" si="0"/>
        <v>1</v>
      </c>
      <c r="F4" s="68">
        <f t="shared" si="0"/>
        <v>7</v>
      </c>
      <c r="G4" s="68">
        <f t="shared" si="0"/>
        <v>11</v>
      </c>
      <c r="H4" s="68">
        <f t="shared" si="0"/>
        <v>1</v>
      </c>
      <c r="I4" s="68">
        <f t="shared" si="0"/>
        <v>5</v>
      </c>
      <c r="J4" s="68">
        <f t="shared" si="0"/>
        <v>1</v>
      </c>
      <c r="K4" s="68">
        <f t="shared" si="0"/>
        <v>1</v>
      </c>
      <c r="L4" s="68">
        <f t="shared" si="0"/>
        <v>14</v>
      </c>
      <c r="M4" s="68">
        <f t="shared" si="0"/>
        <v>1</v>
      </c>
      <c r="N4" s="68">
        <f t="shared" si="0"/>
        <v>98</v>
      </c>
      <c r="O4" s="68">
        <f t="shared" si="0"/>
        <v>2</v>
      </c>
      <c r="P4" s="68">
        <f t="shared" si="0"/>
        <v>2</v>
      </c>
      <c r="Q4" s="68">
        <f t="shared" si="0"/>
        <v>1</v>
      </c>
      <c r="R4" s="69">
        <f t="shared" si="0"/>
        <v>5</v>
      </c>
    </row>
    <row r="5" spans="1:18" ht="39.75" customHeight="1">
      <c r="A5" s="70" t="s">
        <v>56</v>
      </c>
      <c r="B5" s="71">
        <f aca="true" t="shared" si="1" ref="B5:R5">SUM(B7:B17)</f>
        <v>141</v>
      </c>
      <c r="C5" s="72">
        <f t="shared" si="1"/>
        <v>2</v>
      </c>
      <c r="D5" s="72">
        <f t="shared" si="1"/>
        <v>1</v>
      </c>
      <c r="E5" s="72">
        <f t="shared" si="1"/>
        <v>1</v>
      </c>
      <c r="F5" s="72">
        <f t="shared" si="1"/>
        <v>5</v>
      </c>
      <c r="G5" s="72">
        <f t="shared" si="1"/>
        <v>9</v>
      </c>
      <c r="H5" s="72">
        <f t="shared" si="1"/>
        <v>1</v>
      </c>
      <c r="I5" s="72">
        <f t="shared" si="1"/>
        <v>4</v>
      </c>
      <c r="J5" s="72">
        <f t="shared" si="1"/>
        <v>1</v>
      </c>
      <c r="K5" s="72">
        <f t="shared" si="1"/>
        <v>1</v>
      </c>
      <c r="L5" s="72">
        <f t="shared" si="1"/>
        <v>12</v>
      </c>
      <c r="M5" s="72">
        <f t="shared" si="1"/>
        <v>0</v>
      </c>
      <c r="N5" s="72">
        <f t="shared" si="1"/>
        <v>94</v>
      </c>
      <c r="O5" s="72">
        <f t="shared" si="1"/>
        <v>2</v>
      </c>
      <c r="P5" s="72">
        <f t="shared" si="1"/>
        <v>2</v>
      </c>
      <c r="Q5" s="72">
        <f t="shared" si="1"/>
        <v>1</v>
      </c>
      <c r="R5" s="73">
        <f t="shared" si="1"/>
        <v>5</v>
      </c>
    </row>
    <row r="6" spans="1:18" ht="39.75" customHeight="1">
      <c r="A6" s="74" t="s">
        <v>57</v>
      </c>
      <c r="B6" s="75">
        <f aca="true" t="shared" si="2" ref="B6:R6">SUM(B18:B26)</f>
        <v>12</v>
      </c>
      <c r="C6" s="76">
        <f t="shared" si="2"/>
        <v>0</v>
      </c>
      <c r="D6" s="76">
        <f t="shared" si="2"/>
        <v>0</v>
      </c>
      <c r="E6" s="76">
        <f t="shared" si="2"/>
        <v>0</v>
      </c>
      <c r="F6" s="76">
        <f t="shared" si="2"/>
        <v>2</v>
      </c>
      <c r="G6" s="76">
        <f t="shared" si="2"/>
        <v>2</v>
      </c>
      <c r="H6" s="76">
        <f t="shared" si="2"/>
        <v>0</v>
      </c>
      <c r="I6" s="76">
        <f t="shared" si="2"/>
        <v>1</v>
      </c>
      <c r="J6" s="76">
        <f t="shared" si="2"/>
        <v>0</v>
      </c>
      <c r="K6" s="76">
        <f t="shared" si="2"/>
        <v>0</v>
      </c>
      <c r="L6" s="76">
        <f t="shared" si="2"/>
        <v>2</v>
      </c>
      <c r="M6" s="76">
        <f t="shared" si="2"/>
        <v>1</v>
      </c>
      <c r="N6" s="76">
        <f t="shared" si="2"/>
        <v>4</v>
      </c>
      <c r="O6" s="76">
        <f t="shared" si="2"/>
        <v>0</v>
      </c>
      <c r="P6" s="76">
        <f t="shared" si="2"/>
        <v>0</v>
      </c>
      <c r="Q6" s="76">
        <f t="shared" si="2"/>
        <v>0</v>
      </c>
      <c r="R6" s="77">
        <f t="shared" si="2"/>
        <v>0</v>
      </c>
    </row>
    <row r="7" spans="1:18" ht="39.75" customHeight="1">
      <c r="A7" s="70" t="s">
        <v>58</v>
      </c>
      <c r="B7" s="71">
        <v>46</v>
      </c>
      <c r="C7" s="72">
        <v>1</v>
      </c>
      <c r="D7" s="72">
        <v>0</v>
      </c>
      <c r="E7" s="72">
        <v>0</v>
      </c>
      <c r="F7" s="72">
        <v>2</v>
      </c>
      <c r="G7" s="72">
        <v>1</v>
      </c>
      <c r="H7" s="72">
        <v>1</v>
      </c>
      <c r="I7" s="72">
        <v>1</v>
      </c>
      <c r="J7" s="72">
        <v>0</v>
      </c>
      <c r="K7" s="72">
        <v>0</v>
      </c>
      <c r="L7" s="72">
        <v>3</v>
      </c>
      <c r="M7" s="72">
        <v>0</v>
      </c>
      <c r="N7" s="72">
        <v>31</v>
      </c>
      <c r="O7" s="72">
        <v>2</v>
      </c>
      <c r="P7" s="72">
        <v>1</v>
      </c>
      <c r="Q7" s="72">
        <v>0</v>
      </c>
      <c r="R7" s="73">
        <v>3</v>
      </c>
    </row>
    <row r="8" spans="1:18" ht="39.75" customHeight="1">
      <c r="A8" s="70" t="s">
        <v>59</v>
      </c>
      <c r="B8" s="71">
        <v>33</v>
      </c>
      <c r="C8" s="72">
        <v>0</v>
      </c>
      <c r="D8" s="72">
        <v>0</v>
      </c>
      <c r="E8" s="72">
        <v>0</v>
      </c>
      <c r="F8" s="72">
        <v>1</v>
      </c>
      <c r="G8" s="72">
        <v>0</v>
      </c>
      <c r="H8" s="72">
        <v>0</v>
      </c>
      <c r="I8" s="72">
        <v>2</v>
      </c>
      <c r="J8" s="72">
        <v>0</v>
      </c>
      <c r="K8" s="72">
        <v>0</v>
      </c>
      <c r="L8" s="72">
        <v>2</v>
      </c>
      <c r="M8" s="72">
        <v>0</v>
      </c>
      <c r="N8" s="72">
        <v>27</v>
      </c>
      <c r="O8" s="72">
        <v>0</v>
      </c>
      <c r="P8" s="72">
        <v>0</v>
      </c>
      <c r="Q8" s="72">
        <v>0</v>
      </c>
      <c r="R8" s="73">
        <v>1</v>
      </c>
    </row>
    <row r="9" spans="1:18" ht="39.75" customHeight="1">
      <c r="A9" s="70" t="s">
        <v>60</v>
      </c>
      <c r="B9" s="71">
        <v>8</v>
      </c>
      <c r="C9" s="72">
        <v>0</v>
      </c>
      <c r="D9" s="72">
        <v>0</v>
      </c>
      <c r="E9" s="72">
        <v>0</v>
      </c>
      <c r="F9" s="72">
        <v>0</v>
      </c>
      <c r="G9" s="72">
        <v>3</v>
      </c>
      <c r="H9" s="72">
        <v>0</v>
      </c>
      <c r="I9" s="72">
        <v>0</v>
      </c>
      <c r="J9" s="72">
        <v>1</v>
      </c>
      <c r="K9" s="72">
        <v>0</v>
      </c>
      <c r="L9" s="72">
        <v>1</v>
      </c>
      <c r="M9" s="72">
        <v>0</v>
      </c>
      <c r="N9" s="72">
        <v>2</v>
      </c>
      <c r="O9" s="72">
        <v>0</v>
      </c>
      <c r="P9" s="72">
        <v>0</v>
      </c>
      <c r="Q9" s="72">
        <v>0</v>
      </c>
      <c r="R9" s="73">
        <v>1</v>
      </c>
    </row>
    <row r="10" spans="1:18" ht="39.75" customHeight="1">
      <c r="A10" s="70" t="s">
        <v>61</v>
      </c>
      <c r="B10" s="71">
        <v>6</v>
      </c>
      <c r="C10" s="72">
        <v>0</v>
      </c>
      <c r="D10" s="72">
        <v>0</v>
      </c>
      <c r="E10" s="72">
        <v>0</v>
      </c>
      <c r="F10" s="72">
        <v>0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1</v>
      </c>
      <c r="M10" s="72">
        <v>0</v>
      </c>
      <c r="N10" s="72">
        <v>4</v>
      </c>
      <c r="O10" s="72">
        <v>0</v>
      </c>
      <c r="P10" s="72">
        <v>0</v>
      </c>
      <c r="Q10" s="72">
        <v>0</v>
      </c>
      <c r="R10" s="73">
        <v>0</v>
      </c>
    </row>
    <row r="11" spans="1:18" ht="39.75" customHeight="1">
      <c r="A11" s="70" t="s">
        <v>62</v>
      </c>
      <c r="B11" s="71">
        <v>12</v>
      </c>
      <c r="C11" s="72">
        <v>0</v>
      </c>
      <c r="D11" s="72">
        <v>0</v>
      </c>
      <c r="E11" s="72">
        <v>1</v>
      </c>
      <c r="F11" s="72">
        <v>1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2</v>
      </c>
      <c r="M11" s="72">
        <v>0</v>
      </c>
      <c r="N11" s="72">
        <v>6</v>
      </c>
      <c r="O11" s="72">
        <v>0</v>
      </c>
      <c r="P11" s="72">
        <v>1</v>
      </c>
      <c r="Q11" s="72">
        <v>1</v>
      </c>
      <c r="R11" s="73">
        <v>0</v>
      </c>
    </row>
    <row r="12" spans="1:18" ht="39.75" customHeight="1">
      <c r="A12" s="70" t="s">
        <v>63</v>
      </c>
      <c r="B12" s="71">
        <v>10</v>
      </c>
      <c r="C12" s="72">
        <v>0</v>
      </c>
      <c r="D12" s="72">
        <v>0</v>
      </c>
      <c r="E12" s="72">
        <v>0</v>
      </c>
      <c r="F12" s="72">
        <v>0</v>
      </c>
      <c r="G12" s="72">
        <v>1</v>
      </c>
      <c r="H12" s="72">
        <v>0</v>
      </c>
      <c r="I12" s="72">
        <v>1</v>
      </c>
      <c r="J12" s="72">
        <v>0</v>
      </c>
      <c r="K12" s="72">
        <v>0</v>
      </c>
      <c r="L12" s="72">
        <v>0</v>
      </c>
      <c r="M12" s="72">
        <v>0</v>
      </c>
      <c r="N12" s="72">
        <v>8</v>
      </c>
      <c r="O12" s="72">
        <v>0</v>
      </c>
      <c r="P12" s="72">
        <v>0</v>
      </c>
      <c r="Q12" s="72">
        <v>0</v>
      </c>
      <c r="R12" s="73">
        <v>0</v>
      </c>
    </row>
    <row r="13" spans="1:18" ht="39.75" customHeight="1">
      <c r="A13" s="70" t="s">
        <v>64</v>
      </c>
      <c r="B13" s="71">
        <v>7</v>
      </c>
      <c r="C13" s="72">
        <v>0</v>
      </c>
      <c r="D13" s="72">
        <v>0</v>
      </c>
      <c r="E13" s="72">
        <v>0</v>
      </c>
      <c r="F13" s="72">
        <v>0</v>
      </c>
      <c r="G13" s="72">
        <v>1</v>
      </c>
      <c r="H13" s="72">
        <v>0</v>
      </c>
      <c r="I13" s="72">
        <v>0</v>
      </c>
      <c r="J13" s="72">
        <v>0</v>
      </c>
      <c r="K13" s="72">
        <v>0</v>
      </c>
      <c r="L13" s="72">
        <v>1</v>
      </c>
      <c r="M13" s="72">
        <v>0</v>
      </c>
      <c r="N13" s="72">
        <v>5</v>
      </c>
      <c r="O13" s="72">
        <v>0</v>
      </c>
      <c r="P13" s="72">
        <v>0</v>
      </c>
      <c r="Q13" s="72">
        <v>0</v>
      </c>
      <c r="R13" s="73">
        <v>0</v>
      </c>
    </row>
    <row r="14" spans="1:18" ht="39.75" customHeight="1">
      <c r="A14" s="70" t="s">
        <v>65</v>
      </c>
      <c r="B14" s="71">
        <v>2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2</v>
      </c>
      <c r="O14" s="72">
        <v>0</v>
      </c>
      <c r="P14" s="72">
        <v>0</v>
      </c>
      <c r="Q14" s="72">
        <v>0</v>
      </c>
      <c r="R14" s="73">
        <v>0</v>
      </c>
    </row>
    <row r="15" spans="1:18" ht="39.75" customHeight="1">
      <c r="A15" s="70" t="s">
        <v>66</v>
      </c>
      <c r="B15" s="71">
        <v>9</v>
      </c>
      <c r="C15" s="72">
        <v>0</v>
      </c>
      <c r="D15" s="72">
        <v>0</v>
      </c>
      <c r="E15" s="72">
        <v>0</v>
      </c>
      <c r="F15" s="72">
        <v>1</v>
      </c>
      <c r="G15" s="72">
        <v>0</v>
      </c>
      <c r="H15" s="72">
        <v>0</v>
      </c>
      <c r="I15" s="72">
        <v>0</v>
      </c>
      <c r="J15" s="72">
        <v>0</v>
      </c>
      <c r="K15" s="72">
        <v>1</v>
      </c>
      <c r="L15" s="72">
        <v>1</v>
      </c>
      <c r="M15" s="72">
        <v>0</v>
      </c>
      <c r="N15" s="72">
        <v>6</v>
      </c>
      <c r="O15" s="72">
        <v>0</v>
      </c>
      <c r="P15" s="72">
        <v>0</v>
      </c>
      <c r="Q15" s="72">
        <v>0</v>
      </c>
      <c r="R15" s="73">
        <v>0</v>
      </c>
    </row>
    <row r="16" spans="1:18" ht="39.75" customHeight="1">
      <c r="A16" s="70" t="s">
        <v>67</v>
      </c>
      <c r="B16" s="71">
        <v>4</v>
      </c>
      <c r="C16" s="72">
        <v>0</v>
      </c>
      <c r="D16" s="72">
        <v>0</v>
      </c>
      <c r="E16" s="72">
        <v>0</v>
      </c>
      <c r="F16" s="72">
        <v>0</v>
      </c>
      <c r="G16" s="72">
        <v>2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2</v>
      </c>
      <c r="O16" s="72">
        <v>0</v>
      </c>
      <c r="P16" s="72">
        <v>0</v>
      </c>
      <c r="Q16" s="72">
        <v>0</v>
      </c>
      <c r="R16" s="73">
        <v>0</v>
      </c>
    </row>
    <row r="17" spans="1:18" ht="39.75" customHeight="1">
      <c r="A17" s="70" t="s">
        <v>68</v>
      </c>
      <c r="B17" s="71">
        <v>4</v>
      </c>
      <c r="C17" s="72">
        <v>1</v>
      </c>
      <c r="D17" s="72">
        <v>1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1</v>
      </c>
      <c r="M17" s="72">
        <v>0</v>
      </c>
      <c r="N17" s="72">
        <v>1</v>
      </c>
      <c r="O17" s="72">
        <v>0</v>
      </c>
      <c r="P17" s="72">
        <v>0</v>
      </c>
      <c r="Q17" s="72">
        <v>0</v>
      </c>
      <c r="R17" s="73">
        <v>0</v>
      </c>
    </row>
    <row r="18" spans="1:18" ht="39.75" customHeight="1">
      <c r="A18" s="78" t="s">
        <v>69</v>
      </c>
      <c r="B18" s="79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1">
        <v>0</v>
      </c>
    </row>
    <row r="19" spans="1:18" s="84" customFormat="1" ht="39.75" customHeight="1">
      <c r="A19" s="82" t="s">
        <v>70</v>
      </c>
      <c r="B19" s="79">
        <v>1</v>
      </c>
      <c r="C19" s="80">
        <v>0</v>
      </c>
      <c r="D19" s="80">
        <v>0</v>
      </c>
      <c r="E19" s="80">
        <v>0</v>
      </c>
      <c r="F19" s="80">
        <v>0</v>
      </c>
      <c r="G19" s="80">
        <v>1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1">
        <v>0</v>
      </c>
    </row>
    <row r="20" spans="1:18" ht="39.75" customHeight="1">
      <c r="A20" s="83" t="s">
        <v>71</v>
      </c>
      <c r="B20" s="67">
        <v>2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2</v>
      </c>
      <c r="O20" s="68">
        <v>0</v>
      </c>
      <c r="P20" s="68">
        <v>0</v>
      </c>
      <c r="Q20" s="68">
        <v>0</v>
      </c>
      <c r="R20" s="69">
        <v>0</v>
      </c>
    </row>
    <row r="21" spans="1:18" ht="39.75" customHeight="1">
      <c r="A21" s="83" t="s">
        <v>72</v>
      </c>
      <c r="B21" s="71">
        <v>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1</v>
      </c>
      <c r="O21" s="72">
        <v>0</v>
      </c>
      <c r="P21" s="72">
        <v>0</v>
      </c>
      <c r="Q21" s="72">
        <v>0</v>
      </c>
      <c r="R21" s="73">
        <v>0</v>
      </c>
    </row>
    <row r="22" spans="1:18" ht="39.75" customHeight="1">
      <c r="A22" s="82" t="s">
        <v>73</v>
      </c>
      <c r="B22" s="79">
        <v>2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1</v>
      </c>
      <c r="J22" s="80">
        <v>0</v>
      </c>
      <c r="K22" s="80">
        <v>0</v>
      </c>
      <c r="L22" s="80">
        <v>1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1">
        <v>0</v>
      </c>
    </row>
    <row r="23" spans="1:18" ht="39.75" customHeight="1">
      <c r="A23" s="82" t="s">
        <v>74</v>
      </c>
      <c r="B23" s="79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1">
        <v>0</v>
      </c>
    </row>
    <row r="24" spans="1:18" ht="39.75" customHeight="1">
      <c r="A24" s="83" t="s">
        <v>75</v>
      </c>
      <c r="B24" s="71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3">
        <v>0</v>
      </c>
    </row>
    <row r="25" spans="1:18" ht="39.75" customHeight="1">
      <c r="A25" s="83" t="s">
        <v>76</v>
      </c>
      <c r="B25" s="71">
        <v>2</v>
      </c>
      <c r="C25" s="72">
        <v>0</v>
      </c>
      <c r="D25" s="72">
        <v>0</v>
      </c>
      <c r="E25" s="72">
        <v>0</v>
      </c>
      <c r="F25" s="72">
        <v>1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1</v>
      </c>
      <c r="N25" s="72">
        <v>0</v>
      </c>
      <c r="O25" s="72">
        <v>0</v>
      </c>
      <c r="P25" s="72">
        <v>0</v>
      </c>
      <c r="Q25" s="72">
        <v>0</v>
      </c>
      <c r="R25" s="73">
        <v>0</v>
      </c>
    </row>
    <row r="26" spans="1:18" ht="39.75" customHeight="1" thickBot="1">
      <c r="A26" s="85" t="s">
        <v>77</v>
      </c>
      <c r="B26" s="86">
        <v>4</v>
      </c>
      <c r="C26" s="87">
        <v>0</v>
      </c>
      <c r="D26" s="87">
        <v>0</v>
      </c>
      <c r="E26" s="87">
        <v>0</v>
      </c>
      <c r="F26" s="87">
        <v>1</v>
      </c>
      <c r="G26" s="87">
        <v>1</v>
      </c>
      <c r="H26" s="87">
        <v>0</v>
      </c>
      <c r="I26" s="87">
        <v>0</v>
      </c>
      <c r="J26" s="87">
        <v>0</v>
      </c>
      <c r="K26" s="87">
        <v>0</v>
      </c>
      <c r="L26" s="87">
        <v>1</v>
      </c>
      <c r="M26" s="87">
        <v>0</v>
      </c>
      <c r="N26" s="87">
        <v>1</v>
      </c>
      <c r="O26" s="87">
        <v>0</v>
      </c>
      <c r="P26" s="87">
        <v>0</v>
      </c>
      <c r="Q26" s="87">
        <v>0</v>
      </c>
      <c r="R26" s="88">
        <v>0</v>
      </c>
    </row>
    <row r="27" spans="1:18" ht="39.75" customHeight="1" thickTop="1">
      <c r="A27" s="83" t="s">
        <v>139</v>
      </c>
      <c r="B27" s="71">
        <f aca="true" t="shared" si="3" ref="B27:R27">B15</f>
        <v>9</v>
      </c>
      <c r="C27" s="72">
        <f t="shared" si="3"/>
        <v>0</v>
      </c>
      <c r="D27" s="72">
        <f t="shared" si="3"/>
        <v>0</v>
      </c>
      <c r="E27" s="72">
        <f t="shared" si="3"/>
        <v>0</v>
      </c>
      <c r="F27" s="72">
        <f t="shared" si="3"/>
        <v>1</v>
      </c>
      <c r="G27" s="72">
        <f t="shared" si="3"/>
        <v>0</v>
      </c>
      <c r="H27" s="72">
        <f t="shared" si="3"/>
        <v>0</v>
      </c>
      <c r="I27" s="72">
        <f t="shared" si="3"/>
        <v>0</v>
      </c>
      <c r="J27" s="72">
        <f t="shared" si="3"/>
        <v>0</v>
      </c>
      <c r="K27" s="72">
        <f t="shared" si="3"/>
        <v>1</v>
      </c>
      <c r="L27" s="72">
        <f t="shared" si="3"/>
        <v>1</v>
      </c>
      <c r="M27" s="72">
        <f t="shared" si="3"/>
        <v>0</v>
      </c>
      <c r="N27" s="72">
        <f t="shared" si="3"/>
        <v>6</v>
      </c>
      <c r="O27" s="72">
        <f t="shared" si="3"/>
        <v>0</v>
      </c>
      <c r="P27" s="72">
        <f t="shared" si="3"/>
        <v>0</v>
      </c>
      <c r="Q27" s="72">
        <f t="shared" si="3"/>
        <v>0</v>
      </c>
      <c r="R27" s="73">
        <f t="shared" si="3"/>
        <v>0</v>
      </c>
    </row>
    <row r="28" spans="1:18" ht="39.75" customHeight="1">
      <c r="A28" s="83" t="s">
        <v>140</v>
      </c>
      <c r="B28" s="71">
        <f aca="true" t="shared" si="4" ref="B28:R28">B11+B12</f>
        <v>22</v>
      </c>
      <c r="C28" s="72">
        <f t="shared" si="4"/>
        <v>0</v>
      </c>
      <c r="D28" s="72">
        <f t="shared" si="4"/>
        <v>0</v>
      </c>
      <c r="E28" s="72">
        <f t="shared" si="4"/>
        <v>1</v>
      </c>
      <c r="F28" s="72">
        <f t="shared" si="4"/>
        <v>1</v>
      </c>
      <c r="G28" s="72">
        <f t="shared" si="4"/>
        <v>1</v>
      </c>
      <c r="H28" s="72">
        <f t="shared" si="4"/>
        <v>0</v>
      </c>
      <c r="I28" s="72">
        <f t="shared" si="4"/>
        <v>1</v>
      </c>
      <c r="J28" s="72">
        <f t="shared" si="4"/>
        <v>0</v>
      </c>
      <c r="K28" s="72">
        <f t="shared" si="4"/>
        <v>0</v>
      </c>
      <c r="L28" s="72">
        <f t="shared" si="4"/>
        <v>2</v>
      </c>
      <c r="M28" s="72">
        <f t="shared" si="4"/>
        <v>0</v>
      </c>
      <c r="N28" s="72">
        <f t="shared" si="4"/>
        <v>14</v>
      </c>
      <c r="O28" s="72">
        <f t="shared" si="4"/>
        <v>0</v>
      </c>
      <c r="P28" s="72">
        <f t="shared" si="4"/>
        <v>1</v>
      </c>
      <c r="Q28" s="72">
        <f t="shared" si="4"/>
        <v>1</v>
      </c>
      <c r="R28" s="73">
        <f t="shared" si="4"/>
        <v>0</v>
      </c>
    </row>
    <row r="29" spans="1:18" ht="39.75" customHeight="1">
      <c r="A29" s="83" t="s">
        <v>141</v>
      </c>
      <c r="B29" s="71">
        <f aca="true" t="shared" si="5" ref="B29:R29">B8+B18</f>
        <v>33</v>
      </c>
      <c r="C29" s="72">
        <f t="shared" si="5"/>
        <v>0</v>
      </c>
      <c r="D29" s="72">
        <f t="shared" si="5"/>
        <v>0</v>
      </c>
      <c r="E29" s="72">
        <f t="shared" si="5"/>
        <v>0</v>
      </c>
      <c r="F29" s="72">
        <f t="shared" si="5"/>
        <v>1</v>
      </c>
      <c r="G29" s="72">
        <f t="shared" si="5"/>
        <v>0</v>
      </c>
      <c r="H29" s="72">
        <f t="shared" si="5"/>
        <v>0</v>
      </c>
      <c r="I29" s="72">
        <f t="shared" si="5"/>
        <v>2</v>
      </c>
      <c r="J29" s="72">
        <f t="shared" si="5"/>
        <v>0</v>
      </c>
      <c r="K29" s="72">
        <f t="shared" si="5"/>
        <v>0</v>
      </c>
      <c r="L29" s="72">
        <f t="shared" si="5"/>
        <v>2</v>
      </c>
      <c r="M29" s="72">
        <f t="shared" si="5"/>
        <v>0</v>
      </c>
      <c r="N29" s="72">
        <f t="shared" si="5"/>
        <v>27</v>
      </c>
      <c r="O29" s="72">
        <f t="shared" si="5"/>
        <v>0</v>
      </c>
      <c r="P29" s="72">
        <f t="shared" si="5"/>
        <v>0</v>
      </c>
      <c r="Q29" s="72">
        <f t="shared" si="5"/>
        <v>0</v>
      </c>
      <c r="R29" s="73">
        <f t="shared" si="5"/>
        <v>1</v>
      </c>
    </row>
    <row r="30" spans="1:18" ht="39.75" customHeight="1">
      <c r="A30" s="83" t="s">
        <v>142</v>
      </c>
      <c r="B30" s="71">
        <f aca="true" t="shared" si="6" ref="B30:R30">B7+B14+B17+B19+B20+B21</f>
        <v>56</v>
      </c>
      <c r="C30" s="72">
        <f t="shared" si="6"/>
        <v>2</v>
      </c>
      <c r="D30" s="72">
        <f t="shared" si="6"/>
        <v>1</v>
      </c>
      <c r="E30" s="72">
        <f t="shared" si="6"/>
        <v>0</v>
      </c>
      <c r="F30" s="72">
        <f t="shared" si="6"/>
        <v>2</v>
      </c>
      <c r="G30" s="72">
        <f t="shared" si="6"/>
        <v>2</v>
      </c>
      <c r="H30" s="72">
        <f t="shared" si="6"/>
        <v>1</v>
      </c>
      <c r="I30" s="72">
        <f t="shared" si="6"/>
        <v>1</v>
      </c>
      <c r="J30" s="72">
        <f t="shared" si="6"/>
        <v>0</v>
      </c>
      <c r="K30" s="72">
        <f t="shared" si="6"/>
        <v>0</v>
      </c>
      <c r="L30" s="72">
        <f t="shared" si="6"/>
        <v>4</v>
      </c>
      <c r="M30" s="72">
        <f t="shared" si="6"/>
        <v>0</v>
      </c>
      <c r="N30" s="72">
        <f t="shared" si="6"/>
        <v>37</v>
      </c>
      <c r="O30" s="72">
        <f t="shared" si="6"/>
        <v>2</v>
      </c>
      <c r="P30" s="72">
        <f t="shared" si="6"/>
        <v>1</v>
      </c>
      <c r="Q30" s="72">
        <f t="shared" si="6"/>
        <v>0</v>
      </c>
      <c r="R30" s="73">
        <f t="shared" si="6"/>
        <v>3</v>
      </c>
    </row>
    <row r="31" spans="1:18" ht="39.75" customHeight="1">
      <c r="A31" s="83" t="s">
        <v>143</v>
      </c>
      <c r="B31" s="71">
        <f aca="true" t="shared" si="7" ref="B31:R31">B10+B13+B16+B22+B23</f>
        <v>19</v>
      </c>
      <c r="C31" s="72">
        <f t="shared" si="7"/>
        <v>0</v>
      </c>
      <c r="D31" s="72">
        <f t="shared" si="7"/>
        <v>0</v>
      </c>
      <c r="E31" s="72">
        <f t="shared" si="7"/>
        <v>0</v>
      </c>
      <c r="F31" s="72">
        <f t="shared" si="7"/>
        <v>0</v>
      </c>
      <c r="G31" s="72">
        <f t="shared" si="7"/>
        <v>4</v>
      </c>
      <c r="H31" s="72">
        <f t="shared" si="7"/>
        <v>0</v>
      </c>
      <c r="I31" s="72">
        <f t="shared" si="7"/>
        <v>1</v>
      </c>
      <c r="J31" s="72">
        <f t="shared" si="7"/>
        <v>0</v>
      </c>
      <c r="K31" s="72">
        <f t="shared" si="7"/>
        <v>0</v>
      </c>
      <c r="L31" s="72">
        <f t="shared" si="7"/>
        <v>3</v>
      </c>
      <c r="M31" s="72">
        <f t="shared" si="7"/>
        <v>0</v>
      </c>
      <c r="N31" s="72">
        <f t="shared" si="7"/>
        <v>11</v>
      </c>
      <c r="O31" s="72">
        <f t="shared" si="7"/>
        <v>0</v>
      </c>
      <c r="P31" s="72">
        <f t="shared" si="7"/>
        <v>0</v>
      </c>
      <c r="Q31" s="72">
        <f t="shared" si="7"/>
        <v>0</v>
      </c>
      <c r="R31" s="73">
        <f t="shared" si="7"/>
        <v>0</v>
      </c>
    </row>
    <row r="32" spans="1:18" ht="39.75" customHeight="1">
      <c r="A32" s="90" t="s">
        <v>144</v>
      </c>
      <c r="B32" s="75">
        <f aca="true" t="shared" si="8" ref="B32:R32">B9+B24+B25+B26</f>
        <v>14</v>
      </c>
      <c r="C32" s="76">
        <f t="shared" si="8"/>
        <v>0</v>
      </c>
      <c r="D32" s="76">
        <f t="shared" si="8"/>
        <v>0</v>
      </c>
      <c r="E32" s="76">
        <f t="shared" si="8"/>
        <v>0</v>
      </c>
      <c r="F32" s="76">
        <f t="shared" si="8"/>
        <v>2</v>
      </c>
      <c r="G32" s="76">
        <f t="shared" si="8"/>
        <v>4</v>
      </c>
      <c r="H32" s="76">
        <f t="shared" si="8"/>
        <v>0</v>
      </c>
      <c r="I32" s="76">
        <f t="shared" si="8"/>
        <v>0</v>
      </c>
      <c r="J32" s="76">
        <f t="shared" si="8"/>
        <v>1</v>
      </c>
      <c r="K32" s="76">
        <f t="shared" si="8"/>
        <v>0</v>
      </c>
      <c r="L32" s="76">
        <f t="shared" si="8"/>
        <v>2</v>
      </c>
      <c r="M32" s="76">
        <f t="shared" si="8"/>
        <v>1</v>
      </c>
      <c r="N32" s="76">
        <f t="shared" si="8"/>
        <v>3</v>
      </c>
      <c r="O32" s="76">
        <f t="shared" si="8"/>
        <v>0</v>
      </c>
      <c r="P32" s="76">
        <f t="shared" si="8"/>
        <v>0</v>
      </c>
      <c r="Q32" s="76">
        <f t="shared" si="8"/>
        <v>0</v>
      </c>
      <c r="R32" s="77">
        <f t="shared" si="8"/>
        <v>1</v>
      </c>
    </row>
    <row r="33" ht="12.75" customHeight="1">
      <c r="A33" s="126"/>
    </row>
  </sheetData>
  <mergeCells count="13">
    <mergeCell ref="A2:A3"/>
    <mergeCell ref="P2:P3"/>
    <mergeCell ref="M2:M3"/>
    <mergeCell ref="J2:K2"/>
    <mergeCell ref="R2:R3"/>
    <mergeCell ref="N1:R1"/>
    <mergeCell ref="B2:B3"/>
    <mergeCell ref="C2:E2"/>
    <mergeCell ref="F2:I2"/>
    <mergeCell ref="Q2:Q3"/>
    <mergeCell ref="L2:L3"/>
    <mergeCell ref="N2:N3"/>
    <mergeCell ref="O2:O3"/>
  </mergeCells>
  <printOptions/>
  <pageMargins left="0.36" right="0.7874015748031497" top="0.5905511811023623" bottom="0.5905511811023623" header="0" footer="0"/>
  <pageSetup blackAndWhite="1" fitToWidth="0" fitToHeight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D12"/>
  <sheetViews>
    <sheetView view="pageBreakPreview" zoomScaleSheetLayoutView="100" workbookViewId="0" topLeftCell="A1">
      <selection activeCell="K52" sqref="K52"/>
    </sheetView>
  </sheetViews>
  <sheetFormatPr defaultColWidth="9.00390625" defaultRowHeight="13.5" customHeight="1"/>
  <cols>
    <col min="1" max="1" width="18.50390625" style="140" customWidth="1"/>
    <col min="2" max="4" width="17.00390625" style="54" customWidth="1"/>
    <col min="5" max="5" width="12.625" style="54" customWidth="1"/>
    <col min="6" max="6" width="6.625" style="54" customWidth="1"/>
    <col min="7" max="16384" width="12.625" style="54" customWidth="1"/>
  </cols>
  <sheetData>
    <row r="1" spans="1:4" s="130" customFormat="1" ht="21">
      <c r="A1" s="127" t="s">
        <v>162</v>
      </c>
      <c r="B1" s="128"/>
      <c r="C1" s="129"/>
      <c r="D1" s="66">
        <v>38626</v>
      </c>
    </row>
    <row r="2" spans="1:4" s="130" customFormat="1" ht="13.5" customHeight="1">
      <c r="A2" s="62" t="s">
        <v>163</v>
      </c>
      <c r="B2" s="62" t="s">
        <v>131</v>
      </c>
      <c r="C2" s="62" t="s">
        <v>164</v>
      </c>
      <c r="D2" s="62" t="s">
        <v>165</v>
      </c>
    </row>
    <row r="3" spans="1:4" ht="13.5" customHeight="1">
      <c r="A3" s="60" t="s">
        <v>131</v>
      </c>
      <c r="B3" s="131">
        <f aca="true" t="shared" si="0" ref="B3:B12">SUM(C3:D3)</f>
        <v>153</v>
      </c>
      <c r="C3" s="132">
        <f>SUM(C4:C12)</f>
        <v>15</v>
      </c>
      <c r="D3" s="133">
        <f>SUM(D4:D12)</f>
        <v>138</v>
      </c>
    </row>
    <row r="4" spans="1:4" ht="13.5" customHeight="1">
      <c r="A4" s="63" t="s">
        <v>166</v>
      </c>
      <c r="B4" s="131">
        <f t="shared" si="0"/>
        <v>74</v>
      </c>
      <c r="C4" s="134">
        <v>0</v>
      </c>
      <c r="D4" s="135">
        <v>74</v>
      </c>
    </row>
    <row r="5" spans="1:4" ht="13.5" customHeight="1">
      <c r="A5" s="63" t="s">
        <v>79</v>
      </c>
      <c r="B5" s="131">
        <f t="shared" si="0"/>
        <v>43</v>
      </c>
      <c r="C5" s="134">
        <v>6</v>
      </c>
      <c r="D5" s="135">
        <v>37</v>
      </c>
    </row>
    <row r="6" spans="1:4" ht="13.5" customHeight="1">
      <c r="A6" s="63" t="s">
        <v>80</v>
      </c>
      <c r="B6" s="131">
        <f t="shared" si="0"/>
        <v>13</v>
      </c>
      <c r="C6" s="134">
        <v>3</v>
      </c>
      <c r="D6" s="135">
        <v>10</v>
      </c>
    </row>
    <row r="7" spans="1:4" ht="13.5" customHeight="1">
      <c r="A7" s="63" t="s">
        <v>81</v>
      </c>
      <c r="B7" s="131">
        <f t="shared" si="0"/>
        <v>13</v>
      </c>
      <c r="C7" s="134">
        <v>3</v>
      </c>
      <c r="D7" s="135">
        <v>10</v>
      </c>
    </row>
    <row r="8" spans="1:4" ht="13.5" customHeight="1">
      <c r="A8" s="63" t="s">
        <v>82</v>
      </c>
      <c r="B8" s="131">
        <f t="shared" si="0"/>
        <v>3</v>
      </c>
      <c r="C8" s="134">
        <v>2</v>
      </c>
      <c r="D8" s="135">
        <v>1</v>
      </c>
    </row>
    <row r="9" spans="1:4" ht="13.5" customHeight="1">
      <c r="A9" s="63" t="s">
        <v>83</v>
      </c>
      <c r="B9" s="131">
        <f t="shared" si="0"/>
        <v>3</v>
      </c>
      <c r="C9" s="134">
        <v>0</v>
      </c>
      <c r="D9" s="135">
        <v>3</v>
      </c>
    </row>
    <row r="10" spans="1:4" ht="13.5" customHeight="1">
      <c r="A10" s="63" t="s">
        <v>84</v>
      </c>
      <c r="B10" s="131">
        <f t="shared" si="0"/>
        <v>1</v>
      </c>
      <c r="C10" s="134">
        <v>0</v>
      </c>
      <c r="D10" s="135">
        <v>1</v>
      </c>
    </row>
    <row r="11" spans="1:4" ht="13.5" customHeight="1">
      <c r="A11" s="63" t="s">
        <v>85</v>
      </c>
      <c r="B11" s="131">
        <f t="shared" si="0"/>
        <v>2</v>
      </c>
      <c r="C11" s="134">
        <v>1</v>
      </c>
      <c r="D11" s="135">
        <v>1</v>
      </c>
    </row>
    <row r="12" spans="1:4" ht="13.5" customHeight="1">
      <c r="A12" s="136" t="s">
        <v>86</v>
      </c>
      <c r="B12" s="137">
        <f t="shared" si="0"/>
        <v>1</v>
      </c>
      <c r="C12" s="138">
        <v>0</v>
      </c>
      <c r="D12" s="139">
        <v>1</v>
      </c>
    </row>
    <row r="13" ht="45" customHeight="1"/>
  </sheetData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14"/>
  <sheetViews>
    <sheetView zoomScaleSheetLayoutView="50" workbookViewId="0" topLeftCell="A1">
      <selection activeCell="K52" sqref="K52"/>
    </sheetView>
  </sheetViews>
  <sheetFormatPr defaultColWidth="9.00390625" defaultRowHeight="13.5" customHeight="1"/>
  <cols>
    <col min="1" max="1" width="19.125" style="54" customWidth="1"/>
    <col min="2" max="3" width="6.625" style="54" customWidth="1"/>
    <col min="4" max="4" width="5.50390625" style="54" customWidth="1"/>
    <col min="5" max="5" width="7.125" style="54" customWidth="1"/>
    <col min="6" max="6" width="7.25390625" style="54" customWidth="1"/>
    <col min="7" max="8" width="6.625" style="54" customWidth="1"/>
    <col min="9" max="9" width="6.00390625" style="54" customWidth="1"/>
    <col min="10" max="10" width="7.125" style="54" customWidth="1"/>
    <col min="11" max="11" width="5.875" style="54" customWidth="1"/>
    <col min="12" max="16384" width="9.125" style="54" customWidth="1"/>
  </cols>
  <sheetData>
    <row r="1" spans="1:11" s="235" customFormat="1" ht="21">
      <c r="A1" s="234" t="s">
        <v>339</v>
      </c>
      <c r="B1" s="128"/>
      <c r="C1" s="128"/>
      <c r="D1" s="128"/>
      <c r="I1" s="273">
        <v>38626</v>
      </c>
      <c r="J1" s="273"/>
      <c r="K1" s="273"/>
    </row>
    <row r="2" spans="1:11" ht="46.5" customHeight="1">
      <c r="A2" s="314" t="s">
        <v>163</v>
      </c>
      <c r="B2" s="271" t="s">
        <v>131</v>
      </c>
      <c r="C2" s="310"/>
      <c r="D2" s="60" t="s">
        <v>148</v>
      </c>
      <c r="E2" s="236" t="s">
        <v>340</v>
      </c>
      <c r="F2" s="236" t="s">
        <v>341</v>
      </c>
      <c r="G2" s="236" t="s">
        <v>342</v>
      </c>
      <c r="H2" s="236" t="s">
        <v>343</v>
      </c>
      <c r="I2" s="62" t="s">
        <v>344</v>
      </c>
      <c r="J2" s="236" t="s">
        <v>345</v>
      </c>
      <c r="K2" s="59" t="s">
        <v>154</v>
      </c>
    </row>
    <row r="3" spans="1:11" s="237" customFormat="1" ht="13.5" customHeight="1">
      <c r="A3" s="315"/>
      <c r="B3" s="147" t="s">
        <v>169</v>
      </c>
      <c r="C3" s="147" t="s">
        <v>346</v>
      </c>
      <c r="D3" s="316" t="s">
        <v>169</v>
      </c>
      <c r="E3" s="317"/>
      <c r="F3" s="317"/>
      <c r="G3" s="317"/>
      <c r="H3" s="317"/>
      <c r="I3" s="317"/>
      <c r="J3" s="317"/>
      <c r="K3" s="318"/>
    </row>
    <row r="4" spans="1:11" ht="13.5" customHeight="1">
      <c r="A4" s="59" t="s">
        <v>55</v>
      </c>
      <c r="B4" s="238">
        <f aca="true" t="shared" si="0" ref="B4:B13">SUM(D4:K4)</f>
        <v>153</v>
      </c>
      <c r="C4" s="239">
        <f aca="true" t="shared" si="1" ref="C4:C13">B4/$B$4*100</f>
        <v>100</v>
      </c>
      <c r="D4" s="240">
        <f aca="true" t="shared" si="2" ref="D4:K4">SUM(D5:D13)</f>
        <v>4</v>
      </c>
      <c r="E4" s="240">
        <f t="shared" si="2"/>
        <v>24</v>
      </c>
      <c r="F4" s="240">
        <f t="shared" si="2"/>
        <v>2</v>
      </c>
      <c r="G4" s="240">
        <f t="shared" si="2"/>
        <v>14</v>
      </c>
      <c r="H4" s="240">
        <f t="shared" si="2"/>
        <v>98</v>
      </c>
      <c r="I4" s="240">
        <f t="shared" si="2"/>
        <v>2</v>
      </c>
      <c r="J4" s="240">
        <f t="shared" si="2"/>
        <v>4</v>
      </c>
      <c r="K4" s="241">
        <f t="shared" si="2"/>
        <v>5</v>
      </c>
    </row>
    <row r="5" spans="1:11" ht="13.5" customHeight="1">
      <c r="A5" s="48" t="s">
        <v>104</v>
      </c>
      <c r="B5" s="242">
        <f t="shared" si="0"/>
        <v>74</v>
      </c>
      <c r="C5" s="243">
        <f t="shared" si="1"/>
        <v>48.36601307189542</v>
      </c>
      <c r="D5" s="134">
        <v>0</v>
      </c>
      <c r="E5" s="134">
        <v>5</v>
      </c>
      <c r="F5" s="134">
        <v>0</v>
      </c>
      <c r="G5" s="134">
        <v>1</v>
      </c>
      <c r="H5" s="134">
        <v>60</v>
      </c>
      <c r="I5" s="134">
        <v>1</v>
      </c>
      <c r="J5" s="134">
        <v>2</v>
      </c>
      <c r="K5" s="135">
        <v>5</v>
      </c>
    </row>
    <row r="6" spans="1:11" ht="13.5" customHeight="1">
      <c r="A6" s="48" t="s">
        <v>79</v>
      </c>
      <c r="B6" s="242">
        <f t="shared" si="0"/>
        <v>43</v>
      </c>
      <c r="C6" s="243">
        <f t="shared" si="1"/>
        <v>28.104575163398692</v>
      </c>
      <c r="D6" s="134">
        <v>0</v>
      </c>
      <c r="E6" s="134">
        <v>12</v>
      </c>
      <c r="F6" s="134">
        <v>0</v>
      </c>
      <c r="G6" s="134">
        <v>5</v>
      </c>
      <c r="H6" s="134">
        <v>24</v>
      </c>
      <c r="I6" s="134">
        <v>0</v>
      </c>
      <c r="J6" s="134">
        <v>2</v>
      </c>
      <c r="K6" s="135">
        <v>0</v>
      </c>
    </row>
    <row r="7" spans="1:11" ht="13.5" customHeight="1">
      <c r="A7" s="48" t="s">
        <v>80</v>
      </c>
      <c r="B7" s="242">
        <f t="shared" si="0"/>
        <v>13</v>
      </c>
      <c r="C7" s="243">
        <f t="shared" si="1"/>
        <v>8.49673202614379</v>
      </c>
      <c r="D7" s="134">
        <v>0</v>
      </c>
      <c r="E7" s="134">
        <v>0</v>
      </c>
      <c r="F7" s="134">
        <v>2</v>
      </c>
      <c r="G7" s="134">
        <v>2</v>
      </c>
      <c r="H7" s="134">
        <v>9</v>
      </c>
      <c r="I7" s="134">
        <v>0</v>
      </c>
      <c r="J7" s="134">
        <v>0</v>
      </c>
      <c r="K7" s="135">
        <v>0</v>
      </c>
    </row>
    <row r="8" spans="1:11" ht="13.5" customHeight="1">
      <c r="A8" s="48" t="s">
        <v>81</v>
      </c>
      <c r="B8" s="242">
        <f t="shared" si="0"/>
        <v>13</v>
      </c>
      <c r="C8" s="243">
        <f t="shared" si="1"/>
        <v>8.49673202614379</v>
      </c>
      <c r="D8" s="134">
        <v>2</v>
      </c>
      <c r="E8" s="134">
        <v>4</v>
      </c>
      <c r="F8" s="134">
        <v>0</v>
      </c>
      <c r="G8" s="134">
        <v>3</v>
      </c>
      <c r="H8" s="134">
        <v>4</v>
      </c>
      <c r="I8" s="134">
        <v>0</v>
      </c>
      <c r="J8" s="134">
        <v>0</v>
      </c>
      <c r="K8" s="135">
        <v>0</v>
      </c>
    </row>
    <row r="9" spans="1:11" ht="13.5" customHeight="1">
      <c r="A9" s="48" t="s">
        <v>82</v>
      </c>
      <c r="B9" s="242">
        <f t="shared" si="0"/>
        <v>3</v>
      </c>
      <c r="C9" s="243">
        <f t="shared" si="1"/>
        <v>1.9607843137254901</v>
      </c>
      <c r="D9" s="134">
        <v>0</v>
      </c>
      <c r="E9" s="134">
        <v>0</v>
      </c>
      <c r="F9" s="134">
        <v>0</v>
      </c>
      <c r="G9" s="134">
        <v>1</v>
      </c>
      <c r="H9" s="134">
        <v>1</v>
      </c>
      <c r="I9" s="134">
        <v>1</v>
      </c>
      <c r="J9" s="134">
        <v>0</v>
      </c>
      <c r="K9" s="135">
        <v>0</v>
      </c>
    </row>
    <row r="10" spans="1:11" ht="13.5" customHeight="1">
      <c r="A10" s="48" t="s">
        <v>83</v>
      </c>
      <c r="B10" s="242">
        <f t="shared" si="0"/>
        <v>3</v>
      </c>
      <c r="C10" s="243">
        <f t="shared" si="1"/>
        <v>1.9607843137254901</v>
      </c>
      <c r="D10" s="134">
        <v>1</v>
      </c>
      <c r="E10" s="134">
        <v>1</v>
      </c>
      <c r="F10" s="134">
        <v>0</v>
      </c>
      <c r="G10" s="134">
        <v>1</v>
      </c>
      <c r="H10" s="134">
        <v>0</v>
      </c>
      <c r="I10" s="134">
        <v>0</v>
      </c>
      <c r="J10" s="134">
        <v>0</v>
      </c>
      <c r="K10" s="135">
        <v>0</v>
      </c>
    </row>
    <row r="11" spans="1:11" ht="13.5" customHeight="1">
      <c r="A11" s="48" t="s">
        <v>84</v>
      </c>
      <c r="B11" s="242">
        <f t="shared" si="0"/>
        <v>1</v>
      </c>
      <c r="C11" s="243">
        <f t="shared" si="1"/>
        <v>0.6535947712418301</v>
      </c>
      <c r="D11" s="134">
        <v>1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5">
        <v>0</v>
      </c>
    </row>
    <row r="12" spans="1:11" ht="13.5" customHeight="1">
      <c r="A12" s="48" t="s">
        <v>85</v>
      </c>
      <c r="B12" s="242">
        <f t="shared" si="0"/>
        <v>2</v>
      </c>
      <c r="C12" s="243">
        <f t="shared" si="1"/>
        <v>1.3071895424836601</v>
      </c>
      <c r="D12" s="134">
        <v>0</v>
      </c>
      <c r="E12" s="134">
        <v>1</v>
      </c>
      <c r="F12" s="134">
        <v>0</v>
      </c>
      <c r="G12" s="134">
        <v>1</v>
      </c>
      <c r="H12" s="134">
        <v>0</v>
      </c>
      <c r="I12" s="134">
        <v>0</v>
      </c>
      <c r="J12" s="134">
        <v>0</v>
      </c>
      <c r="K12" s="135">
        <v>0</v>
      </c>
    </row>
    <row r="13" spans="1:11" ht="13.5" customHeight="1">
      <c r="A13" s="23" t="s">
        <v>86</v>
      </c>
      <c r="B13" s="244">
        <f t="shared" si="0"/>
        <v>1</v>
      </c>
      <c r="C13" s="245">
        <f t="shared" si="1"/>
        <v>0.6535947712418301</v>
      </c>
      <c r="D13" s="138">
        <v>0</v>
      </c>
      <c r="E13" s="138">
        <v>1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9">
        <v>0</v>
      </c>
    </row>
    <row r="14" ht="13.5" customHeight="1">
      <c r="A14" s="140"/>
    </row>
  </sheetData>
  <mergeCells count="4">
    <mergeCell ref="I1:K1"/>
    <mergeCell ref="B2:C2"/>
    <mergeCell ref="A2:A3"/>
    <mergeCell ref="D3:K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40"/>
  <sheetViews>
    <sheetView view="pageBreakPreview" zoomScale="75" zoomScaleSheetLayoutView="75" workbookViewId="0" topLeftCell="A1">
      <selection activeCell="L5" sqref="L5"/>
    </sheetView>
  </sheetViews>
  <sheetFormatPr defaultColWidth="9.00390625" defaultRowHeight="13.5" customHeight="1"/>
  <cols>
    <col min="1" max="1" width="8.75390625" style="157" customWidth="1"/>
    <col min="2" max="2" width="7.50390625" style="157" bestFit="1" customWidth="1"/>
    <col min="3" max="5" width="8.875" style="141" customWidth="1"/>
    <col min="6" max="11" width="7.25390625" style="141" customWidth="1"/>
    <col min="12" max="12" width="18.625" style="141" bestFit="1" customWidth="1"/>
    <col min="13" max="13" width="16.625" style="141" bestFit="1" customWidth="1"/>
    <col min="14" max="16384" width="9.125" style="141" customWidth="1"/>
  </cols>
  <sheetData>
    <row r="1" spans="1:14" s="130" customFormat="1" ht="21">
      <c r="A1" s="127" t="s">
        <v>167</v>
      </c>
      <c r="B1" s="128"/>
      <c r="C1" s="128"/>
      <c r="D1" s="128"/>
      <c r="E1" s="128"/>
      <c r="F1" s="128"/>
      <c r="G1" s="128"/>
      <c r="H1" s="84"/>
      <c r="I1" s="84"/>
      <c r="J1" s="308">
        <v>38626</v>
      </c>
      <c r="K1" s="308"/>
      <c r="L1"/>
      <c r="M1"/>
      <c r="N1"/>
    </row>
    <row r="2" spans="1:14" ht="13.5" customHeight="1">
      <c r="A2" s="321" t="s">
        <v>168</v>
      </c>
      <c r="B2" s="322"/>
      <c r="C2" s="274" t="s">
        <v>169</v>
      </c>
      <c r="D2" s="274"/>
      <c r="E2" s="274"/>
      <c r="F2" s="274" t="s">
        <v>170</v>
      </c>
      <c r="G2" s="274"/>
      <c r="H2" s="274"/>
      <c r="I2" s="274" t="s">
        <v>171</v>
      </c>
      <c r="J2" s="274"/>
      <c r="K2" s="274"/>
      <c r="L2"/>
      <c r="M2"/>
      <c r="N2"/>
    </row>
    <row r="3" spans="1:14" ht="13.5" customHeight="1">
      <c r="A3" s="323"/>
      <c r="B3" s="324"/>
      <c r="C3" s="59" t="s">
        <v>131</v>
      </c>
      <c r="D3" s="59" t="s">
        <v>172</v>
      </c>
      <c r="E3" s="59" t="s">
        <v>173</v>
      </c>
      <c r="F3" s="59" t="s">
        <v>131</v>
      </c>
      <c r="G3" s="59" t="s">
        <v>172</v>
      </c>
      <c r="H3" s="59" t="s">
        <v>173</v>
      </c>
      <c r="I3" s="59" t="s">
        <v>131</v>
      </c>
      <c r="J3" s="59" t="s">
        <v>172</v>
      </c>
      <c r="K3" s="59" t="s">
        <v>173</v>
      </c>
      <c r="L3"/>
      <c r="M3"/>
      <c r="N3"/>
    </row>
    <row r="4" spans="1:14" ht="21" customHeight="1">
      <c r="A4" s="316" t="s">
        <v>131</v>
      </c>
      <c r="B4" s="318"/>
      <c r="C4" s="142">
        <f aca="true" t="shared" si="0" ref="C4:K4">C5+C8+SUM(C11:C39)</f>
        <v>24146.4</v>
      </c>
      <c r="D4" s="143">
        <f t="shared" si="0"/>
        <v>23042.3</v>
      </c>
      <c r="E4" s="144">
        <f t="shared" si="0"/>
        <v>1104.1000000000001</v>
      </c>
      <c r="F4" s="145">
        <f t="shared" si="0"/>
        <v>101.55026177363504</v>
      </c>
      <c r="G4" s="145">
        <f t="shared" si="0"/>
        <v>102.34653993070978</v>
      </c>
      <c r="H4" s="146">
        <f t="shared" si="0"/>
        <v>87.62698412698413</v>
      </c>
      <c r="I4" s="145">
        <f t="shared" si="0"/>
        <v>157.81960784313722</v>
      </c>
      <c r="J4" s="145">
        <f t="shared" si="0"/>
        <v>163.42056737588655</v>
      </c>
      <c r="K4" s="146">
        <f t="shared" si="0"/>
        <v>92.00833333333335</v>
      </c>
      <c r="L4"/>
      <c r="N4"/>
    </row>
    <row r="5" spans="1:14" ht="21" customHeight="1">
      <c r="A5" s="269" t="s">
        <v>174</v>
      </c>
      <c r="B5" s="147" t="s">
        <v>131</v>
      </c>
      <c r="C5" s="148">
        <f aca="true" t="shared" si="1" ref="C5:C29">SUM(D5:E5)</f>
        <v>2286.6000000000004</v>
      </c>
      <c r="D5" s="149">
        <f>SUM(D6:D7)</f>
        <v>2212.8</v>
      </c>
      <c r="E5" s="149">
        <f>SUM(E6:E7)</f>
        <v>73.8</v>
      </c>
      <c r="F5" s="148">
        <f>C5/23814*100</f>
        <v>9.60191484001008</v>
      </c>
      <c r="G5" s="119">
        <f aca="true" t="shared" si="2" ref="G5:G29">D5/22514*100</f>
        <v>9.828551123745227</v>
      </c>
      <c r="H5" s="120">
        <f aca="true" t="shared" si="3" ref="H5:H29">E5/1260*100</f>
        <v>5.857142857142857</v>
      </c>
      <c r="I5" s="148">
        <f aca="true" t="shared" si="4" ref="I5:I29">C5/153</f>
        <v>14.945098039215688</v>
      </c>
      <c r="J5" s="119">
        <f aca="true" t="shared" si="5" ref="J5:J29">D5/141</f>
        <v>15.693617021276596</v>
      </c>
      <c r="K5" s="120">
        <f aca="true" t="shared" si="6" ref="K5:K29">E5/12</f>
        <v>6.1499999999999995</v>
      </c>
      <c r="L5" s="150"/>
      <c r="N5"/>
    </row>
    <row r="6" spans="1:14" ht="21" customHeight="1">
      <c r="A6" s="319"/>
      <c r="B6" s="147" t="s">
        <v>175</v>
      </c>
      <c r="C6" s="148">
        <f t="shared" si="1"/>
        <v>1873</v>
      </c>
      <c r="D6" s="143">
        <v>1814</v>
      </c>
      <c r="E6" s="143">
        <v>59</v>
      </c>
      <c r="F6" s="148">
        <f aca="true" t="shared" si="7" ref="F6:F29">C6/23774*100</f>
        <v>7.878354504921342</v>
      </c>
      <c r="G6" s="119">
        <f t="shared" si="2"/>
        <v>8.057208847828019</v>
      </c>
      <c r="H6" s="120">
        <f t="shared" si="3"/>
        <v>4.682539682539683</v>
      </c>
      <c r="I6" s="148">
        <f t="shared" si="4"/>
        <v>12.241830065359476</v>
      </c>
      <c r="J6" s="119">
        <f t="shared" si="5"/>
        <v>12.865248226950355</v>
      </c>
      <c r="K6" s="120">
        <f t="shared" si="6"/>
        <v>4.916666666666667</v>
      </c>
      <c r="L6"/>
      <c r="M6"/>
      <c r="N6"/>
    </row>
    <row r="7" spans="1:13" ht="21" customHeight="1">
      <c r="A7" s="320"/>
      <c r="B7" s="147" t="s">
        <v>176</v>
      </c>
      <c r="C7" s="148">
        <f t="shared" si="1"/>
        <v>413.6</v>
      </c>
      <c r="D7" s="151">
        <v>398.8</v>
      </c>
      <c r="E7" s="143">
        <v>14.8</v>
      </c>
      <c r="F7" s="148">
        <f t="shared" si="7"/>
        <v>1.7397156557583917</v>
      </c>
      <c r="G7" s="119">
        <f t="shared" si="2"/>
        <v>1.7713422759172073</v>
      </c>
      <c r="H7" s="120">
        <f t="shared" si="3"/>
        <v>1.1746031746031746</v>
      </c>
      <c r="I7" s="148">
        <f t="shared" si="4"/>
        <v>2.7032679738562093</v>
      </c>
      <c r="J7" s="119">
        <f t="shared" si="5"/>
        <v>2.828368794326241</v>
      </c>
      <c r="K7" s="120">
        <f t="shared" si="6"/>
        <v>1.2333333333333334</v>
      </c>
      <c r="M7"/>
    </row>
    <row r="8" spans="1:11" ht="21" customHeight="1">
      <c r="A8" s="325" t="s">
        <v>177</v>
      </c>
      <c r="B8" s="147" t="s">
        <v>131</v>
      </c>
      <c r="C8" s="148">
        <f t="shared" si="1"/>
        <v>49.9</v>
      </c>
      <c r="D8" s="143">
        <v>46.9</v>
      </c>
      <c r="E8" s="143">
        <v>3</v>
      </c>
      <c r="F8" s="148">
        <f t="shared" si="7"/>
        <v>0.20989316059560867</v>
      </c>
      <c r="G8" s="119">
        <f t="shared" si="2"/>
        <v>0.2083148263302834</v>
      </c>
      <c r="H8" s="120">
        <f t="shared" si="3"/>
        <v>0.2380952380952381</v>
      </c>
      <c r="I8" s="148">
        <f t="shared" si="4"/>
        <v>0.3261437908496732</v>
      </c>
      <c r="J8" s="119">
        <f t="shared" si="5"/>
        <v>0.3326241134751773</v>
      </c>
      <c r="K8" s="120">
        <f t="shared" si="6"/>
        <v>0.25</v>
      </c>
    </row>
    <row r="9" spans="1:11" ht="21" customHeight="1">
      <c r="A9" s="326"/>
      <c r="B9" s="147" t="s">
        <v>175</v>
      </c>
      <c r="C9" s="148">
        <f t="shared" si="1"/>
        <v>32</v>
      </c>
      <c r="D9" s="143">
        <v>30</v>
      </c>
      <c r="E9" s="143">
        <v>2</v>
      </c>
      <c r="F9" s="148">
        <f t="shared" si="7"/>
        <v>0.13460082443004964</v>
      </c>
      <c r="G9" s="119">
        <f t="shared" si="2"/>
        <v>0.13325042195966955</v>
      </c>
      <c r="H9" s="120">
        <f t="shared" si="3"/>
        <v>0.15873015873015872</v>
      </c>
      <c r="I9" s="148">
        <f t="shared" si="4"/>
        <v>0.20915032679738563</v>
      </c>
      <c r="J9" s="119">
        <f t="shared" si="5"/>
        <v>0.2127659574468085</v>
      </c>
      <c r="K9" s="120">
        <f t="shared" si="6"/>
        <v>0.16666666666666666</v>
      </c>
    </row>
    <row r="10" spans="1:11" ht="21" customHeight="1">
      <c r="A10" s="327"/>
      <c r="B10" s="147" t="s">
        <v>176</v>
      </c>
      <c r="C10" s="148">
        <f t="shared" si="1"/>
        <v>17.9</v>
      </c>
      <c r="D10" s="143">
        <v>16.9</v>
      </c>
      <c r="E10" s="143">
        <v>1</v>
      </c>
      <c r="F10" s="148">
        <f t="shared" si="7"/>
        <v>0.07529233616555901</v>
      </c>
      <c r="G10" s="119">
        <f t="shared" si="2"/>
        <v>0.07506440437061383</v>
      </c>
      <c r="H10" s="120">
        <f t="shared" si="3"/>
        <v>0.07936507936507936</v>
      </c>
      <c r="I10" s="148">
        <f t="shared" si="4"/>
        <v>0.11699346405228757</v>
      </c>
      <c r="J10" s="119">
        <f t="shared" si="5"/>
        <v>0.11985815602836879</v>
      </c>
      <c r="K10" s="120">
        <f t="shared" si="6"/>
        <v>0.08333333333333333</v>
      </c>
    </row>
    <row r="11" spans="1:13" ht="21" customHeight="1">
      <c r="A11" s="316" t="s">
        <v>178</v>
      </c>
      <c r="B11" s="318"/>
      <c r="C11" s="148">
        <f t="shared" si="1"/>
        <v>559</v>
      </c>
      <c r="D11" s="143">
        <v>534.4</v>
      </c>
      <c r="E11" s="143">
        <v>24.6</v>
      </c>
      <c r="F11" s="148">
        <f t="shared" si="7"/>
        <v>2.3513081517624297</v>
      </c>
      <c r="G11" s="119">
        <f t="shared" si="2"/>
        <v>2.373634183174913</v>
      </c>
      <c r="H11" s="120">
        <f t="shared" si="3"/>
        <v>1.9523809523809526</v>
      </c>
      <c r="I11" s="148">
        <f t="shared" si="4"/>
        <v>3.65359477124183</v>
      </c>
      <c r="J11" s="119">
        <f t="shared" si="5"/>
        <v>3.7900709219858153</v>
      </c>
      <c r="K11" s="120">
        <f t="shared" si="6"/>
        <v>2.0500000000000003</v>
      </c>
      <c r="M11"/>
    </row>
    <row r="12" spans="1:13" ht="21" customHeight="1">
      <c r="A12" s="316" t="s">
        <v>179</v>
      </c>
      <c r="B12" s="318"/>
      <c r="C12" s="148">
        <f t="shared" si="1"/>
        <v>16</v>
      </c>
      <c r="D12" s="143">
        <v>15</v>
      </c>
      <c r="E12" s="143">
        <v>1</v>
      </c>
      <c r="F12" s="148">
        <f t="shared" si="7"/>
        <v>0.06730041221502482</v>
      </c>
      <c r="G12" s="119">
        <f t="shared" si="2"/>
        <v>0.06662521097983477</v>
      </c>
      <c r="H12" s="120">
        <f t="shared" si="3"/>
        <v>0.07936507936507936</v>
      </c>
      <c r="I12" s="148">
        <f t="shared" si="4"/>
        <v>0.10457516339869281</v>
      </c>
      <c r="J12" s="119">
        <f t="shared" si="5"/>
        <v>0.10638297872340426</v>
      </c>
      <c r="K12" s="120">
        <f t="shared" si="6"/>
        <v>0.08333333333333333</v>
      </c>
      <c r="M12"/>
    </row>
    <row r="13" spans="1:13" ht="21" customHeight="1">
      <c r="A13" s="316" t="s">
        <v>180</v>
      </c>
      <c r="B13" s="318"/>
      <c r="C13" s="148">
        <f t="shared" si="1"/>
        <v>144.1</v>
      </c>
      <c r="D13" s="143">
        <v>144.1</v>
      </c>
      <c r="E13" s="143">
        <v>0</v>
      </c>
      <c r="F13" s="148">
        <f t="shared" si="7"/>
        <v>0.6061243375115672</v>
      </c>
      <c r="G13" s="119">
        <f t="shared" si="2"/>
        <v>0.6400461934796127</v>
      </c>
      <c r="H13" s="120">
        <f t="shared" si="3"/>
        <v>0</v>
      </c>
      <c r="I13" s="148">
        <f t="shared" si="4"/>
        <v>0.9418300653594771</v>
      </c>
      <c r="J13" s="119">
        <f t="shared" si="5"/>
        <v>1.0219858156028367</v>
      </c>
      <c r="K13" s="120">
        <f t="shared" si="6"/>
        <v>0</v>
      </c>
      <c r="M13"/>
    </row>
    <row r="14" spans="1:13" ht="21" customHeight="1">
      <c r="A14" s="316" t="s">
        <v>181</v>
      </c>
      <c r="B14" s="318"/>
      <c r="C14" s="148">
        <f t="shared" si="1"/>
        <v>8823.199999999999</v>
      </c>
      <c r="D14" s="143">
        <v>8453.4</v>
      </c>
      <c r="E14" s="143">
        <v>369.8</v>
      </c>
      <c r="F14" s="148">
        <f t="shared" si="7"/>
        <v>37.11281231597543</v>
      </c>
      <c r="G14" s="119">
        <f t="shared" si="2"/>
        <v>37.54730389979568</v>
      </c>
      <c r="H14" s="120">
        <f t="shared" si="3"/>
        <v>29.34920634920635</v>
      </c>
      <c r="I14" s="148">
        <f t="shared" si="4"/>
        <v>57.667973856209144</v>
      </c>
      <c r="J14" s="119">
        <f t="shared" si="5"/>
        <v>59.9531914893617</v>
      </c>
      <c r="K14" s="120">
        <f t="shared" si="6"/>
        <v>30.816666666666666</v>
      </c>
      <c r="M14"/>
    </row>
    <row r="15" spans="1:13" ht="21" customHeight="1">
      <c r="A15" s="316" t="s">
        <v>182</v>
      </c>
      <c r="B15" s="318"/>
      <c r="C15" s="148">
        <f t="shared" si="1"/>
        <v>2530.9</v>
      </c>
      <c r="D15" s="143">
        <v>2342.4</v>
      </c>
      <c r="E15" s="143">
        <v>188.5</v>
      </c>
      <c r="F15" s="148">
        <f t="shared" si="7"/>
        <v>10.645663329687896</v>
      </c>
      <c r="G15" s="119">
        <f t="shared" si="2"/>
        <v>10.404192946610998</v>
      </c>
      <c r="H15" s="120">
        <f t="shared" si="3"/>
        <v>14.96031746031746</v>
      </c>
      <c r="I15" s="148">
        <f t="shared" si="4"/>
        <v>16.541830065359477</v>
      </c>
      <c r="J15" s="119">
        <f t="shared" si="5"/>
        <v>16.612765957446808</v>
      </c>
      <c r="K15" s="120">
        <f t="shared" si="6"/>
        <v>15.708333333333334</v>
      </c>
      <c r="M15"/>
    </row>
    <row r="16" spans="1:13" ht="21" customHeight="1">
      <c r="A16" s="316" t="s">
        <v>183</v>
      </c>
      <c r="B16" s="318"/>
      <c r="C16" s="148">
        <f t="shared" si="1"/>
        <v>2528.8</v>
      </c>
      <c r="D16" s="143">
        <v>2401.3</v>
      </c>
      <c r="E16" s="143">
        <v>127.5</v>
      </c>
      <c r="F16" s="148">
        <f t="shared" si="7"/>
        <v>10.636830150584672</v>
      </c>
      <c r="G16" s="119">
        <f t="shared" si="2"/>
        <v>10.66580794172515</v>
      </c>
      <c r="H16" s="120">
        <f t="shared" si="3"/>
        <v>10.119047619047619</v>
      </c>
      <c r="I16" s="148">
        <f t="shared" si="4"/>
        <v>16.5281045751634</v>
      </c>
      <c r="J16" s="119">
        <f t="shared" si="5"/>
        <v>17.03049645390071</v>
      </c>
      <c r="K16" s="120">
        <f t="shared" si="6"/>
        <v>10.625</v>
      </c>
      <c r="M16"/>
    </row>
    <row r="17" spans="1:13" ht="21" customHeight="1">
      <c r="A17" s="316" t="s">
        <v>184</v>
      </c>
      <c r="B17" s="318"/>
      <c r="C17" s="148">
        <f t="shared" si="1"/>
        <v>550.3</v>
      </c>
      <c r="D17" s="143">
        <v>528.3</v>
      </c>
      <c r="E17" s="143">
        <v>22</v>
      </c>
      <c r="F17" s="148">
        <f t="shared" si="7"/>
        <v>2.3147135526205096</v>
      </c>
      <c r="G17" s="119">
        <f t="shared" si="2"/>
        <v>2.3465399307097803</v>
      </c>
      <c r="H17" s="120">
        <f t="shared" si="3"/>
        <v>1.746031746031746</v>
      </c>
      <c r="I17" s="148">
        <f t="shared" si="4"/>
        <v>3.5967320261437905</v>
      </c>
      <c r="J17" s="119">
        <f t="shared" si="5"/>
        <v>3.7468085106382976</v>
      </c>
      <c r="K17" s="120">
        <f t="shared" si="6"/>
        <v>1.8333333333333333</v>
      </c>
      <c r="M17"/>
    </row>
    <row r="18" spans="1:13" ht="21" customHeight="1">
      <c r="A18" s="316" t="s">
        <v>185</v>
      </c>
      <c r="B18" s="318"/>
      <c r="C18" s="148">
        <f t="shared" si="1"/>
        <v>312.7</v>
      </c>
      <c r="D18" s="143">
        <v>305.7</v>
      </c>
      <c r="E18" s="143">
        <v>7</v>
      </c>
      <c r="F18" s="148">
        <f t="shared" si="7"/>
        <v>1.3153024312273913</v>
      </c>
      <c r="G18" s="119">
        <f t="shared" si="2"/>
        <v>1.3578217997690327</v>
      </c>
      <c r="H18" s="120">
        <f t="shared" si="3"/>
        <v>0.5555555555555556</v>
      </c>
      <c r="I18" s="148">
        <f t="shared" si="4"/>
        <v>2.0437908496732025</v>
      </c>
      <c r="J18" s="119">
        <f t="shared" si="5"/>
        <v>2.1680851063829785</v>
      </c>
      <c r="K18" s="120">
        <f t="shared" si="6"/>
        <v>0.5833333333333334</v>
      </c>
      <c r="M18"/>
    </row>
    <row r="19" spans="1:13" ht="21" customHeight="1">
      <c r="A19" s="316" t="s">
        <v>186</v>
      </c>
      <c r="B19" s="318"/>
      <c r="C19" s="148">
        <f t="shared" si="1"/>
        <v>17.2</v>
      </c>
      <c r="D19" s="143">
        <v>17.2</v>
      </c>
      <c r="E19" s="120">
        <v>0</v>
      </c>
      <c r="F19" s="148">
        <f t="shared" si="7"/>
        <v>0.07234794313115167</v>
      </c>
      <c r="G19" s="119">
        <f t="shared" si="2"/>
        <v>0.07639690859021053</v>
      </c>
      <c r="H19" s="120">
        <f t="shared" si="3"/>
        <v>0</v>
      </c>
      <c r="I19" s="148">
        <f t="shared" si="4"/>
        <v>0.11241830065359476</v>
      </c>
      <c r="J19" s="119">
        <f t="shared" si="5"/>
        <v>0.12198581560283688</v>
      </c>
      <c r="K19" s="120">
        <f t="shared" si="6"/>
        <v>0</v>
      </c>
      <c r="M19"/>
    </row>
    <row r="20" spans="1:13" ht="21" customHeight="1">
      <c r="A20" s="316" t="s">
        <v>187</v>
      </c>
      <c r="B20" s="318"/>
      <c r="C20" s="148">
        <f t="shared" si="1"/>
        <v>84.8</v>
      </c>
      <c r="D20" s="143">
        <v>78.8</v>
      </c>
      <c r="E20" s="143">
        <v>6</v>
      </c>
      <c r="F20" s="148">
        <f t="shared" si="7"/>
        <v>0.35669218473963155</v>
      </c>
      <c r="G20" s="119">
        <f t="shared" si="2"/>
        <v>0.35000444168073197</v>
      </c>
      <c r="H20" s="120">
        <f t="shared" si="3"/>
        <v>0.4761904761904762</v>
      </c>
      <c r="I20" s="148">
        <f t="shared" si="4"/>
        <v>0.5542483660130719</v>
      </c>
      <c r="J20" s="119">
        <f t="shared" si="5"/>
        <v>0.5588652482269504</v>
      </c>
      <c r="K20" s="120">
        <f t="shared" si="6"/>
        <v>0.5</v>
      </c>
      <c r="M20"/>
    </row>
    <row r="21" spans="1:13" ht="21" customHeight="1">
      <c r="A21" s="316" t="s">
        <v>188</v>
      </c>
      <c r="B21" s="318"/>
      <c r="C21" s="148">
        <f t="shared" si="1"/>
        <v>1</v>
      </c>
      <c r="D21" s="143">
        <v>1</v>
      </c>
      <c r="E21" s="143">
        <v>0</v>
      </c>
      <c r="F21" s="148">
        <f t="shared" si="7"/>
        <v>0.004206275763439051</v>
      </c>
      <c r="G21" s="119">
        <f t="shared" si="2"/>
        <v>0.004441680731988984</v>
      </c>
      <c r="H21" s="120">
        <f t="shared" si="3"/>
        <v>0</v>
      </c>
      <c r="I21" s="148">
        <f t="shared" si="4"/>
        <v>0.006535947712418301</v>
      </c>
      <c r="J21" s="119">
        <f t="shared" si="5"/>
        <v>0.0070921985815602835</v>
      </c>
      <c r="K21" s="120">
        <f t="shared" si="6"/>
        <v>0</v>
      </c>
      <c r="M21"/>
    </row>
    <row r="22" spans="1:13" ht="21" customHeight="1">
      <c r="A22" s="316" t="s">
        <v>189</v>
      </c>
      <c r="B22" s="318"/>
      <c r="C22" s="148">
        <f t="shared" si="1"/>
        <v>45.2</v>
      </c>
      <c r="D22" s="143">
        <v>40.2</v>
      </c>
      <c r="E22" s="143">
        <v>5</v>
      </c>
      <c r="F22" s="148">
        <f t="shared" si="7"/>
        <v>0.19012366450744514</v>
      </c>
      <c r="G22" s="119">
        <f t="shared" si="2"/>
        <v>0.17855556542595719</v>
      </c>
      <c r="H22" s="120">
        <f t="shared" si="3"/>
        <v>0.3968253968253968</v>
      </c>
      <c r="I22" s="148">
        <f t="shared" si="4"/>
        <v>0.2954248366013072</v>
      </c>
      <c r="J22" s="119">
        <f t="shared" si="5"/>
        <v>0.2851063829787234</v>
      </c>
      <c r="K22" s="120">
        <f t="shared" si="6"/>
        <v>0.4166666666666667</v>
      </c>
      <c r="M22"/>
    </row>
    <row r="23" spans="1:13" ht="21" customHeight="1">
      <c r="A23" s="316" t="s">
        <v>190</v>
      </c>
      <c r="B23" s="318"/>
      <c r="C23" s="148">
        <f t="shared" si="1"/>
        <v>13</v>
      </c>
      <c r="D23" s="143">
        <v>13</v>
      </c>
      <c r="E23" s="143">
        <v>0</v>
      </c>
      <c r="F23" s="148">
        <f t="shared" si="7"/>
        <v>0.05468158492470766</v>
      </c>
      <c r="G23" s="119">
        <f t="shared" si="2"/>
        <v>0.0577418495158568</v>
      </c>
      <c r="H23" s="120">
        <f t="shared" si="3"/>
        <v>0</v>
      </c>
      <c r="I23" s="148">
        <f t="shared" si="4"/>
        <v>0.08496732026143791</v>
      </c>
      <c r="J23" s="119">
        <f t="shared" si="5"/>
        <v>0.09219858156028368</v>
      </c>
      <c r="K23" s="120">
        <f t="shared" si="6"/>
        <v>0</v>
      </c>
      <c r="M23"/>
    </row>
    <row r="24" spans="1:13" ht="21" customHeight="1">
      <c r="A24" s="316" t="s">
        <v>191</v>
      </c>
      <c r="B24" s="318"/>
      <c r="C24" s="148">
        <f t="shared" si="1"/>
        <v>420.4</v>
      </c>
      <c r="D24" s="143">
        <v>407.9</v>
      </c>
      <c r="E24" s="143">
        <v>12.5</v>
      </c>
      <c r="F24" s="148">
        <f t="shared" si="7"/>
        <v>1.768318330949777</v>
      </c>
      <c r="G24" s="119">
        <f t="shared" si="2"/>
        <v>1.8117615705783068</v>
      </c>
      <c r="H24" s="120">
        <f t="shared" si="3"/>
        <v>0.992063492063492</v>
      </c>
      <c r="I24" s="148">
        <f t="shared" si="4"/>
        <v>2.7477124183006536</v>
      </c>
      <c r="J24" s="119">
        <f t="shared" si="5"/>
        <v>2.8929078014184397</v>
      </c>
      <c r="K24" s="120">
        <f t="shared" si="6"/>
        <v>1.0416666666666667</v>
      </c>
      <c r="M24"/>
    </row>
    <row r="25" spans="1:13" ht="21" customHeight="1">
      <c r="A25" s="316" t="s">
        <v>192</v>
      </c>
      <c r="B25" s="318"/>
      <c r="C25" s="148">
        <f t="shared" si="1"/>
        <v>5.1</v>
      </c>
      <c r="D25" s="143">
        <v>5.1</v>
      </c>
      <c r="E25" s="143">
        <v>0</v>
      </c>
      <c r="F25" s="148">
        <f t="shared" si="7"/>
        <v>0.02145200639353916</v>
      </c>
      <c r="G25" s="119">
        <f t="shared" si="2"/>
        <v>0.02265257173314382</v>
      </c>
      <c r="H25" s="120">
        <f t="shared" si="3"/>
        <v>0</v>
      </c>
      <c r="I25" s="148">
        <f t="shared" si="4"/>
        <v>0.03333333333333333</v>
      </c>
      <c r="J25" s="119">
        <f t="shared" si="5"/>
        <v>0.036170212765957444</v>
      </c>
      <c r="K25" s="120">
        <f t="shared" si="6"/>
        <v>0</v>
      </c>
      <c r="M25"/>
    </row>
    <row r="26" spans="1:13" ht="21" customHeight="1">
      <c r="A26" s="316" t="s">
        <v>193</v>
      </c>
      <c r="B26" s="318"/>
      <c r="C26" s="148">
        <f t="shared" si="1"/>
        <v>585.2</v>
      </c>
      <c r="D26" s="143">
        <v>567.7</v>
      </c>
      <c r="E26" s="143">
        <v>17.5</v>
      </c>
      <c r="F26" s="148">
        <f t="shared" si="7"/>
        <v>2.461512576764533</v>
      </c>
      <c r="G26" s="119">
        <f t="shared" si="2"/>
        <v>2.521542151550147</v>
      </c>
      <c r="H26" s="120">
        <f t="shared" si="3"/>
        <v>1.3888888888888888</v>
      </c>
      <c r="I26" s="148">
        <f t="shared" si="4"/>
        <v>3.8248366013071897</v>
      </c>
      <c r="J26" s="119">
        <f t="shared" si="5"/>
        <v>4.026241134751773</v>
      </c>
      <c r="K26" s="120">
        <f t="shared" si="6"/>
        <v>1.4583333333333333</v>
      </c>
      <c r="M26"/>
    </row>
    <row r="27" spans="1:13" ht="21" customHeight="1">
      <c r="A27" s="316" t="s">
        <v>194</v>
      </c>
      <c r="B27" s="318"/>
      <c r="C27" s="148">
        <f t="shared" si="1"/>
        <v>4</v>
      </c>
      <c r="D27" s="143">
        <v>4</v>
      </c>
      <c r="E27" s="143">
        <v>0</v>
      </c>
      <c r="F27" s="148">
        <f t="shared" si="7"/>
        <v>0.016825103053756205</v>
      </c>
      <c r="G27" s="119">
        <f t="shared" si="2"/>
        <v>0.017766722927955936</v>
      </c>
      <c r="H27" s="120">
        <f t="shared" si="3"/>
        <v>0</v>
      </c>
      <c r="I27" s="148">
        <f t="shared" si="4"/>
        <v>0.026143790849673203</v>
      </c>
      <c r="J27" s="119">
        <f t="shared" si="5"/>
        <v>0.028368794326241134</v>
      </c>
      <c r="K27" s="120">
        <f t="shared" si="6"/>
        <v>0</v>
      </c>
      <c r="M27"/>
    </row>
    <row r="28" spans="1:13" ht="21" customHeight="1">
      <c r="A28" s="316" t="s">
        <v>195</v>
      </c>
      <c r="B28" s="318"/>
      <c r="C28" s="148">
        <f t="shared" si="1"/>
        <v>85.4</v>
      </c>
      <c r="D28" s="143">
        <v>85.4</v>
      </c>
      <c r="E28" s="143">
        <v>0</v>
      </c>
      <c r="F28" s="148">
        <f t="shared" si="7"/>
        <v>0.359215950197695</v>
      </c>
      <c r="G28" s="119">
        <f t="shared" si="2"/>
        <v>0.3793195345118593</v>
      </c>
      <c r="H28" s="120">
        <f t="shared" si="3"/>
        <v>0</v>
      </c>
      <c r="I28" s="148">
        <f t="shared" si="4"/>
        <v>0.5581699346405229</v>
      </c>
      <c r="J28" s="119">
        <f t="shared" si="5"/>
        <v>0.6056737588652482</v>
      </c>
      <c r="K28" s="120">
        <f t="shared" si="6"/>
        <v>0</v>
      </c>
      <c r="M28"/>
    </row>
    <row r="29" spans="1:13" ht="21" customHeight="1">
      <c r="A29" s="316" t="s">
        <v>196</v>
      </c>
      <c r="B29" s="318"/>
      <c r="C29" s="148">
        <f t="shared" si="1"/>
        <v>61.4</v>
      </c>
      <c r="D29" s="143">
        <v>61.4</v>
      </c>
      <c r="E29" s="143">
        <v>0</v>
      </c>
      <c r="F29" s="148">
        <f t="shared" si="7"/>
        <v>0.25826533187515777</v>
      </c>
      <c r="G29" s="119">
        <f t="shared" si="2"/>
        <v>0.27271919694412367</v>
      </c>
      <c r="H29" s="120">
        <f t="shared" si="3"/>
        <v>0</v>
      </c>
      <c r="I29" s="148">
        <f t="shared" si="4"/>
        <v>0.4013071895424837</v>
      </c>
      <c r="J29" s="119">
        <f t="shared" si="5"/>
        <v>0.4354609929078014</v>
      </c>
      <c r="K29" s="120">
        <f t="shared" si="6"/>
        <v>0</v>
      </c>
      <c r="M29"/>
    </row>
    <row r="30" spans="1:13" ht="21" customHeight="1">
      <c r="A30" s="316" t="s">
        <v>197</v>
      </c>
      <c r="B30" s="318"/>
      <c r="C30" s="152" t="s">
        <v>198</v>
      </c>
      <c r="D30" s="153" t="s">
        <v>198</v>
      </c>
      <c r="E30" s="154" t="s">
        <v>198</v>
      </c>
      <c r="F30" s="148" t="s">
        <v>198</v>
      </c>
      <c r="G30" s="145" t="s">
        <v>198</v>
      </c>
      <c r="H30" s="155" t="s">
        <v>198</v>
      </c>
      <c r="I30" s="148" t="s">
        <v>87</v>
      </c>
      <c r="J30" s="145" t="s">
        <v>198</v>
      </c>
      <c r="K30" s="146" t="s">
        <v>198</v>
      </c>
      <c r="M30"/>
    </row>
    <row r="31" spans="1:13" ht="21" customHeight="1">
      <c r="A31" s="316" t="s">
        <v>199</v>
      </c>
      <c r="B31" s="318"/>
      <c r="C31" s="148">
        <f aca="true" t="shared" si="8" ref="C31:C39">SUM(D31:E31)</f>
        <v>231.4</v>
      </c>
      <c r="D31" s="143">
        <v>218.4</v>
      </c>
      <c r="E31" s="143">
        <v>13</v>
      </c>
      <c r="F31" s="148">
        <f aca="true" t="shared" si="9" ref="F31:F39">C31/23774*100</f>
        <v>0.9733322116597964</v>
      </c>
      <c r="G31" s="119">
        <f aca="true" t="shared" si="10" ref="G31:G39">D31/22514*100</f>
        <v>0.9700630718663943</v>
      </c>
      <c r="H31" s="120">
        <f aca="true" t="shared" si="11" ref="H31:H39">E31/1260*100</f>
        <v>1.0317460317460316</v>
      </c>
      <c r="I31" s="148">
        <f aca="true" t="shared" si="12" ref="I31:I39">C31/153</f>
        <v>1.5124183006535947</v>
      </c>
      <c r="J31" s="119">
        <f aca="true" t="shared" si="13" ref="J31:J39">D31/141</f>
        <v>1.548936170212766</v>
      </c>
      <c r="K31" s="120">
        <f aca="true" t="shared" si="14" ref="K31:K39">E31/12</f>
        <v>1.0833333333333333</v>
      </c>
      <c r="M31"/>
    </row>
    <row r="32" spans="1:13" ht="21" customHeight="1">
      <c r="A32" s="316" t="s">
        <v>200</v>
      </c>
      <c r="B32" s="318"/>
      <c r="C32" s="148">
        <f t="shared" si="8"/>
        <v>127.3</v>
      </c>
      <c r="D32" s="143">
        <v>124.3</v>
      </c>
      <c r="E32" s="143">
        <v>3</v>
      </c>
      <c r="F32" s="148">
        <f t="shared" si="9"/>
        <v>0.5354589046857912</v>
      </c>
      <c r="G32" s="119">
        <f t="shared" si="10"/>
        <v>0.5521009149862308</v>
      </c>
      <c r="H32" s="120">
        <f t="shared" si="11"/>
        <v>0.2380952380952381</v>
      </c>
      <c r="I32" s="148">
        <f t="shared" si="12"/>
        <v>0.8320261437908496</v>
      </c>
      <c r="J32" s="119">
        <f t="shared" si="13"/>
        <v>0.8815602836879433</v>
      </c>
      <c r="K32" s="120">
        <f t="shared" si="14"/>
        <v>0.25</v>
      </c>
      <c r="M32"/>
    </row>
    <row r="33" spans="1:13" ht="21" customHeight="1">
      <c r="A33" s="316" t="s">
        <v>201</v>
      </c>
      <c r="B33" s="318"/>
      <c r="C33" s="148">
        <f t="shared" si="8"/>
        <v>75</v>
      </c>
      <c r="D33" s="143">
        <v>67</v>
      </c>
      <c r="E33" s="143">
        <v>8</v>
      </c>
      <c r="F33" s="148">
        <f t="shared" si="9"/>
        <v>0.31547068225792885</v>
      </c>
      <c r="G33" s="119">
        <f t="shared" si="10"/>
        <v>0.29759260904326196</v>
      </c>
      <c r="H33" s="120">
        <f t="shared" si="11"/>
        <v>0.6349206349206349</v>
      </c>
      <c r="I33" s="148">
        <f t="shared" si="12"/>
        <v>0.49019607843137253</v>
      </c>
      <c r="J33" s="119">
        <f t="shared" si="13"/>
        <v>0.475177304964539</v>
      </c>
      <c r="K33" s="120">
        <f t="shared" si="14"/>
        <v>0.6666666666666666</v>
      </c>
      <c r="M33"/>
    </row>
    <row r="34" spans="1:13" ht="21" customHeight="1">
      <c r="A34" s="316" t="s">
        <v>202</v>
      </c>
      <c r="B34" s="318"/>
      <c r="C34" s="148">
        <f t="shared" si="8"/>
        <v>36.9</v>
      </c>
      <c r="D34" s="143">
        <v>35.9</v>
      </c>
      <c r="E34" s="143">
        <v>1</v>
      </c>
      <c r="F34" s="148">
        <f t="shared" si="9"/>
        <v>0.155211575670901</v>
      </c>
      <c r="G34" s="119">
        <f t="shared" si="10"/>
        <v>0.15945633827840452</v>
      </c>
      <c r="H34" s="120">
        <f t="shared" si="11"/>
        <v>0.07936507936507936</v>
      </c>
      <c r="I34" s="148">
        <f t="shared" si="12"/>
        <v>0.2411764705882353</v>
      </c>
      <c r="J34" s="119">
        <f t="shared" si="13"/>
        <v>0.25460992907801416</v>
      </c>
      <c r="K34" s="120">
        <f t="shared" si="14"/>
        <v>0.08333333333333333</v>
      </c>
      <c r="M34"/>
    </row>
    <row r="35" spans="1:13" ht="21" customHeight="1">
      <c r="A35" s="316" t="s">
        <v>203</v>
      </c>
      <c r="B35" s="318"/>
      <c r="C35" s="148">
        <f t="shared" si="8"/>
        <v>434.8</v>
      </c>
      <c r="D35" s="143">
        <v>425.8</v>
      </c>
      <c r="E35" s="143">
        <v>9</v>
      </c>
      <c r="F35" s="148">
        <f t="shared" si="9"/>
        <v>1.8288887019432993</v>
      </c>
      <c r="G35" s="119">
        <f t="shared" si="10"/>
        <v>1.8912676556809098</v>
      </c>
      <c r="H35" s="120">
        <f t="shared" si="11"/>
        <v>0.7142857142857143</v>
      </c>
      <c r="I35" s="148">
        <f t="shared" si="12"/>
        <v>2.8418300653594772</v>
      </c>
      <c r="J35" s="119">
        <f t="shared" si="13"/>
        <v>3.019858156028369</v>
      </c>
      <c r="K35" s="120">
        <f t="shared" si="14"/>
        <v>0.75</v>
      </c>
      <c r="M35"/>
    </row>
    <row r="36" spans="1:13" ht="21" customHeight="1">
      <c r="A36" s="316" t="s">
        <v>204</v>
      </c>
      <c r="B36" s="318"/>
      <c r="C36" s="148">
        <f t="shared" si="8"/>
        <v>321.6</v>
      </c>
      <c r="D36" s="143">
        <v>301.6</v>
      </c>
      <c r="E36" s="143">
        <v>20</v>
      </c>
      <c r="F36" s="148">
        <f t="shared" si="9"/>
        <v>1.352738285521999</v>
      </c>
      <c r="G36" s="119">
        <f t="shared" si="10"/>
        <v>1.3396109087678778</v>
      </c>
      <c r="H36" s="120">
        <f t="shared" si="11"/>
        <v>1.5873015873015872</v>
      </c>
      <c r="I36" s="148">
        <f t="shared" si="12"/>
        <v>2.1019607843137256</v>
      </c>
      <c r="J36" s="119">
        <f t="shared" si="13"/>
        <v>2.1390070921985815</v>
      </c>
      <c r="K36" s="120">
        <f t="shared" si="14"/>
        <v>1.6666666666666667</v>
      </c>
      <c r="M36"/>
    </row>
    <row r="37" spans="1:13" ht="21" customHeight="1">
      <c r="A37" s="316" t="s">
        <v>205</v>
      </c>
      <c r="B37" s="318"/>
      <c r="C37" s="148">
        <f t="shared" si="8"/>
        <v>85</v>
      </c>
      <c r="D37" s="143">
        <v>82</v>
      </c>
      <c r="E37" s="143">
        <v>3</v>
      </c>
      <c r="F37" s="148">
        <f t="shared" si="9"/>
        <v>0.35753343989231934</v>
      </c>
      <c r="G37" s="119">
        <f t="shared" si="10"/>
        <v>0.36421782002309677</v>
      </c>
      <c r="H37" s="120">
        <f t="shared" si="11"/>
        <v>0.2380952380952381</v>
      </c>
      <c r="I37" s="148">
        <f t="shared" si="12"/>
        <v>0.5555555555555556</v>
      </c>
      <c r="J37" s="119">
        <f t="shared" si="13"/>
        <v>0.5815602836879432</v>
      </c>
      <c r="K37" s="120">
        <f t="shared" si="14"/>
        <v>0.25</v>
      </c>
      <c r="M37"/>
    </row>
    <row r="38" spans="1:13" ht="20.25" customHeight="1">
      <c r="A38" s="316" t="s">
        <v>206</v>
      </c>
      <c r="B38" s="318"/>
      <c r="C38" s="148">
        <f t="shared" si="8"/>
        <v>2129.6</v>
      </c>
      <c r="D38" s="143">
        <v>2051.6</v>
      </c>
      <c r="E38" s="143">
        <v>78</v>
      </c>
      <c r="F38" s="148">
        <f t="shared" si="9"/>
        <v>8.957684865819802</v>
      </c>
      <c r="G38" s="119">
        <f t="shared" si="10"/>
        <v>9.1125521897486</v>
      </c>
      <c r="H38" s="120">
        <f t="shared" si="11"/>
        <v>6.190476190476191</v>
      </c>
      <c r="I38" s="148">
        <f t="shared" si="12"/>
        <v>13.918954248366013</v>
      </c>
      <c r="J38" s="119">
        <f t="shared" si="13"/>
        <v>14.550354609929077</v>
      </c>
      <c r="K38" s="120">
        <f t="shared" si="14"/>
        <v>6.5</v>
      </c>
      <c r="M38"/>
    </row>
    <row r="39" spans="1:13" ht="20.25" customHeight="1">
      <c r="A39" s="316" t="s">
        <v>207</v>
      </c>
      <c r="B39" s="318"/>
      <c r="C39" s="148">
        <f t="shared" si="8"/>
        <v>1580.6000000000001</v>
      </c>
      <c r="D39" s="143">
        <v>1469.7</v>
      </c>
      <c r="E39" s="143">
        <v>110.9</v>
      </c>
      <c r="F39" s="148">
        <f t="shared" si="9"/>
        <v>6.648439471691765</v>
      </c>
      <c r="G39" s="119">
        <f t="shared" si="10"/>
        <v>6.527938171804211</v>
      </c>
      <c r="H39" s="120">
        <f t="shared" si="11"/>
        <v>8.801587301587302</v>
      </c>
      <c r="I39" s="148">
        <f t="shared" si="12"/>
        <v>10.330718954248367</v>
      </c>
      <c r="J39" s="119">
        <f t="shared" si="13"/>
        <v>10.423404255319149</v>
      </c>
      <c r="K39" s="120">
        <f t="shared" si="14"/>
        <v>9.241666666666667</v>
      </c>
      <c r="M39"/>
    </row>
    <row r="40" ht="23.25" customHeight="1">
      <c r="A40" s="156" t="s">
        <v>208</v>
      </c>
    </row>
  </sheetData>
  <mergeCells count="37">
    <mergeCell ref="A38:B38"/>
    <mergeCell ref="A39:B39"/>
    <mergeCell ref="A29:B29"/>
    <mergeCell ref="A30:B30"/>
    <mergeCell ref="A18:B18"/>
    <mergeCell ref="A19:B19"/>
    <mergeCell ref="A22:B22"/>
    <mergeCell ref="A21:B21"/>
    <mergeCell ref="A27:B27"/>
    <mergeCell ref="A28:B28"/>
    <mergeCell ref="A24:B24"/>
    <mergeCell ref="A25:B25"/>
    <mergeCell ref="A26:B26"/>
    <mergeCell ref="A15:B15"/>
    <mergeCell ref="A13:B13"/>
    <mergeCell ref="A14:B14"/>
    <mergeCell ref="A16:B16"/>
    <mergeCell ref="A17:B17"/>
    <mergeCell ref="A23:B23"/>
    <mergeCell ref="A20:B20"/>
    <mergeCell ref="A37:B37"/>
    <mergeCell ref="A31:B31"/>
    <mergeCell ref="A32:B32"/>
    <mergeCell ref="A34:B34"/>
    <mergeCell ref="A35:B35"/>
    <mergeCell ref="A36:B36"/>
    <mergeCell ref="A33:B33"/>
    <mergeCell ref="A12:B12"/>
    <mergeCell ref="C2:E2"/>
    <mergeCell ref="F2:H2"/>
    <mergeCell ref="A2:B3"/>
    <mergeCell ref="A8:A10"/>
    <mergeCell ref="J1:K1"/>
    <mergeCell ref="I2:K2"/>
    <mergeCell ref="A4:B4"/>
    <mergeCell ref="A11:B11"/>
    <mergeCell ref="A5:A7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90"/>
  <sheetViews>
    <sheetView view="pageBreakPreview" zoomScale="75" zoomScaleSheetLayoutView="75" workbookViewId="0" topLeftCell="A1">
      <selection activeCell="A2" sqref="A2:A3"/>
    </sheetView>
  </sheetViews>
  <sheetFormatPr defaultColWidth="9.00390625" defaultRowHeight="13.5"/>
  <cols>
    <col min="1" max="1" width="13.625" style="54" customWidth="1"/>
    <col min="2" max="2" width="11.375" style="54" customWidth="1"/>
    <col min="3" max="3" width="11.50390625" style="54" customWidth="1"/>
    <col min="4" max="11" width="11.375" style="54" customWidth="1"/>
    <col min="12" max="16384" width="9.125" style="54" customWidth="1"/>
  </cols>
  <sheetData>
    <row r="1" spans="1:11" ht="21">
      <c r="A1" s="53" t="s">
        <v>209</v>
      </c>
      <c r="B1" s="122"/>
      <c r="C1" s="122"/>
      <c r="D1" s="122"/>
      <c r="E1" s="122"/>
      <c r="F1" s="122"/>
      <c r="H1" s="328" t="s">
        <v>210</v>
      </c>
      <c r="I1" s="328"/>
      <c r="J1" s="328"/>
      <c r="K1" s="328"/>
    </row>
    <row r="2" spans="1:11" ht="19.5" customHeight="1">
      <c r="A2" s="329" t="s">
        <v>211</v>
      </c>
      <c r="B2" s="276" t="s">
        <v>212</v>
      </c>
      <c r="C2" s="276"/>
      <c r="D2" s="276"/>
      <c r="E2" s="276"/>
      <c r="F2" s="277"/>
      <c r="G2" s="276" t="s">
        <v>213</v>
      </c>
      <c r="H2" s="276"/>
      <c r="I2" s="276"/>
      <c r="J2" s="276"/>
      <c r="K2" s="277"/>
    </row>
    <row r="3" spans="1:11" ht="20.25" customHeight="1">
      <c r="A3" s="330"/>
      <c r="B3" s="125" t="s">
        <v>88</v>
      </c>
      <c r="C3" s="62" t="s">
        <v>89</v>
      </c>
      <c r="D3" s="62" t="s">
        <v>90</v>
      </c>
      <c r="E3" s="55" t="s">
        <v>214</v>
      </c>
      <c r="F3" s="56" t="s">
        <v>215</v>
      </c>
      <c r="G3" s="55" t="s">
        <v>88</v>
      </c>
      <c r="H3" s="125" t="s">
        <v>89</v>
      </c>
      <c r="I3" s="62" t="s">
        <v>90</v>
      </c>
      <c r="J3" s="62" t="s">
        <v>214</v>
      </c>
      <c r="K3" s="62" t="s">
        <v>216</v>
      </c>
    </row>
    <row r="4" spans="1:11" ht="13.5" customHeight="1">
      <c r="A4" s="10" t="s">
        <v>217</v>
      </c>
      <c r="B4" s="159">
        <v>156</v>
      </c>
      <c r="C4" s="160">
        <v>156</v>
      </c>
      <c r="D4" s="160">
        <v>153</v>
      </c>
      <c r="E4" s="160">
        <v>155</v>
      </c>
      <c r="F4" s="160">
        <v>153</v>
      </c>
      <c r="G4" s="91">
        <v>10.46277665995976</v>
      </c>
      <c r="H4" s="161">
        <v>10.497981157469717</v>
      </c>
      <c r="I4" s="161">
        <v>10.3</v>
      </c>
      <c r="J4" s="52">
        <v>10.5</v>
      </c>
      <c r="K4" s="162">
        <v>10.423656932242825</v>
      </c>
    </row>
    <row r="5" spans="1:11" ht="13.5" customHeight="1">
      <c r="A5" s="7" t="s">
        <v>218</v>
      </c>
      <c r="B5" s="163">
        <v>127</v>
      </c>
      <c r="C5" s="164">
        <v>127</v>
      </c>
      <c r="D5" s="164">
        <v>124</v>
      </c>
      <c r="E5" s="164">
        <v>136</v>
      </c>
      <c r="F5" s="164">
        <v>141</v>
      </c>
      <c r="G5" s="95">
        <v>11.800451576335913</v>
      </c>
      <c r="H5" s="165">
        <v>11.807890274017435</v>
      </c>
      <c r="I5" s="165">
        <v>11.5</v>
      </c>
      <c r="J5" s="166">
        <v>11.6</v>
      </c>
      <c r="K5" s="167">
        <v>10.679310162007408</v>
      </c>
    </row>
    <row r="6" spans="1:11" ht="13.5" customHeight="1">
      <c r="A6" s="9" t="s">
        <v>219</v>
      </c>
      <c r="B6" s="168">
        <v>29</v>
      </c>
      <c r="C6" s="169">
        <v>29</v>
      </c>
      <c r="D6" s="169">
        <v>29</v>
      </c>
      <c r="E6" s="169">
        <v>19</v>
      </c>
      <c r="F6" s="169">
        <v>12</v>
      </c>
      <c r="G6" s="97">
        <v>7.013267166785167</v>
      </c>
      <c r="H6" s="170">
        <v>7.073084474579578</v>
      </c>
      <c r="I6" s="170">
        <v>7.1</v>
      </c>
      <c r="J6" s="171">
        <v>6.3</v>
      </c>
      <c r="K6" s="172">
        <v>8.135317446866209</v>
      </c>
    </row>
    <row r="7" spans="1:11" ht="13.5" customHeight="1">
      <c r="A7" s="173" t="s">
        <v>220</v>
      </c>
      <c r="B7" s="174">
        <v>45</v>
      </c>
      <c r="C7" s="160">
        <v>45</v>
      </c>
      <c r="D7" s="160">
        <v>45</v>
      </c>
      <c r="E7" s="160">
        <v>45</v>
      </c>
      <c r="F7" s="160">
        <v>46</v>
      </c>
      <c r="G7" s="91">
        <v>9.47488103760475</v>
      </c>
      <c r="H7" s="161">
        <v>9.448461790420518</v>
      </c>
      <c r="I7" s="161">
        <v>9.4</v>
      </c>
      <c r="J7" s="52">
        <v>9.4</v>
      </c>
      <c r="K7" s="162">
        <v>8.933131625810535</v>
      </c>
    </row>
    <row r="8" spans="1:11" ht="13.5" customHeight="1">
      <c r="A8" s="175" t="s">
        <v>221</v>
      </c>
      <c r="B8" s="176">
        <v>2</v>
      </c>
      <c r="C8" s="176">
        <v>2</v>
      </c>
      <c r="D8" s="176">
        <v>2</v>
      </c>
      <c r="E8" s="176">
        <v>2</v>
      </c>
      <c r="F8" s="176" t="s">
        <v>91</v>
      </c>
      <c r="G8" s="177">
        <v>7.014344334163364</v>
      </c>
      <c r="H8" s="178">
        <v>7.052186177715091</v>
      </c>
      <c r="I8" s="178">
        <v>7.1</v>
      </c>
      <c r="J8" s="179">
        <v>7.1</v>
      </c>
      <c r="K8" s="180" t="s">
        <v>91</v>
      </c>
    </row>
    <row r="9" spans="1:11" ht="13.5" customHeight="1">
      <c r="A9" s="175" t="s">
        <v>222</v>
      </c>
      <c r="B9" s="176">
        <v>1</v>
      </c>
      <c r="C9" s="176">
        <v>1</v>
      </c>
      <c r="D9" s="176">
        <v>1</v>
      </c>
      <c r="E9" s="176">
        <v>1</v>
      </c>
      <c r="F9" s="176" t="s">
        <v>91</v>
      </c>
      <c r="G9" s="177">
        <v>16.168148746968473</v>
      </c>
      <c r="H9" s="178">
        <v>16.69727834362999</v>
      </c>
      <c r="I9" s="178">
        <v>17.2</v>
      </c>
      <c r="J9" s="179">
        <v>17.9</v>
      </c>
      <c r="K9" s="180" t="s">
        <v>91</v>
      </c>
    </row>
    <row r="10" spans="1:11" ht="13.5" customHeight="1">
      <c r="A10" s="181" t="s">
        <v>223</v>
      </c>
      <c r="B10" s="182">
        <v>32</v>
      </c>
      <c r="C10" s="164">
        <v>32</v>
      </c>
      <c r="D10" s="164">
        <v>30</v>
      </c>
      <c r="E10" s="164">
        <v>31</v>
      </c>
      <c r="F10" s="164">
        <v>33</v>
      </c>
      <c r="G10" s="95">
        <v>27.20047600833015</v>
      </c>
      <c r="H10" s="165">
        <v>27.232651949687675</v>
      </c>
      <c r="I10" s="165">
        <v>25.6</v>
      </c>
      <c r="J10" s="166">
        <v>26.6</v>
      </c>
      <c r="K10" s="167">
        <v>18.96737037526655</v>
      </c>
    </row>
    <row r="11" spans="1:11" ht="13.5" customHeight="1">
      <c r="A11" s="175" t="s">
        <v>224</v>
      </c>
      <c r="B11" s="176">
        <v>0</v>
      </c>
      <c r="C11" s="176">
        <v>0</v>
      </c>
      <c r="D11" s="176">
        <v>0</v>
      </c>
      <c r="E11" s="176">
        <v>0</v>
      </c>
      <c r="F11" s="176" t="s">
        <v>91</v>
      </c>
      <c r="G11" s="177">
        <v>0</v>
      </c>
      <c r="H11" s="178">
        <v>0</v>
      </c>
      <c r="I11" s="178">
        <v>0</v>
      </c>
      <c r="J11" s="179">
        <v>0</v>
      </c>
      <c r="K11" s="180" t="s">
        <v>91</v>
      </c>
    </row>
    <row r="12" spans="1:11" ht="13.5" customHeight="1">
      <c r="A12" s="175" t="s">
        <v>225</v>
      </c>
      <c r="B12" s="176">
        <v>0</v>
      </c>
      <c r="C12" s="176">
        <v>0</v>
      </c>
      <c r="D12" s="176">
        <v>0</v>
      </c>
      <c r="E12" s="176">
        <v>0</v>
      </c>
      <c r="F12" s="176" t="s">
        <v>91</v>
      </c>
      <c r="G12" s="177">
        <v>0</v>
      </c>
      <c r="H12" s="178">
        <v>0</v>
      </c>
      <c r="I12" s="178">
        <v>0</v>
      </c>
      <c r="J12" s="179">
        <v>0</v>
      </c>
      <c r="K12" s="180" t="s">
        <v>91</v>
      </c>
    </row>
    <row r="13" spans="1:11" ht="13.5" customHeight="1">
      <c r="A13" s="175" t="s">
        <v>226</v>
      </c>
      <c r="B13" s="176">
        <v>1</v>
      </c>
      <c r="C13" s="176">
        <v>1</v>
      </c>
      <c r="D13" s="176">
        <v>1</v>
      </c>
      <c r="E13" s="176">
        <v>1</v>
      </c>
      <c r="F13" s="176" t="s">
        <v>91</v>
      </c>
      <c r="G13" s="177">
        <v>10.110201193003741</v>
      </c>
      <c r="H13" s="178">
        <v>10.12555690562981</v>
      </c>
      <c r="I13" s="178">
        <v>10.2</v>
      </c>
      <c r="J13" s="179">
        <v>10.2</v>
      </c>
      <c r="K13" s="180" t="s">
        <v>91</v>
      </c>
    </row>
    <row r="14" spans="1:11" ht="13.5" customHeight="1">
      <c r="A14" s="175" t="s">
        <v>227</v>
      </c>
      <c r="B14" s="176">
        <v>0</v>
      </c>
      <c r="C14" s="176">
        <v>0</v>
      </c>
      <c r="D14" s="176">
        <v>0</v>
      </c>
      <c r="E14" s="176">
        <v>0</v>
      </c>
      <c r="F14" s="176" t="s">
        <v>91</v>
      </c>
      <c r="G14" s="177">
        <v>0</v>
      </c>
      <c r="H14" s="178">
        <v>0</v>
      </c>
      <c r="I14" s="178">
        <v>0</v>
      </c>
      <c r="J14" s="179">
        <v>0</v>
      </c>
      <c r="K14" s="180" t="s">
        <v>91</v>
      </c>
    </row>
    <row r="15" spans="1:11" ht="13.5" customHeight="1">
      <c r="A15" s="175" t="s">
        <v>228</v>
      </c>
      <c r="B15" s="176">
        <v>0</v>
      </c>
      <c r="C15" s="176">
        <v>0</v>
      </c>
      <c r="D15" s="176">
        <v>0</v>
      </c>
      <c r="E15" s="176">
        <v>0</v>
      </c>
      <c r="F15" s="176" t="s">
        <v>91</v>
      </c>
      <c r="G15" s="177">
        <v>0</v>
      </c>
      <c r="H15" s="178">
        <v>0</v>
      </c>
      <c r="I15" s="178">
        <v>0</v>
      </c>
      <c r="J15" s="179">
        <v>0</v>
      </c>
      <c r="K15" s="180" t="s">
        <v>91</v>
      </c>
    </row>
    <row r="16" spans="1:11" ht="13.5" customHeight="1">
      <c r="A16" s="175" t="s">
        <v>229</v>
      </c>
      <c r="B16" s="176">
        <v>0</v>
      </c>
      <c r="C16" s="176">
        <v>0</v>
      </c>
      <c r="D16" s="176">
        <v>0</v>
      </c>
      <c r="E16" s="176">
        <v>0</v>
      </c>
      <c r="F16" s="176" t="s">
        <v>91</v>
      </c>
      <c r="G16" s="177">
        <v>0</v>
      </c>
      <c r="H16" s="178">
        <v>0</v>
      </c>
      <c r="I16" s="178">
        <v>0</v>
      </c>
      <c r="J16" s="179">
        <v>0</v>
      </c>
      <c r="K16" s="180" t="s">
        <v>91</v>
      </c>
    </row>
    <row r="17" spans="1:11" ht="13.5" customHeight="1">
      <c r="A17" s="175" t="s">
        <v>230</v>
      </c>
      <c r="B17" s="176">
        <v>0</v>
      </c>
      <c r="C17" s="176">
        <v>0</v>
      </c>
      <c r="D17" s="176">
        <v>0</v>
      </c>
      <c r="E17" s="176">
        <v>0</v>
      </c>
      <c r="F17" s="176" t="s">
        <v>91</v>
      </c>
      <c r="G17" s="177">
        <v>0</v>
      </c>
      <c r="H17" s="178">
        <v>0</v>
      </c>
      <c r="I17" s="178">
        <v>0</v>
      </c>
      <c r="J17" s="179">
        <v>0</v>
      </c>
      <c r="K17" s="180" t="s">
        <v>91</v>
      </c>
    </row>
    <row r="18" spans="1:11" ht="13.5" customHeight="1">
      <c r="A18" s="175" t="s">
        <v>231</v>
      </c>
      <c r="B18" s="176">
        <v>0</v>
      </c>
      <c r="C18" s="176">
        <v>0</v>
      </c>
      <c r="D18" s="176">
        <v>0</v>
      </c>
      <c r="E18" s="176">
        <v>0</v>
      </c>
      <c r="F18" s="176" t="s">
        <v>91</v>
      </c>
      <c r="G18" s="177">
        <v>0</v>
      </c>
      <c r="H18" s="178">
        <v>0</v>
      </c>
      <c r="I18" s="178">
        <v>0</v>
      </c>
      <c r="J18" s="179">
        <v>0</v>
      </c>
      <c r="K18" s="180" t="s">
        <v>91</v>
      </c>
    </row>
    <row r="19" spans="1:11" ht="13.5" customHeight="1">
      <c r="A19" s="175" t="s">
        <v>232</v>
      </c>
      <c r="B19" s="176">
        <v>0</v>
      </c>
      <c r="C19" s="176">
        <v>0</v>
      </c>
      <c r="D19" s="176">
        <v>0</v>
      </c>
      <c r="E19" s="176">
        <v>0</v>
      </c>
      <c r="F19" s="176" t="s">
        <v>91</v>
      </c>
      <c r="G19" s="177">
        <v>0</v>
      </c>
      <c r="H19" s="178">
        <v>0</v>
      </c>
      <c r="I19" s="178">
        <v>0</v>
      </c>
      <c r="J19" s="179">
        <v>0</v>
      </c>
      <c r="K19" s="180" t="s">
        <v>91</v>
      </c>
    </row>
    <row r="20" spans="1:11" ht="13.5" customHeight="1">
      <c r="A20" s="175" t="s">
        <v>233</v>
      </c>
      <c r="B20" s="176">
        <v>1</v>
      </c>
      <c r="C20" s="176">
        <v>1</v>
      </c>
      <c r="D20" s="176">
        <v>1</v>
      </c>
      <c r="E20" s="176">
        <v>1</v>
      </c>
      <c r="F20" s="176" t="s">
        <v>91</v>
      </c>
      <c r="G20" s="177">
        <v>23.894862604540023</v>
      </c>
      <c r="H20" s="178">
        <v>24.40214738897023</v>
      </c>
      <c r="I20" s="178">
        <v>25</v>
      </c>
      <c r="J20" s="179">
        <v>25.4</v>
      </c>
      <c r="K20" s="180" t="s">
        <v>91</v>
      </c>
    </row>
    <row r="21" spans="1:11" ht="13.5" customHeight="1">
      <c r="A21" s="175" t="s">
        <v>234</v>
      </c>
      <c r="B21" s="176">
        <v>0</v>
      </c>
      <c r="C21" s="176">
        <v>0</v>
      </c>
      <c r="D21" s="176">
        <v>0</v>
      </c>
      <c r="E21" s="176">
        <v>0</v>
      </c>
      <c r="F21" s="176" t="s">
        <v>91</v>
      </c>
      <c r="G21" s="177">
        <v>0</v>
      </c>
      <c r="H21" s="178">
        <v>0</v>
      </c>
      <c r="I21" s="178">
        <v>0</v>
      </c>
      <c r="J21" s="179">
        <v>0</v>
      </c>
      <c r="K21" s="180" t="s">
        <v>91</v>
      </c>
    </row>
    <row r="22" spans="1:11" ht="13.5" customHeight="1">
      <c r="A22" s="181" t="s">
        <v>235</v>
      </c>
      <c r="B22" s="182">
        <v>5</v>
      </c>
      <c r="C22" s="164">
        <v>5</v>
      </c>
      <c r="D22" s="164">
        <v>5</v>
      </c>
      <c r="E22" s="164">
        <v>6</v>
      </c>
      <c r="F22" s="164">
        <v>8</v>
      </c>
      <c r="G22" s="95">
        <v>8.141863835469216</v>
      </c>
      <c r="H22" s="165">
        <v>8.243751236562685</v>
      </c>
      <c r="I22" s="165">
        <v>8.3</v>
      </c>
      <c r="J22" s="166">
        <v>10.1</v>
      </c>
      <c r="K22" s="167">
        <v>8.944143821832656</v>
      </c>
    </row>
    <row r="23" spans="1:11" ht="13.5" customHeight="1">
      <c r="A23" s="175" t="s">
        <v>236</v>
      </c>
      <c r="B23" s="176">
        <v>1</v>
      </c>
      <c r="C23" s="176">
        <v>1</v>
      </c>
      <c r="D23" s="176">
        <v>1</v>
      </c>
      <c r="E23" s="176">
        <v>1</v>
      </c>
      <c r="F23" s="176" t="s">
        <v>91</v>
      </c>
      <c r="G23" s="177">
        <v>7.782706825433887</v>
      </c>
      <c r="H23" s="178">
        <v>7.905138339920949</v>
      </c>
      <c r="I23" s="178">
        <v>8.1</v>
      </c>
      <c r="J23" s="179">
        <v>8.1</v>
      </c>
      <c r="K23" s="180" t="s">
        <v>91</v>
      </c>
    </row>
    <row r="24" spans="1:11" ht="13.5" customHeight="1">
      <c r="A24" s="175" t="s">
        <v>237</v>
      </c>
      <c r="B24" s="176">
        <v>0</v>
      </c>
      <c r="C24" s="176">
        <v>0</v>
      </c>
      <c r="D24" s="176">
        <v>0</v>
      </c>
      <c r="E24" s="176">
        <v>0</v>
      </c>
      <c r="F24" s="176" t="s">
        <v>91</v>
      </c>
      <c r="G24" s="177">
        <v>0</v>
      </c>
      <c r="H24" s="178">
        <v>0</v>
      </c>
      <c r="I24" s="178">
        <v>0</v>
      </c>
      <c r="J24" s="179">
        <v>0</v>
      </c>
      <c r="K24" s="180" t="s">
        <v>91</v>
      </c>
    </row>
    <row r="25" spans="1:11" ht="13.5" customHeight="1">
      <c r="A25" s="175" t="s">
        <v>238</v>
      </c>
      <c r="B25" s="176">
        <v>1</v>
      </c>
      <c r="C25" s="176">
        <v>1</v>
      </c>
      <c r="D25" s="176">
        <v>1</v>
      </c>
      <c r="E25" s="176">
        <v>1</v>
      </c>
      <c r="F25" s="176" t="s">
        <v>91</v>
      </c>
      <c r="G25" s="177">
        <v>7.324397568300006</v>
      </c>
      <c r="H25" s="178">
        <v>7.425007425007425</v>
      </c>
      <c r="I25" s="178">
        <v>7.5</v>
      </c>
      <c r="J25" s="179">
        <v>7.6</v>
      </c>
      <c r="K25" s="180" t="s">
        <v>91</v>
      </c>
    </row>
    <row r="26" spans="1:11" ht="13.5" customHeight="1">
      <c r="A26" s="181" t="s">
        <v>239</v>
      </c>
      <c r="B26" s="182">
        <v>7</v>
      </c>
      <c r="C26" s="164">
        <v>7</v>
      </c>
      <c r="D26" s="164">
        <v>6</v>
      </c>
      <c r="E26" s="164">
        <v>6</v>
      </c>
      <c r="F26" s="164">
        <v>6</v>
      </c>
      <c r="G26" s="95">
        <v>21.36034908913369</v>
      </c>
      <c r="H26" s="165">
        <v>21.65841584158416</v>
      </c>
      <c r="I26" s="165">
        <v>18.9</v>
      </c>
      <c r="J26" s="166">
        <v>19.2</v>
      </c>
      <c r="K26" s="167">
        <v>14.540519581233037</v>
      </c>
    </row>
    <row r="27" spans="1:11" ht="13.5" customHeight="1">
      <c r="A27" s="175" t="s">
        <v>240</v>
      </c>
      <c r="B27" s="176">
        <v>0</v>
      </c>
      <c r="C27" s="176">
        <v>0</v>
      </c>
      <c r="D27" s="176">
        <v>0</v>
      </c>
      <c r="E27" s="176">
        <v>0</v>
      </c>
      <c r="F27" s="176" t="s">
        <v>91</v>
      </c>
      <c r="G27" s="177">
        <v>0</v>
      </c>
      <c r="H27" s="178">
        <v>0</v>
      </c>
      <c r="I27" s="178">
        <v>0</v>
      </c>
      <c r="J27" s="179">
        <v>0</v>
      </c>
      <c r="K27" s="180" t="s">
        <v>91</v>
      </c>
    </row>
    <row r="28" spans="1:11" ht="13.5" customHeight="1">
      <c r="A28" s="181" t="s">
        <v>241</v>
      </c>
      <c r="B28" s="182">
        <v>12</v>
      </c>
      <c r="C28" s="164">
        <v>12</v>
      </c>
      <c r="D28" s="164">
        <v>12</v>
      </c>
      <c r="E28" s="164">
        <v>12</v>
      </c>
      <c r="F28" s="164">
        <v>12</v>
      </c>
      <c r="G28" s="95">
        <v>9.569988516013781</v>
      </c>
      <c r="H28" s="165">
        <v>9.618390362372857</v>
      </c>
      <c r="I28" s="165">
        <v>9.6</v>
      </c>
      <c r="J28" s="166">
        <v>9.7</v>
      </c>
      <c r="K28" s="167">
        <v>9.681166903317413</v>
      </c>
    </row>
    <row r="29" spans="1:11" ht="13.5" customHeight="1">
      <c r="A29" s="183" t="s">
        <v>242</v>
      </c>
      <c r="B29" s="176">
        <v>0</v>
      </c>
      <c r="C29" s="176">
        <v>0</v>
      </c>
      <c r="D29" s="176" t="s">
        <v>243</v>
      </c>
      <c r="E29" s="176" t="s">
        <v>243</v>
      </c>
      <c r="F29" s="176" t="s">
        <v>91</v>
      </c>
      <c r="G29" s="177">
        <v>0</v>
      </c>
      <c r="H29" s="178">
        <v>0</v>
      </c>
      <c r="I29" s="178" t="s">
        <v>243</v>
      </c>
      <c r="J29" s="178" t="s">
        <v>243</v>
      </c>
      <c r="K29" s="184" t="s">
        <v>243</v>
      </c>
    </row>
    <row r="30" spans="1:11" ht="13.5" customHeight="1">
      <c r="A30" s="181" t="s">
        <v>244</v>
      </c>
      <c r="B30" s="182">
        <v>6</v>
      </c>
      <c r="C30" s="164">
        <v>6</v>
      </c>
      <c r="D30" s="164">
        <v>6</v>
      </c>
      <c r="E30" s="164">
        <v>6</v>
      </c>
      <c r="F30" s="164">
        <v>10</v>
      </c>
      <c r="G30" s="95">
        <v>10.289830217801406</v>
      </c>
      <c r="H30" s="165">
        <v>10.270982761867264</v>
      </c>
      <c r="I30" s="165">
        <v>10.3</v>
      </c>
      <c r="J30" s="166">
        <v>10.2</v>
      </c>
      <c r="K30" s="167">
        <v>8.820597860122959</v>
      </c>
    </row>
    <row r="31" spans="1:11" ht="13.5" customHeight="1">
      <c r="A31" s="175" t="s">
        <v>245</v>
      </c>
      <c r="B31" s="176">
        <v>3</v>
      </c>
      <c r="C31" s="176">
        <v>3</v>
      </c>
      <c r="D31" s="176">
        <v>3</v>
      </c>
      <c r="E31" s="176">
        <v>3</v>
      </c>
      <c r="F31" s="176" t="s">
        <v>91</v>
      </c>
      <c r="G31" s="177">
        <v>9.121036149706606</v>
      </c>
      <c r="H31" s="178">
        <v>9.151642719868216</v>
      </c>
      <c r="I31" s="178">
        <v>9.2</v>
      </c>
      <c r="J31" s="179">
        <v>9.2</v>
      </c>
      <c r="K31" s="180" t="s">
        <v>91</v>
      </c>
    </row>
    <row r="32" spans="1:11" ht="13.5" customHeight="1">
      <c r="A32" s="175" t="s">
        <v>246</v>
      </c>
      <c r="B32" s="176">
        <v>1</v>
      </c>
      <c r="C32" s="176">
        <v>1</v>
      </c>
      <c r="D32" s="176">
        <v>1</v>
      </c>
      <c r="E32" s="176">
        <v>1</v>
      </c>
      <c r="F32" s="176" t="s">
        <v>91</v>
      </c>
      <c r="G32" s="177">
        <v>10.23122570083896</v>
      </c>
      <c r="H32" s="178">
        <v>10.270103728047653</v>
      </c>
      <c r="I32" s="178">
        <v>10.3</v>
      </c>
      <c r="J32" s="179">
        <v>10.4</v>
      </c>
      <c r="K32" s="180" t="s">
        <v>91</v>
      </c>
    </row>
    <row r="33" spans="1:11" ht="13.5" customHeight="1">
      <c r="A33" s="175" t="s">
        <v>247</v>
      </c>
      <c r="B33" s="176">
        <v>0</v>
      </c>
      <c r="C33" s="176">
        <v>0</v>
      </c>
      <c r="D33" s="176">
        <v>0</v>
      </c>
      <c r="E33" s="176">
        <v>0</v>
      </c>
      <c r="F33" s="176" t="s">
        <v>91</v>
      </c>
      <c r="G33" s="177">
        <v>0</v>
      </c>
      <c r="H33" s="178">
        <v>0</v>
      </c>
      <c r="I33" s="178">
        <v>0</v>
      </c>
      <c r="J33" s="179">
        <v>0</v>
      </c>
      <c r="K33" s="180" t="s">
        <v>91</v>
      </c>
    </row>
    <row r="34" spans="1:11" ht="13.5" customHeight="1">
      <c r="A34" s="181" t="s">
        <v>248</v>
      </c>
      <c r="B34" s="182">
        <v>6</v>
      </c>
      <c r="C34" s="164">
        <v>6</v>
      </c>
      <c r="D34" s="164">
        <v>6</v>
      </c>
      <c r="E34" s="164">
        <v>6</v>
      </c>
      <c r="F34" s="164">
        <v>7</v>
      </c>
      <c r="G34" s="95">
        <v>15.365310251222821</v>
      </c>
      <c r="H34" s="165">
        <v>15.368458799723369</v>
      </c>
      <c r="I34" s="165">
        <v>15.4</v>
      </c>
      <c r="J34" s="166">
        <v>15.5</v>
      </c>
      <c r="K34" s="167">
        <v>13.783326113495846</v>
      </c>
    </row>
    <row r="35" spans="1:11" ht="13.5" customHeight="1">
      <c r="A35" s="175" t="s">
        <v>249</v>
      </c>
      <c r="B35" s="176">
        <v>1</v>
      </c>
      <c r="C35" s="176">
        <v>1</v>
      </c>
      <c r="D35" s="176">
        <v>1</v>
      </c>
      <c r="E35" s="176">
        <v>1</v>
      </c>
      <c r="F35" s="176" t="s">
        <v>91</v>
      </c>
      <c r="G35" s="177">
        <v>11.001100110011</v>
      </c>
      <c r="H35" s="178">
        <v>11.203226529240421</v>
      </c>
      <c r="I35" s="178">
        <v>11.4</v>
      </c>
      <c r="J35" s="179">
        <v>11.6</v>
      </c>
      <c r="K35" s="180" t="s">
        <v>91</v>
      </c>
    </row>
    <row r="36" spans="1:11" ht="13.5" customHeight="1">
      <c r="A36" s="175" t="s">
        <v>250</v>
      </c>
      <c r="B36" s="176">
        <v>0</v>
      </c>
      <c r="C36" s="176">
        <v>0</v>
      </c>
      <c r="D36" s="176">
        <v>0</v>
      </c>
      <c r="E36" s="176">
        <v>0</v>
      </c>
      <c r="F36" s="176" t="s">
        <v>91</v>
      </c>
      <c r="G36" s="177">
        <v>0</v>
      </c>
      <c r="H36" s="178">
        <v>0</v>
      </c>
      <c r="I36" s="178">
        <v>0</v>
      </c>
      <c r="J36" s="179">
        <v>0</v>
      </c>
      <c r="K36" s="180" t="s">
        <v>91</v>
      </c>
    </row>
    <row r="37" spans="1:11" ht="13.5" customHeight="1">
      <c r="A37" s="175" t="s">
        <v>251</v>
      </c>
      <c r="B37" s="176">
        <v>0</v>
      </c>
      <c r="C37" s="176">
        <v>0</v>
      </c>
      <c r="D37" s="176">
        <v>0</v>
      </c>
      <c r="E37" s="176">
        <v>0</v>
      </c>
      <c r="F37" s="176" t="s">
        <v>91</v>
      </c>
      <c r="G37" s="177">
        <v>0</v>
      </c>
      <c r="H37" s="178">
        <v>0</v>
      </c>
      <c r="I37" s="178">
        <v>0</v>
      </c>
      <c r="J37" s="179">
        <v>0</v>
      </c>
      <c r="K37" s="180" t="s">
        <v>91</v>
      </c>
    </row>
    <row r="38" spans="1:11" ht="13.5" customHeight="1">
      <c r="A38" s="181" t="s">
        <v>252</v>
      </c>
      <c r="B38" s="182">
        <v>2</v>
      </c>
      <c r="C38" s="164">
        <v>2</v>
      </c>
      <c r="D38" s="164">
        <v>2</v>
      </c>
      <c r="E38" s="164">
        <v>2</v>
      </c>
      <c r="F38" s="164">
        <v>2</v>
      </c>
      <c r="G38" s="95">
        <v>6.546644844517185</v>
      </c>
      <c r="H38" s="165">
        <v>6.537015852263442</v>
      </c>
      <c r="I38" s="165">
        <v>6.5</v>
      </c>
      <c r="J38" s="166">
        <v>6.6</v>
      </c>
      <c r="K38" s="167">
        <v>5.064188590383106</v>
      </c>
    </row>
    <row r="39" spans="1:11" ht="13.5" customHeight="1">
      <c r="A39" s="175" t="s">
        <v>253</v>
      </c>
      <c r="B39" s="176">
        <v>0</v>
      </c>
      <c r="C39" s="176">
        <v>0</v>
      </c>
      <c r="D39" s="176">
        <v>0</v>
      </c>
      <c r="E39" s="176">
        <v>0</v>
      </c>
      <c r="F39" s="176" t="s">
        <v>91</v>
      </c>
      <c r="G39" s="177">
        <v>0</v>
      </c>
      <c r="H39" s="178">
        <v>0</v>
      </c>
      <c r="I39" s="178">
        <v>0</v>
      </c>
      <c r="J39" s="179">
        <v>0</v>
      </c>
      <c r="K39" s="180" t="s">
        <v>91</v>
      </c>
    </row>
    <row r="40" spans="1:11" ht="13.5" customHeight="1">
      <c r="A40" s="175" t="s">
        <v>254</v>
      </c>
      <c r="B40" s="176">
        <v>0</v>
      </c>
      <c r="C40" s="176">
        <v>0</v>
      </c>
      <c r="D40" s="176">
        <v>0</v>
      </c>
      <c r="E40" s="176">
        <v>0</v>
      </c>
      <c r="F40" s="176" t="s">
        <v>91</v>
      </c>
      <c r="G40" s="177">
        <v>0</v>
      </c>
      <c r="H40" s="178">
        <v>0</v>
      </c>
      <c r="I40" s="178">
        <v>0</v>
      </c>
      <c r="J40" s="179">
        <v>0</v>
      </c>
      <c r="K40" s="180" t="s">
        <v>91</v>
      </c>
    </row>
    <row r="41" spans="1:11" ht="13.5" customHeight="1">
      <c r="A41" s="181" t="s">
        <v>255</v>
      </c>
      <c r="B41" s="182" t="s">
        <v>91</v>
      </c>
      <c r="C41" s="164" t="s">
        <v>91</v>
      </c>
      <c r="D41" s="164" t="s">
        <v>91</v>
      </c>
      <c r="E41" s="164">
        <v>9</v>
      </c>
      <c r="F41" s="164">
        <v>9</v>
      </c>
      <c r="G41" s="95" t="s">
        <v>91</v>
      </c>
      <c r="H41" s="165" t="s">
        <v>91</v>
      </c>
      <c r="I41" s="165" t="s">
        <v>91</v>
      </c>
      <c r="J41" s="166">
        <v>9.6</v>
      </c>
      <c r="K41" s="167">
        <v>9.692635750748487</v>
      </c>
    </row>
    <row r="42" spans="1:11" ht="13.5" customHeight="1">
      <c r="A42" s="175" t="s">
        <v>256</v>
      </c>
      <c r="B42" s="176">
        <v>3</v>
      </c>
      <c r="C42" s="176">
        <v>3</v>
      </c>
      <c r="D42" s="176">
        <v>3</v>
      </c>
      <c r="E42" s="176" t="s">
        <v>91</v>
      </c>
      <c r="F42" s="176" t="s">
        <v>91</v>
      </c>
      <c r="G42" s="177">
        <v>7.90263948158685</v>
      </c>
      <c r="H42" s="178">
        <v>7.948914973106171</v>
      </c>
      <c r="I42" s="178">
        <v>8</v>
      </c>
      <c r="J42" s="179" t="s">
        <v>91</v>
      </c>
      <c r="K42" s="180" t="s">
        <v>91</v>
      </c>
    </row>
    <row r="43" spans="1:11" ht="13.5" customHeight="1">
      <c r="A43" s="175" t="s">
        <v>257</v>
      </c>
      <c r="B43" s="176">
        <v>4</v>
      </c>
      <c r="C43" s="176">
        <v>4</v>
      </c>
      <c r="D43" s="176">
        <v>4</v>
      </c>
      <c r="E43" s="176" t="s">
        <v>91</v>
      </c>
      <c r="F43" s="176" t="s">
        <v>91</v>
      </c>
      <c r="G43" s="177">
        <v>10.870746820306556</v>
      </c>
      <c r="H43" s="178">
        <v>10.778765831312315</v>
      </c>
      <c r="I43" s="178">
        <v>10.8</v>
      </c>
      <c r="J43" s="179" t="s">
        <v>91</v>
      </c>
      <c r="K43" s="180" t="s">
        <v>91</v>
      </c>
    </row>
    <row r="44" spans="1:11" ht="13.5" customHeight="1">
      <c r="A44" s="175" t="s">
        <v>258</v>
      </c>
      <c r="B44" s="176">
        <v>0</v>
      </c>
      <c r="C44" s="176">
        <v>0</v>
      </c>
      <c r="D44" s="176">
        <v>0</v>
      </c>
      <c r="E44" s="176" t="s">
        <v>91</v>
      </c>
      <c r="F44" s="176" t="s">
        <v>91</v>
      </c>
      <c r="G44" s="177">
        <v>0</v>
      </c>
      <c r="H44" s="178">
        <v>0</v>
      </c>
      <c r="I44" s="178">
        <v>0</v>
      </c>
      <c r="J44" s="179" t="s">
        <v>91</v>
      </c>
      <c r="K44" s="180" t="s">
        <v>91</v>
      </c>
    </row>
    <row r="45" spans="1:11" ht="13.5" customHeight="1">
      <c r="A45" s="175" t="s">
        <v>259</v>
      </c>
      <c r="B45" s="176">
        <v>2</v>
      </c>
      <c r="C45" s="176">
        <v>2</v>
      </c>
      <c r="D45" s="176">
        <v>2</v>
      </c>
      <c r="E45" s="176" t="s">
        <v>91</v>
      </c>
      <c r="F45" s="176" t="s">
        <v>91</v>
      </c>
      <c r="G45" s="177">
        <v>11.46788990825688</v>
      </c>
      <c r="H45" s="178">
        <v>11.485012059262662</v>
      </c>
      <c r="I45" s="178">
        <v>11.5</v>
      </c>
      <c r="J45" s="179" t="s">
        <v>91</v>
      </c>
      <c r="K45" s="180" t="s">
        <v>91</v>
      </c>
    </row>
    <row r="46" spans="1:11" ht="13.5" customHeight="1">
      <c r="A46" s="181" t="s">
        <v>260</v>
      </c>
      <c r="B46" s="182" t="s">
        <v>91</v>
      </c>
      <c r="C46" s="164" t="s">
        <v>91</v>
      </c>
      <c r="D46" s="164" t="s">
        <v>91</v>
      </c>
      <c r="E46" s="164">
        <v>4</v>
      </c>
      <c r="F46" s="164">
        <v>4</v>
      </c>
      <c r="G46" s="95" t="s">
        <v>91</v>
      </c>
      <c r="H46" s="165" t="s">
        <v>91</v>
      </c>
      <c r="I46" s="165" t="s">
        <v>91</v>
      </c>
      <c r="J46" s="166">
        <v>8.8</v>
      </c>
      <c r="K46" s="167">
        <v>8.899172376968941</v>
      </c>
    </row>
    <row r="47" spans="1:11" ht="13.5" customHeight="1">
      <c r="A47" s="175" t="s">
        <v>261</v>
      </c>
      <c r="B47" s="176">
        <v>1</v>
      </c>
      <c r="C47" s="176">
        <v>1</v>
      </c>
      <c r="D47" s="176">
        <v>1</v>
      </c>
      <c r="E47" s="176" t="s">
        <v>91</v>
      </c>
      <c r="F47" s="176" t="s">
        <v>91</v>
      </c>
      <c r="G47" s="177">
        <v>11.200716845878135</v>
      </c>
      <c r="H47" s="178">
        <v>11.392116655274549</v>
      </c>
      <c r="I47" s="178">
        <v>11.5</v>
      </c>
      <c r="J47" s="179" t="s">
        <v>91</v>
      </c>
      <c r="K47" s="180" t="s">
        <v>91</v>
      </c>
    </row>
    <row r="48" spans="1:11" ht="13.5" customHeight="1">
      <c r="A48" s="175" t="s">
        <v>262</v>
      </c>
      <c r="B48" s="176">
        <v>0</v>
      </c>
      <c r="C48" s="176">
        <v>0</v>
      </c>
      <c r="D48" s="176">
        <v>0</v>
      </c>
      <c r="E48" s="176" t="s">
        <v>91</v>
      </c>
      <c r="F48" s="176" t="s">
        <v>91</v>
      </c>
      <c r="G48" s="177">
        <v>0</v>
      </c>
      <c r="H48" s="178">
        <v>0</v>
      </c>
      <c r="I48" s="178">
        <v>0</v>
      </c>
      <c r="J48" s="179" t="s">
        <v>91</v>
      </c>
      <c r="K48" s="180" t="s">
        <v>91</v>
      </c>
    </row>
    <row r="49" spans="1:11" ht="13.5" customHeight="1">
      <c r="A49" s="175" t="s">
        <v>263</v>
      </c>
      <c r="B49" s="176">
        <v>2</v>
      </c>
      <c r="C49" s="176">
        <v>2</v>
      </c>
      <c r="D49" s="176">
        <v>2</v>
      </c>
      <c r="E49" s="176" t="s">
        <v>91</v>
      </c>
      <c r="F49" s="176" t="s">
        <v>91</v>
      </c>
      <c r="G49" s="177">
        <v>11.383039271485487</v>
      </c>
      <c r="H49" s="178">
        <v>11.330160888284613</v>
      </c>
      <c r="I49" s="178">
        <v>11.3</v>
      </c>
      <c r="J49" s="179" t="s">
        <v>91</v>
      </c>
      <c r="K49" s="180" t="s">
        <v>91</v>
      </c>
    </row>
    <row r="50" spans="1:11" ht="13.5" customHeight="1">
      <c r="A50" s="175" t="s">
        <v>264</v>
      </c>
      <c r="B50" s="176">
        <v>1</v>
      </c>
      <c r="C50" s="176">
        <v>1</v>
      </c>
      <c r="D50" s="176">
        <v>1</v>
      </c>
      <c r="E50" s="176" t="s">
        <v>91</v>
      </c>
      <c r="F50" s="176" t="s">
        <v>91</v>
      </c>
      <c r="G50" s="177">
        <v>9.124920156948626</v>
      </c>
      <c r="H50" s="178">
        <v>9.308386856557759</v>
      </c>
      <c r="I50" s="178">
        <v>9.5</v>
      </c>
      <c r="J50" s="179" t="s">
        <v>91</v>
      </c>
      <c r="K50" s="180" t="s">
        <v>91</v>
      </c>
    </row>
    <row r="51" spans="1:11" ht="13.5" customHeight="1">
      <c r="A51" s="175" t="s">
        <v>265</v>
      </c>
      <c r="B51" s="176">
        <v>0</v>
      </c>
      <c r="C51" s="176">
        <v>0</v>
      </c>
      <c r="D51" s="176">
        <v>0</v>
      </c>
      <c r="E51" s="176" t="s">
        <v>91</v>
      </c>
      <c r="F51" s="176" t="s">
        <v>91</v>
      </c>
      <c r="G51" s="177">
        <v>0</v>
      </c>
      <c r="H51" s="178">
        <v>0</v>
      </c>
      <c r="I51" s="178">
        <v>0</v>
      </c>
      <c r="J51" s="179" t="s">
        <v>91</v>
      </c>
      <c r="K51" s="180" t="s">
        <v>91</v>
      </c>
    </row>
    <row r="52" spans="1:11" ht="13.5" customHeight="1">
      <c r="A52" s="181" t="s">
        <v>266</v>
      </c>
      <c r="B52" s="182" t="s">
        <v>91</v>
      </c>
      <c r="C52" s="164" t="s">
        <v>91</v>
      </c>
      <c r="D52" s="164" t="s">
        <v>91</v>
      </c>
      <c r="E52" s="164">
        <v>4</v>
      </c>
      <c r="F52" s="164">
        <v>4</v>
      </c>
      <c r="G52" s="95" t="s">
        <v>91</v>
      </c>
      <c r="H52" s="165" t="s">
        <v>91</v>
      </c>
      <c r="I52" s="165" t="s">
        <v>91</v>
      </c>
      <c r="J52" s="166">
        <v>11.4</v>
      </c>
      <c r="K52" s="167">
        <v>11.338511253472419</v>
      </c>
    </row>
    <row r="53" spans="1:11" ht="13.5" customHeight="1">
      <c r="A53" s="175" t="s">
        <v>267</v>
      </c>
      <c r="B53" s="176">
        <v>3</v>
      </c>
      <c r="C53" s="176">
        <v>3</v>
      </c>
      <c r="D53" s="176">
        <v>3</v>
      </c>
      <c r="E53" s="176" t="s">
        <v>91</v>
      </c>
      <c r="F53" s="176" t="s">
        <v>91</v>
      </c>
      <c r="G53" s="177">
        <v>12.688208424970393</v>
      </c>
      <c r="H53" s="178">
        <v>12.649154614833243</v>
      </c>
      <c r="I53" s="178">
        <v>12.6</v>
      </c>
      <c r="J53" s="179" t="s">
        <v>91</v>
      </c>
      <c r="K53" s="180" t="s">
        <v>91</v>
      </c>
    </row>
    <row r="54" spans="1:11" ht="13.5" customHeight="1">
      <c r="A54" s="185" t="s">
        <v>268</v>
      </c>
      <c r="B54" s="186">
        <v>1</v>
      </c>
      <c r="C54" s="186">
        <v>1</v>
      </c>
      <c r="D54" s="186">
        <v>1</v>
      </c>
      <c r="E54" s="186" t="s">
        <v>91</v>
      </c>
      <c r="F54" s="186" t="s">
        <v>91</v>
      </c>
      <c r="G54" s="187">
        <v>8.971023593792053</v>
      </c>
      <c r="H54" s="188">
        <v>8.97021887334051</v>
      </c>
      <c r="I54" s="188">
        <v>9</v>
      </c>
      <c r="J54" s="189" t="s">
        <v>91</v>
      </c>
      <c r="K54" s="190" t="s">
        <v>91</v>
      </c>
    </row>
    <row r="55" spans="1:11" ht="13.5" customHeight="1">
      <c r="A55" s="181" t="s">
        <v>269</v>
      </c>
      <c r="B55" s="182" t="s">
        <v>91</v>
      </c>
      <c r="C55" s="164" t="s">
        <v>91</v>
      </c>
      <c r="D55" s="164" t="s">
        <v>91</v>
      </c>
      <c r="E55" s="164">
        <v>0</v>
      </c>
      <c r="F55" s="164">
        <v>0</v>
      </c>
      <c r="G55" s="95" t="s">
        <v>91</v>
      </c>
      <c r="H55" s="165" t="s">
        <v>91</v>
      </c>
      <c r="I55" s="165" t="s">
        <v>91</v>
      </c>
      <c r="J55" s="166">
        <v>0</v>
      </c>
      <c r="K55" s="191">
        <v>0</v>
      </c>
    </row>
    <row r="56" spans="1:11" ht="13.5" customHeight="1">
      <c r="A56" s="175" t="s">
        <v>270</v>
      </c>
      <c r="B56" s="176">
        <v>0</v>
      </c>
      <c r="C56" s="176">
        <v>0</v>
      </c>
      <c r="D56" s="176">
        <v>0</v>
      </c>
      <c r="E56" s="176" t="s">
        <v>91</v>
      </c>
      <c r="F56" s="176" t="s">
        <v>91</v>
      </c>
      <c r="G56" s="177">
        <v>0</v>
      </c>
      <c r="H56" s="178">
        <v>0</v>
      </c>
      <c r="I56" s="178">
        <v>0</v>
      </c>
      <c r="J56" s="176" t="s">
        <v>91</v>
      </c>
      <c r="K56" s="180" t="s">
        <v>91</v>
      </c>
    </row>
    <row r="57" spans="1:11" ht="13.5" customHeight="1">
      <c r="A57" s="175" t="s">
        <v>271</v>
      </c>
      <c r="B57" s="176">
        <v>0</v>
      </c>
      <c r="C57" s="176">
        <v>0</v>
      </c>
      <c r="D57" s="176">
        <v>0</v>
      </c>
      <c r="E57" s="176" t="s">
        <v>91</v>
      </c>
      <c r="F57" s="176" t="s">
        <v>91</v>
      </c>
      <c r="G57" s="177">
        <v>0</v>
      </c>
      <c r="H57" s="178">
        <v>0</v>
      </c>
      <c r="I57" s="178">
        <v>0</v>
      </c>
      <c r="J57" s="176" t="s">
        <v>91</v>
      </c>
      <c r="K57" s="180" t="s">
        <v>91</v>
      </c>
    </row>
    <row r="58" spans="1:11" ht="13.5" customHeight="1">
      <c r="A58" s="175" t="s">
        <v>272</v>
      </c>
      <c r="B58" s="176">
        <v>0</v>
      </c>
      <c r="C58" s="176">
        <v>0</v>
      </c>
      <c r="D58" s="176">
        <v>0</v>
      </c>
      <c r="E58" s="176" t="s">
        <v>91</v>
      </c>
      <c r="F58" s="176" t="s">
        <v>91</v>
      </c>
      <c r="G58" s="177">
        <v>0</v>
      </c>
      <c r="H58" s="178">
        <v>0</v>
      </c>
      <c r="I58" s="178">
        <v>0</v>
      </c>
      <c r="J58" s="176" t="s">
        <v>91</v>
      </c>
      <c r="K58" s="180" t="s">
        <v>91</v>
      </c>
    </row>
    <row r="59" spans="1:11" ht="13.5" customHeight="1">
      <c r="A59" s="185" t="s">
        <v>273</v>
      </c>
      <c r="B59" s="186">
        <v>0</v>
      </c>
      <c r="C59" s="186">
        <v>0</v>
      </c>
      <c r="D59" s="186">
        <v>0</v>
      </c>
      <c r="E59" s="186" t="s">
        <v>91</v>
      </c>
      <c r="F59" s="186" t="s">
        <v>91</v>
      </c>
      <c r="G59" s="187">
        <v>0</v>
      </c>
      <c r="H59" s="188">
        <v>0</v>
      </c>
      <c r="I59" s="188">
        <v>0</v>
      </c>
      <c r="J59" s="186" t="s">
        <v>91</v>
      </c>
      <c r="K59" s="190" t="s">
        <v>91</v>
      </c>
    </row>
    <row r="60" spans="1:11" ht="13.5" customHeight="1">
      <c r="A60" s="181" t="s">
        <v>274</v>
      </c>
      <c r="B60" s="182" t="s">
        <v>91</v>
      </c>
      <c r="C60" s="164" t="s">
        <v>91</v>
      </c>
      <c r="D60" s="164" t="s">
        <v>91</v>
      </c>
      <c r="E60" s="164">
        <v>1</v>
      </c>
      <c r="F60" s="164">
        <v>1</v>
      </c>
      <c r="G60" s="95" t="s">
        <v>91</v>
      </c>
      <c r="H60" s="165" t="s">
        <v>91</v>
      </c>
      <c r="I60" s="165" t="s">
        <v>91</v>
      </c>
      <c r="J60" s="166">
        <v>9</v>
      </c>
      <c r="K60" s="167">
        <v>9.13575735428467</v>
      </c>
    </row>
    <row r="61" spans="1:11" ht="13.5" customHeight="1">
      <c r="A61" s="175" t="s">
        <v>275</v>
      </c>
      <c r="B61" s="176">
        <v>1</v>
      </c>
      <c r="C61" s="176">
        <v>1</v>
      </c>
      <c r="D61" s="176">
        <v>1</v>
      </c>
      <c r="E61" s="176" t="s">
        <v>91</v>
      </c>
      <c r="F61" s="176" t="s">
        <v>91</v>
      </c>
      <c r="G61" s="177">
        <v>13.89854065323141</v>
      </c>
      <c r="H61" s="178">
        <v>13.96063102052213</v>
      </c>
      <c r="I61" s="178">
        <v>14.2</v>
      </c>
      <c r="J61" s="176" t="s">
        <v>91</v>
      </c>
      <c r="K61" s="180" t="s">
        <v>91</v>
      </c>
    </row>
    <row r="62" spans="1:11" ht="13.5" customHeight="1">
      <c r="A62" s="175" t="s">
        <v>276</v>
      </c>
      <c r="B62" s="176">
        <v>0</v>
      </c>
      <c r="C62" s="176">
        <v>0</v>
      </c>
      <c r="D62" s="176">
        <v>0</v>
      </c>
      <c r="E62" s="176" t="s">
        <v>91</v>
      </c>
      <c r="F62" s="176" t="s">
        <v>91</v>
      </c>
      <c r="G62" s="177">
        <v>0</v>
      </c>
      <c r="H62" s="178">
        <v>0</v>
      </c>
      <c r="I62" s="178">
        <v>0</v>
      </c>
      <c r="J62" s="176" t="s">
        <v>91</v>
      </c>
      <c r="K62" s="180" t="s">
        <v>91</v>
      </c>
    </row>
    <row r="63" spans="1:11" ht="13.5" customHeight="1">
      <c r="A63" s="175" t="s">
        <v>277</v>
      </c>
      <c r="B63" s="176">
        <v>0</v>
      </c>
      <c r="C63" s="176">
        <v>0</v>
      </c>
      <c r="D63" s="176">
        <v>0</v>
      </c>
      <c r="E63" s="176" t="s">
        <v>91</v>
      </c>
      <c r="F63" s="176" t="s">
        <v>91</v>
      </c>
      <c r="G63" s="177">
        <v>0</v>
      </c>
      <c r="H63" s="178">
        <v>0</v>
      </c>
      <c r="I63" s="178">
        <v>0</v>
      </c>
      <c r="J63" s="176" t="s">
        <v>91</v>
      </c>
      <c r="K63" s="180" t="s">
        <v>91</v>
      </c>
    </row>
    <row r="64" spans="1:11" ht="13.5" customHeight="1">
      <c r="A64" s="185" t="s">
        <v>278</v>
      </c>
      <c r="B64" s="186">
        <v>0</v>
      </c>
      <c r="C64" s="186">
        <v>0</v>
      </c>
      <c r="D64" s="186">
        <v>0</v>
      </c>
      <c r="E64" s="186" t="s">
        <v>91</v>
      </c>
      <c r="F64" s="186" t="s">
        <v>91</v>
      </c>
      <c r="G64" s="187">
        <v>0</v>
      </c>
      <c r="H64" s="188">
        <v>0</v>
      </c>
      <c r="I64" s="188">
        <v>0</v>
      </c>
      <c r="J64" s="186" t="s">
        <v>91</v>
      </c>
      <c r="K64" s="190" t="s">
        <v>91</v>
      </c>
    </row>
    <row r="65" spans="1:11" ht="13.5" customHeight="1">
      <c r="A65" s="181" t="s">
        <v>279</v>
      </c>
      <c r="B65" s="182">
        <v>2</v>
      </c>
      <c r="C65" s="164">
        <v>2</v>
      </c>
      <c r="D65" s="164">
        <v>2</v>
      </c>
      <c r="E65" s="164">
        <v>2</v>
      </c>
      <c r="F65" s="164">
        <v>2</v>
      </c>
      <c r="G65" s="95">
        <v>6.570733950982325</v>
      </c>
      <c r="H65" s="165">
        <v>6.553724153750368</v>
      </c>
      <c r="I65" s="165">
        <v>6.5</v>
      </c>
      <c r="J65" s="166">
        <v>6.5</v>
      </c>
      <c r="K65" s="167">
        <v>6.5436461196178515</v>
      </c>
    </row>
    <row r="66" spans="1:11" ht="13.5" customHeight="1">
      <c r="A66" s="181" t="s">
        <v>280</v>
      </c>
      <c r="B66" s="182">
        <v>1</v>
      </c>
      <c r="C66" s="164">
        <v>1</v>
      </c>
      <c r="D66" s="164">
        <v>1</v>
      </c>
      <c r="E66" s="164">
        <v>1</v>
      </c>
      <c r="F66" s="164">
        <v>1</v>
      </c>
      <c r="G66" s="95">
        <v>4.759185227489054</v>
      </c>
      <c r="H66" s="165">
        <v>4.743833017077799</v>
      </c>
      <c r="I66" s="165">
        <v>4.8</v>
      </c>
      <c r="J66" s="166">
        <v>4.7</v>
      </c>
      <c r="K66" s="167">
        <v>4.459507670353193</v>
      </c>
    </row>
    <row r="67" spans="1:11" ht="13.5" customHeight="1">
      <c r="A67" s="185" t="s">
        <v>281</v>
      </c>
      <c r="B67" s="186">
        <v>0</v>
      </c>
      <c r="C67" s="186">
        <v>0</v>
      </c>
      <c r="D67" s="186">
        <v>0</v>
      </c>
      <c r="E67" s="186">
        <v>0</v>
      </c>
      <c r="F67" s="186" t="s">
        <v>91</v>
      </c>
      <c r="G67" s="187">
        <v>0</v>
      </c>
      <c r="H67" s="188">
        <v>0</v>
      </c>
      <c r="I67" s="188">
        <v>0</v>
      </c>
      <c r="J67" s="189">
        <v>0</v>
      </c>
      <c r="K67" s="190" t="s">
        <v>91</v>
      </c>
    </row>
    <row r="68" spans="1:11" ht="13.5" customHeight="1">
      <c r="A68" s="181" t="s">
        <v>282</v>
      </c>
      <c r="B68" s="182">
        <v>1</v>
      </c>
      <c r="C68" s="164">
        <v>1</v>
      </c>
      <c r="D68" s="164">
        <v>1</v>
      </c>
      <c r="E68" s="164">
        <v>1</v>
      </c>
      <c r="F68" s="164">
        <v>2</v>
      </c>
      <c r="G68" s="95">
        <v>9.045680687471732</v>
      </c>
      <c r="H68" s="165">
        <v>9.16254352208173</v>
      </c>
      <c r="I68" s="165">
        <v>9.3</v>
      </c>
      <c r="J68" s="166">
        <v>9.3</v>
      </c>
      <c r="K68" s="167">
        <v>10.193679918450561</v>
      </c>
    </row>
    <row r="69" spans="1:11" ht="13.5" customHeight="1">
      <c r="A69" s="175" t="s">
        <v>283</v>
      </c>
      <c r="B69" s="176">
        <v>0</v>
      </c>
      <c r="C69" s="176">
        <v>0</v>
      </c>
      <c r="D69" s="176">
        <v>0</v>
      </c>
      <c r="E69" s="176">
        <v>0</v>
      </c>
      <c r="F69" s="176" t="s">
        <v>91</v>
      </c>
      <c r="G69" s="177">
        <v>0</v>
      </c>
      <c r="H69" s="178">
        <v>0</v>
      </c>
      <c r="I69" s="178">
        <v>0</v>
      </c>
      <c r="J69" s="179">
        <v>0</v>
      </c>
      <c r="K69" s="180" t="s">
        <v>91</v>
      </c>
    </row>
    <row r="70" spans="1:11" ht="13.5" customHeight="1">
      <c r="A70" s="185" t="s">
        <v>284</v>
      </c>
      <c r="B70" s="186">
        <v>1</v>
      </c>
      <c r="C70" s="186">
        <v>1</v>
      </c>
      <c r="D70" s="186">
        <v>1</v>
      </c>
      <c r="E70" s="186">
        <v>1</v>
      </c>
      <c r="F70" s="186" t="s">
        <v>91</v>
      </c>
      <c r="G70" s="187">
        <v>26.845637583892614</v>
      </c>
      <c r="H70" s="188">
        <v>27.419797093501508</v>
      </c>
      <c r="I70" s="188">
        <v>28.1</v>
      </c>
      <c r="J70" s="189">
        <v>28.8</v>
      </c>
      <c r="K70" s="190" t="s">
        <v>91</v>
      </c>
    </row>
    <row r="71" spans="1:11" ht="13.5" customHeight="1">
      <c r="A71" s="181" t="s">
        <v>285</v>
      </c>
      <c r="B71" s="182">
        <v>0</v>
      </c>
      <c r="C71" s="164">
        <v>0</v>
      </c>
      <c r="D71" s="164">
        <v>0</v>
      </c>
      <c r="E71" s="164">
        <v>0</v>
      </c>
      <c r="F71" s="164">
        <v>0</v>
      </c>
      <c r="G71" s="95">
        <v>0</v>
      </c>
      <c r="H71" s="165">
        <v>0</v>
      </c>
      <c r="I71" s="165">
        <v>0</v>
      </c>
      <c r="J71" s="166">
        <v>0</v>
      </c>
      <c r="K71" s="167">
        <v>0</v>
      </c>
    </row>
    <row r="72" spans="1:11" ht="13.5" customHeight="1">
      <c r="A72" s="175" t="s">
        <v>286</v>
      </c>
      <c r="B72" s="176">
        <v>0</v>
      </c>
      <c r="C72" s="176">
        <v>0</v>
      </c>
      <c r="D72" s="176">
        <v>0</v>
      </c>
      <c r="E72" s="176">
        <v>0</v>
      </c>
      <c r="F72" s="176" t="s">
        <v>91</v>
      </c>
      <c r="G72" s="177">
        <v>0</v>
      </c>
      <c r="H72" s="178">
        <v>0</v>
      </c>
      <c r="I72" s="178">
        <v>0</v>
      </c>
      <c r="J72" s="179">
        <v>0</v>
      </c>
      <c r="K72" s="180" t="s">
        <v>91</v>
      </c>
    </row>
    <row r="73" spans="1:11" ht="13.5" customHeight="1">
      <c r="A73" s="185" t="s">
        <v>287</v>
      </c>
      <c r="B73" s="186">
        <v>0</v>
      </c>
      <c r="C73" s="186">
        <v>0</v>
      </c>
      <c r="D73" s="186">
        <v>0</v>
      </c>
      <c r="E73" s="186">
        <v>0</v>
      </c>
      <c r="F73" s="186" t="s">
        <v>91</v>
      </c>
      <c r="G73" s="187">
        <v>0</v>
      </c>
      <c r="H73" s="188">
        <v>0</v>
      </c>
      <c r="I73" s="188">
        <v>0</v>
      </c>
      <c r="J73" s="189">
        <v>0</v>
      </c>
      <c r="K73" s="190" t="s">
        <v>91</v>
      </c>
    </row>
    <row r="74" spans="1:11" ht="13.5" customHeight="1">
      <c r="A74" s="181" t="s">
        <v>288</v>
      </c>
      <c r="B74" s="182">
        <v>0</v>
      </c>
      <c r="C74" s="164">
        <v>0</v>
      </c>
      <c r="D74" s="164">
        <v>0</v>
      </c>
      <c r="E74" s="164">
        <v>0</v>
      </c>
      <c r="F74" s="164">
        <v>0</v>
      </c>
      <c r="G74" s="95">
        <v>0</v>
      </c>
      <c r="H74" s="165">
        <v>0</v>
      </c>
      <c r="I74" s="165">
        <v>0</v>
      </c>
      <c r="J74" s="166">
        <v>0</v>
      </c>
      <c r="K74" s="167">
        <v>0</v>
      </c>
    </row>
    <row r="75" spans="1:11" ht="13.5">
      <c r="A75" s="192" t="s">
        <v>289</v>
      </c>
      <c r="B75" s="193" t="s">
        <v>91</v>
      </c>
      <c r="C75" s="193" t="s">
        <v>91</v>
      </c>
      <c r="D75" s="193" t="s">
        <v>91</v>
      </c>
      <c r="E75" s="193" t="s">
        <v>91</v>
      </c>
      <c r="F75" s="164">
        <v>2</v>
      </c>
      <c r="G75" s="194" t="s">
        <v>91</v>
      </c>
      <c r="H75" s="193" t="s">
        <v>91</v>
      </c>
      <c r="I75" s="193" t="s">
        <v>91</v>
      </c>
      <c r="J75" s="193" t="s">
        <v>91</v>
      </c>
      <c r="K75" s="167">
        <v>16.087516087516086</v>
      </c>
    </row>
    <row r="76" spans="1:11" ht="13.5" customHeight="1">
      <c r="A76" s="175" t="s">
        <v>290</v>
      </c>
      <c r="B76" s="176">
        <v>2</v>
      </c>
      <c r="C76" s="176">
        <v>2</v>
      </c>
      <c r="D76" s="176">
        <v>2</v>
      </c>
      <c r="E76" s="176">
        <v>2</v>
      </c>
      <c r="F76" s="176" t="s">
        <v>91</v>
      </c>
      <c r="G76" s="177">
        <v>18.07174482696304</v>
      </c>
      <c r="H76" s="178">
        <v>18.335166850018336</v>
      </c>
      <c r="I76" s="178">
        <v>18.5</v>
      </c>
      <c r="J76" s="179">
        <v>18.7</v>
      </c>
      <c r="K76" s="180" t="s">
        <v>91</v>
      </c>
    </row>
    <row r="77" spans="1:11" ht="13.5" customHeight="1">
      <c r="A77" s="185" t="s">
        <v>291</v>
      </c>
      <c r="B77" s="186">
        <v>0</v>
      </c>
      <c r="C77" s="186">
        <v>0</v>
      </c>
      <c r="D77" s="186">
        <v>0</v>
      </c>
      <c r="E77" s="186">
        <v>0</v>
      </c>
      <c r="F77" s="186" t="s">
        <v>91</v>
      </c>
      <c r="G77" s="187">
        <v>0</v>
      </c>
      <c r="H77" s="188">
        <v>0</v>
      </c>
      <c r="I77" s="188">
        <v>0</v>
      </c>
      <c r="J77" s="189">
        <v>0</v>
      </c>
      <c r="K77" s="190" t="s">
        <v>91</v>
      </c>
    </row>
    <row r="78" spans="1:11" ht="13.5" customHeight="1">
      <c r="A78" s="181" t="s">
        <v>292</v>
      </c>
      <c r="B78" s="182" t="s">
        <v>91</v>
      </c>
      <c r="C78" s="164" t="s">
        <v>91</v>
      </c>
      <c r="D78" s="164" t="s">
        <v>91</v>
      </c>
      <c r="E78" s="164">
        <v>4</v>
      </c>
      <c r="F78" s="164">
        <v>4</v>
      </c>
      <c r="G78" s="95" t="s">
        <v>91</v>
      </c>
      <c r="H78" s="165" t="s">
        <v>91</v>
      </c>
      <c r="I78" s="165" t="s">
        <v>91</v>
      </c>
      <c r="J78" s="166">
        <v>14.3</v>
      </c>
      <c r="K78" s="167">
        <v>15.01726986033939</v>
      </c>
    </row>
    <row r="79" spans="1:11" ht="13.5" customHeight="1">
      <c r="A79" s="175" t="s">
        <v>293</v>
      </c>
      <c r="B79" s="176">
        <v>0</v>
      </c>
      <c r="C79" s="176">
        <v>0</v>
      </c>
      <c r="D79" s="176">
        <v>0</v>
      </c>
      <c r="E79" s="176" t="s">
        <v>91</v>
      </c>
      <c r="F79" s="176" t="s">
        <v>91</v>
      </c>
      <c r="G79" s="177">
        <v>0</v>
      </c>
      <c r="H79" s="178">
        <v>0</v>
      </c>
      <c r="I79" s="178">
        <v>0</v>
      </c>
      <c r="J79" s="176" t="s">
        <v>91</v>
      </c>
      <c r="K79" s="180" t="s">
        <v>91</v>
      </c>
    </row>
    <row r="80" spans="1:11" ht="13.5" customHeight="1">
      <c r="A80" s="175" t="s">
        <v>294</v>
      </c>
      <c r="B80" s="176">
        <v>2</v>
      </c>
      <c r="C80" s="176">
        <v>2</v>
      </c>
      <c r="D80" s="176">
        <v>2</v>
      </c>
      <c r="E80" s="176" t="s">
        <v>91</v>
      </c>
      <c r="F80" s="176" t="s">
        <v>91</v>
      </c>
      <c r="G80" s="177">
        <v>20.87246921310791</v>
      </c>
      <c r="H80" s="178">
        <v>20.999580008399832</v>
      </c>
      <c r="I80" s="178">
        <v>21.1</v>
      </c>
      <c r="J80" s="176" t="s">
        <v>91</v>
      </c>
      <c r="K80" s="180" t="s">
        <v>91</v>
      </c>
    </row>
    <row r="81" spans="1:11" ht="13.5" customHeight="1">
      <c r="A81" s="175" t="s">
        <v>295</v>
      </c>
      <c r="B81" s="176">
        <v>1</v>
      </c>
      <c r="C81" s="176">
        <v>1</v>
      </c>
      <c r="D81" s="176">
        <v>1</v>
      </c>
      <c r="E81" s="176" t="s">
        <v>91</v>
      </c>
      <c r="F81" s="176" t="s">
        <v>91</v>
      </c>
      <c r="G81" s="177">
        <v>10.318852543597153</v>
      </c>
      <c r="H81" s="178">
        <v>10.547410610695074</v>
      </c>
      <c r="I81" s="178">
        <v>10.7</v>
      </c>
      <c r="J81" s="176" t="s">
        <v>91</v>
      </c>
      <c r="K81" s="180" t="s">
        <v>91</v>
      </c>
    </row>
    <row r="82" spans="1:11" ht="13.5" customHeight="1">
      <c r="A82" s="175" t="s">
        <v>296</v>
      </c>
      <c r="B82" s="176">
        <v>1</v>
      </c>
      <c r="C82" s="176">
        <v>1</v>
      </c>
      <c r="D82" s="176">
        <v>1</v>
      </c>
      <c r="E82" s="176" t="s">
        <v>91</v>
      </c>
      <c r="F82" s="176" t="s">
        <v>91</v>
      </c>
      <c r="G82" s="177">
        <v>23.5626767200754</v>
      </c>
      <c r="H82" s="178">
        <v>23.88344877000239</v>
      </c>
      <c r="I82" s="178">
        <v>23.8</v>
      </c>
      <c r="J82" s="176" t="s">
        <v>91</v>
      </c>
      <c r="K82" s="180" t="s">
        <v>91</v>
      </c>
    </row>
    <row r="83" spans="1:11" ht="13.5" customHeight="1" thickBot="1">
      <c r="A83" s="175" t="s">
        <v>297</v>
      </c>
      <c r="B83" s="176">
        <v>0</v>
      </c>
      <c r="C83" s="176">
        <v>0</v>
      </c>
      <c r="D83" s="176">
        <v>0</v>
      </c>
      <c r="E83" s="176" t="s">
        <v>91</v>
      </c>
      <c r="F83" s="176" t="s">
        <v>91</v>
      </c>
      <c r="G83" s="177">
        <v>0</v>
      </c>
      <c r="H83" s="178">
        <v>0</v>
      </c>
      <c r="I83" s="178">
        <v>0</v>
      </c>
      <c r="J83" s="176" t="s">
        <v>91</v>
      </c>
      <c r="K83" s="195" t="s">
        <v>91</v>
      </c>
    </row>
    <row r="84" spans="1:11" ht="13.5" customHeight="1" thickTop="1">
      <c r="A84" s="196" t="s">
        <v>139</v>
      </c>
      <c r="B84" s="197">
        <v>9</v>
      </c>
      <c r="C84" s="197">
        <v>9</v>
      </c>
      <c r="D84" s="197">
        <v>9</v>
      </c>
      <c r="E84" s="197">
        <v>9</v>
      </c>
      <c r="F84" s="197">
        <v>9</v>
      </c>
      <c r="G84" s="198">
        <v>9.550490258499936</v>
      </c>
      <c r="H84" s="199">
        <v>9.55069295583335</v>
      </c>
      <c r="I84" s="199">
        <v>9.6</v>
      </c>
      <c r="J84" s="199">
        <v>9.6</v>
      </c>
      <c r="K84" s="200">
        <v>9.692635750748487</v>
      </c>
    </row>
    <row r="85" spans="1:11" ht="13.5" customHeight="1">
      <c r="A85" s="7" t="s">
        <v>140</v>
      </c>
      <c r="B85" s="163">
        <v>22</v>
      </c>
      <c r="C85" s="163">
        <v>22</v>
      </c>
      <c r="D85" s="163">
        <v>22</v>
      </c>
      <c r="E85" s="163">
        <v>22</v>
      </c>
      <c r="F85" s="163">
        <v>22</v>
      </c>
      <c r="G85" s="95">
        <v>9.170525929662066</v>
      </c>
      <c r="H85" s="93">
        <v>9.200670812544697</v>
      </c>
      <c r="I85" s="93">
        <v>9.2</v>
      </c>
      <c r="J85" s="93">
        <v>9.2</v>
      </c>
      <c r="K85" s="167">
        <v>9.270066533795713</v>
      </c>
    </row>
    <row r="86" spans="1:11" ht="13.5" customHeight="1">
      <c r="A86" s="7" t="s">
        <v>141</v>
      </c>
      <c r="B86" s="163">
        <v>34</v>
      </c>
      <c r="C86" s="163">
        <v>34</v>
      </c>
      <c r="D86" s="163">
        <v>32</v>
      </c>
      <c r="E86" s="163">
        <v>33</v>
      </c>
      <c r="F86" s="163">
        <v>33</v>
      </c>
      <c r="G86" s="95">
        <v>18.068575558531556</v>
      </c>
      <c r="H86" s="93">
        <v>18.15269620928991</v>
      </c>
      <c r="I86" s="93">
        <v>17.2</v>
      </c>
      <c r="J86" s="93">
        <v>17.8</v>
      </c>
      <c r="K86" s="167">
        <v>18.123802044145187</v>
      </c>
    </row>
    <row r="87" spans="1:11" ht="13.5" customHeight="1">
      <c r="A87" s="7" t="s">
        <v>142</v>
      </c>
      <c r="B87" s="163">
        <v>59</v>
      </c>
      <c r="C87" s="163">
        <v>59</v>
      </c>
      <c r="D87" s="163">
        <v>59</v>
      </c>
      <c r="E87" s="163">
        <v>59</v>
      </c>
      <c r="F87" s="163">
        <v>56</v>
      </c>
      <c r="G87" s="95">
        <v>9.038447102871315</v>
      </c>
      <c r="H87" s="93">
        <v>9.026913973509833</v>
      </c>
      <c r="I87" s="93">
        <v>9</v>
      </c>
      <c r="J87" s="93">
        <v>9</v>
      </c>
      <c r="K87" s="167">
        <v>8.567380921054644</v>
      </c>
    </row>
    <row r="88" spans="1:11" ht="13.5" customHeight="1">
      <c r="A88" s="7" t="s">
        <v>143</v>
      </c>
      <c r="B88" s="163">
        <v>19</v>
      </c>
      <c r="C88" s="163">
        <v>19</v>
      </c>
      <c r="D88" s="163">
        <v>18</v>
      </c>
      <c r="E88" s="163">
        <v>18</v>
      </c>
      <c r="F88" s="163">
        <v>19</v>
      </c>
      <c r="G88" s="95">
        <v>10.97479263418128</v>
      </c>
      <c r="H88" s="93">
        <v>11.072519172941094</v>
      </c>
      <c r="I88" s="93">
        <v>10.6</v>
      </c>
      <c r="J88" s="93">
        <v>10.7</v>
      </c>
      <c r="K88" s="167">
        <v>11.261728497507601</v>
      </c>
    </row>
    <row r="89" spans="1:11" ht="13.5" customHeight="1">
      <c r="A89" s="9" t="s">
        <v>144</v>
      </c>
      <c r="B89" s="168">
        <v>13</v>
      </c>
      <c r="C89" s="168">
        <v>13</v>
      </c>
      <c r="D89" s="168">
        <v>13</v>
      </c>
      <c r="E89" s="168">
        <v>14</v>
      </c>
      <c r="F89" s="168">
        <v>14</v>
      </c>
      <c r="G89" s="97">
        <v>9.185072138143484</v>
      </c>
      <c r="H89" s="98">
        <v>9.304789103376207</v>
      </c>
      <c r="I89" s="98">
        <v>9.4</v>
      </c>
      <c r="J89" s="98">
        <v>10.3</v>
      </c>
      <c r="K89" s="172">
        <v>10.510352697406946</v>
      </c>
    </row>
    <row r="90" ht="12.75" customHeight="1">
      <c r="A90" s="126"/>
    </row>
  </sheetData>
  <mergeCells count="4">
    <mergeCell ref="B2:F2"/>
    <mergeCell ref="G2:K2"/>
    <mergeCell ref="H1:K1"/>
    <mergeCell ref="A2:A3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ishikawa-natsumi</dc:creator>
  <cp:keywords/>
  <dc:description/>
  <cp:lastModifiedBy>愛媛県</cp:lastModifiedBy>
  <dcterms:created xsi:type="dcterms:W3CDTF">2008-01-23T08:17:58Z</dcterms:created>
  <dcterms:modified xsi:type="dcterms:W3CDTF">2008-09-24T06:56:47Z</dcterms:modified>
  <cp:category/>
  <cp:version/>
  <cp:contentType/>
  <cp:contentStatus/>
</cp:coreProperties>
</file>