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－７表" sheetId="6" r:id="rId6"/>
    <sheet name="８表" sheetId="7" r:id="rId7"/>
    <sheet name="９表" sheetId="8" r:id="rId8"/>
    <sheet name="１０表" sheetId="9" r:id="rId9"/>
    <sheet name="１１－１３表" sheetId="10" r:id="rId10"/>
    <sheet name="１４－１５表" sheetId="11" r:id="rId11"/>
  </sheets>
  <definedNames>
    <definedName name="_xlnm.Print_Area" localSheetId="8">'１０表'!$A$1:$K$89</definedName>
    <definedName name="_xlnm.Print_Area" localSheetId="9">'１１－１３表'!$A$1:$J$53</definedName>
    <definedName name="_xlnm.Print_Area" localSheetId="0">'１表'!$A$1:$L$52</definedName>
    <definedName name="_xlnm.Print_Area" localSheetId="1">'２表'!$A$1:$M$53</definedName>
    <definedName name="_xlnm.Print_Area" localSheetId="2">'３表'!$A$1:$N$65</definedName>
    <definedName name="_xlnm.Print_Area" localSheetId="3">'４表'!$A$1:$N$66</definedName>
    <definedName name="_xlnm.Print_Area" localSheetId="6">'８表'!$A$1:$K$40</definedName>
    <definedName name="_xlnm.Print_Area" localSheetId="7">'９表'!$A$1:$K$88</definedName>
  </definedNames>
  <calcPr fullCalcOnLoad="1"/>
</workbook>
</file>

<file path=xl/sharedStrings.xml><?xml version="1.0" encoding="utf-8"?>
<sst xmlns="http://schemas.openxmlformats.org/spreadsheetml/2006/main" count="1018" uniqueCount="321">
  <si>
    <t>病床数</t>
  </si>
  <si>
    <t>第３表　医療施設数及び病床数、施設の種類別-市町村別</t>
  </si>
  <si>
    <t>市町村</t>
  </si>
  <si>
    <t>病院</t>
  </si>
  <si>
    <t>一般診療所</t>
  </si>
  <si>
    <t>歯科
診療所
施設数</t>
  </si>
  <si>
    <t>施設数</t>
  </si>
  <si>
    <t>病床数</t>
  </si>
  <si>
    <t>一般病院</t>
  </si>
  <si>
    <t>総数</t>
  </si>
  <si>
    <t>精神</t>
  </si>
  <si>
    <t>感染症</t>
  </si>
  <si>
    <t>結核</t>
  </si>
  <si>
    <t>一般</t>
  </si>
  <si>
    <t>有床</t>
  </si>
  <si>
    <t>無床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</si>
  <si>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</si>
  <si>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</si>
  <si>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</si>
  <si>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</si>
  <si>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</si>
  <si>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</si>
  <si>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</si>
  <si>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</si>
  <si>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</si>
  <si>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</si>
  <si>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</si>
  <si>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</si>
  <si>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</si>
  <si>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</si>
  <si>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</si>
  <si>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新宮村</t>
  </si>
  <si>
    <t>土居町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</si>
  <si>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</si>
  <si>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</si>
  <si>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</si>
  <si>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</si>
  <si>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</si>
  <si>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</si>
  <si>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</si>
  <si>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</si>
  <si>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</si>
  <si>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</si>
  <si>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</si>
  <si>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</si>
  <si>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</si>
  <si>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</si>
  <si>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</si>
  <si>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</si>
  <si>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</si>
  <si>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重信町</t>
  </si>
  <si>
    <t>川内町</t>
  </si>
  <si>
    <t>中島町</t>
  </si>
  <si>
    <t>久万町</t>
  </si>
  <si>
    <t>面河村</t>
  </si>
  <si>
    <t>美川村</t>
  </si>
  <si>
    <t>柳谷村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</si>
  <si>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</si>
  <si>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</si>
  <si>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</si>
  <si>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</si>
  <si>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</si>
  <si>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</si>
  <si>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</si>
  <si>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</si>
  <si>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</si>
  <si>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</si>
  <si>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</si>
  <si>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</si>
  <si>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</si>
  <si>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</si>
  <si>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</si>
  <si>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三瓶町</t>
  </si>
  <si>
    <t>明浜町</t>
  </si>
  <si>
    <t>宇和町</t>
  </si>
  <si>
    <t>野村町</t>
  </si>
  <si>
    <t>城川町</t>
  </si>
  <si>
    <t>吉田町</t>
  </si>
  <si>
    <t>三間町</t>
  </si>
  <si>
    <t>広見町</t>
  </si>
  <si>
    <t>松野町</t>
  </si>
  <si>
    <t>日吉村</t>
  </si>
  <si>
    <t>津島町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</si>
  <si>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</si>
  <si>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</si>
  <si>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</si>
  <si>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</si>
  <si>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</si>
  <si>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</si>
  <si>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</si>
  <si>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</si>
  <si>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</si>
  <si>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</si>
  <si>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</si>
  <si>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</si>
  <si>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（再掲）</t>
  </si>
  <si>
    <t>各年１０月１日</t>
  </si>
  <si>
    <t>市町村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</si>
  <si>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</si>
  <si>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</si>
  <si>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</si>
  <si>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</si>
  <si>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</si>
  <si>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</si>
  <si>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</si>
  <si>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</si>
  <si>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</si>
  <si>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</si>
  <si>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</si>
  <si>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</si>
  <si>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</si>
  <si>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</si>
  <si>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</si>
  <si>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</si>
  <si>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</si>
  <si>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</si>
  <si>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</si>
  <si>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</si>
  <si>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</si>
  <si>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</si>
  <si>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</si>
  <si>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</si>
  <si>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</si>
  <si>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</si>
  <si>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</si>
  <si>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</si>
  <si>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</si>
  <si>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</si>
  <si>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</si>
  <si>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</si>
  <si>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</si>
  <si>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</si>
  <si>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</si>
  <si>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</si>
  <si>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</si>
  <si>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</si>
  <si>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</si>
  <si>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</si>
  <si>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</si>
  <si>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</si>
  <si>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</si>
  <si>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</si>
  <si>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</si>
  <si>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</si>
  <si>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</si>
  <si>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</si>
  <si>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
府県</t>
  </si>
  <si>
    <t>病床数</t>
  </si>
  <si>
    <t>人口１０万対病床数</t>
  </si>
  <si>
    <t>病院</t>
  </si>
  <si>
    <t>一般
診療所</t>
  </si>
  <si>
    <t>精神</t>
  </si>
  <si>
    <t>結核</t>
  </si>
  <si>
    <t>一般</t>
  </si>
  <si>
    <t>会社</t>
  </si>
  <si>
    <t>第５表　病院数、開設者別-市町村別</t>
  </si>
  <si>
    <t>国</t>
  </si>
  <si>
    <t>公的医療機関</t>
  </si>
  <si>
    <t>全国社会
保険協会
連合会</t>
  </si>
  <si>
    <t>公益</t>
  </si>
  <si>
    <t>医療</t>
  </si>
  <si>
    <t>その他の
法人</t>
  </si>
  <si>
    <t>個人</t>
  </si>
  <si>
    <t>県</t>
  </si>
  <si>
    <t>日赤</t>
  </si>
  <si>
    <t>済生会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</si>
  <si>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</si>
  <si>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</si>
  <si>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</si>
  <si>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</si>
  <si>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</si>
  <si>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</si>
  <si>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</si>
  <si>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</si>
  <si>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第６表病院数、病院の種類・病床規模別</t>
  </si>
  <si>
    <t>病床規模</t>
  </si>
  <si>
    <t>精神病院</t>
  </si>
  <si>
    <t>実数</t>
  </si>
  <si>
    <t>20-99</t>
  </si>
  <si>
    <t>第１表　医療施設数・率（人口１０万対）、施設の種類別－都道府県別</t>
  </si>
  <si>
    <t>施設数</t>
  </si>
  <si>
    <t>人口１０万対施設数</t>
  </si>
  <si>
    <t>（再掲）</t>
  </si>
  <si>
    <t>歯科
診療所</t>
  </si>
  <si>
    <t>有床</t>
  </si>
  <si>
    <t>第８表 病院の従事者数・率、業務の種類別・市部郡部別</t>
  </si>
  <si>
    <t>業務の種別</t>
  </si>
  <si>
    <t>１００床あたり</t>
  </si>
  <si>
    <t>１病院あたり</t>
  </si>
  <si>
    <t>市部</t>
  </si>
  <si>
    <t>郡部</t>
  </si>
  <si>
    <t>医師</t>
  </si>
  <si>
    <t>常勤</t>
  </si>
  <si>
    <t>非常勤</t>
  </si>
  <si>
    <t>歯科
医師</t>
  </si>
  <si>
    <t>薬剤師</t>
  </si>
  <si>
    <t>看護業務補助者</t>
  </si>
  <si>
    <t>理学療法士（ＰＴ）</t>
  </si>
  <si>
    <t>作業療法士（OT)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</si>
  <si>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</si>
  <si>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</si>
  <si>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</si>
  <si>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</si>
  <si>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</si>
  <si>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</si>
  <si>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</si>
  <si>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</si>
  <si>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</si>
  <si>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</si>
  <si>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</si>
  <si>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精神保健福祉士</t>
  </si>
  <si>
    <t>医療社会事業従事者</t>
  </si>
  <si>
    <t>事務職員</t>
  </si>
  <si>
    <t>その他の職員</t>
  </si>
  <si>
    <t>第９表 病院数・率（人口１０万対）-年次・市町村別</t>
  </si>
  <si>
    <t>第１０表 病院病床数・率（人口１０万対）-年次・市町村別</t>
  </si>
  <si>
    <t>病床の種別</t>
  </si>
  <si>
    <t>精神病床</t>
  </si>
  <si>
    <t>結核病床</t>
  </si>
  <si>
    <t>年次</t>
  </si>
  <si>
    <t>…</t>
  </si>
  <si>
    <t>第１１表  病院の病床数・患者数（在院・新入院・退院・外来）、病床の種類別</t>
  </si>
  <si>
    <t>在院患者
延数</t>
  </si>
  <si>
    <t>新入院
患者数</t>
  </si>
  <si>
    <t>退院
患者数</t>
  </si>
  <si>
    <t>外来患者
延数</t>
  </si>
  <si>
    <t>平成2年</t>
  </si>
  <si>
    <t>精神病床</t>
  </si>
  <si>
    <t>結核病床</t>
  </si>
  <si>
    <t>平成元年</t>
  </si>
  <si>
    <t>昭和50年</t>
  </si>
  <si>
    <t>第１４表 病院の新入院患者数、病床の種類別ー年次別</t>
  </si>
  <si>
    <t>再掲</t>
  </si>
  <si>
    <t>精神
病院</t>
  </si>
  <si>
    <t>一般
病院</t>
  </si>
  <si>
    <t>昭和50年</t>
  </si>
  <si>
    <t>平成元年</t>
  </si>
  <si>
    <t>第１５表 病院の退院患者数、病床の種類別ー年次別</t>
  </si>
  <si>
    <t>年次</t>
  </si>
  <si>
    <t>精神病床</t>
  </si>
  <si>
    <t>-</t>
  </si>
  <si>
    <t>12</t>
  </si>
  <si>
    <t>療養</t>
  </si>
  <si>
    <t>第２表　病床数・率（人口１０万対）、施設の種類別－都道府県別</t>
  </si>
  <si>
    <t>療養</t>
  </si>
  <si>
    <t>第４表　人口１０万対医療施設数及び病床数、施設の種類別-市町村別</t>
  </si>
  <si>
    <t>13</t>
  </si>
  <si>
    <t>平成１２年</t>
  </si>
  <si>
    <t>平成１３年</t>
  </si>
  <si>
    <t>保健師</t>
  </si>
  <si>
    <t>助産師</t>
  </si>
  <si>
    <t>看護師</t>
  </si>
  <si>
    <t>准看護師</t>
  </si>
  <si>
    <t>感染症病床</t>
  </si>
  <si>
    <t>実数</t>
  </si>
  <si>
    <t>人口１０万対</t>
  </si>
  <si>
    <t>人口１０万対</t>
  </si>
  <si>
    <t>医療
生協</t>
  </si>
  <si>
    <t>臨床工学技士</t>
  </si>
  <si>
    <t>柔道整復師</t>
  </si>
  <si>
    <t>社会福祉士</t>
  </si>
  <si>
    <t>介護福祉士</t>
  </si>
  <si>
    <t>その他の技術員</t>
  </si>
  <si>
    <t>-</t>
  </si>
  <si>
    <t>-</t>
  </si>
  <si>
    <t>11</t>
  </si>
  <si>
    <t>療養病床等</t>
  </si>
  <si>
    <t>一般病床等</t>
  </si>
  <si>
    <t>病床数
(6月末)</t>
  </si>
  <si>
    <t>１日平均
在院
患者数</t>
  </si>
  <si>
    <t>その他の病床等※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</si>
  <si>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</si>
  <si>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</si>
  <si>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</si>
  <si>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</si>
  <si>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共済
組合</t>
  </si>
  <si>
    <t>あん摩ﾏｯｻｰｼﾞ指圧師</t>
  </si>
  <si>
    <t>15</t>
  </si>
  <si>
    <t>平成１４年</t>
  </si>
  <si>
    <t>平成１４ 年</t>
  </si>
  <si>
    <t>14</t>
  </si>
  <si>
    <t>他の病床から療養病床等へ</t>
  </si>
  <si>
    <t>…</t>
  </si>
  <si>
    <t>療養病床等から他の病床へ</t>
  </si>
  <si>
    <t>注）　療養病床も総人口１０万対で算出した。</t>
  </si>
  <si>
    <t>平成１6年１０月１日現在</t>
  </si>
  <si>
    <t>平成１６年１０月１日現在</t>
  </si>
  <si>
    <t>総数</t>
  </si>
  <si>
    <t>四国中央市</t>
  </si>
  <si>
    <t>四国中央市</t>
  </si>
  <si>
    <t>西予市</t>
  </si>
  <si>
    <t>西予市</t>
  </si>
  <si>
    <t>東温市</t>
  </si>
  <si>
    <t>東温市</t>
  </si>
  <si>
    <t>関前村</t>
  </si>
  <si>
    <t>上島町</t>
  </si>
  <si>
    <t>上島町</t>
  </si>
  <si>
    <t>久万高原町</t>
  </si>
  <si>
    <t>久万高原町</t>
  </si>
  <si>
    <t>愛南町</t>
  </si>
  <si>
    <t>東予市</t>
  </si>
  <si>
    <t>小松町</t>
  </si>
  <si>
    <t>丹原町</t>
  </si>
  <si>
    <t>平成１６年</t>
  </si>
  <si>
    <t>16</t>
  </si>
  <si>
    <t>平成１５年</t>
  </si>
  <si>
    <t>平成１6年</t>
  </si>
  <si>
    <t>平成１５ 年</t>
  </si>
  <si>
    <t>平成１6 年</t>
  </si>
  <si>
    <t>四国中央市</t>
  </si>
  <si>
    <t>愛南町</t>
  </si>
  <si>
    <t>・</t>
  </si>
  <si>
    <t>・</t>
  </si>
  <si>
    <t>・</t>
  </si>
  <si>
    <t>別子山村</t>
  </si>
  <si>
    <t>国立病院機構</t>
  </si>
  <si>
    <t>国立大学法人</t>
  </si>
  <si>
    <t>労働者健康福祉機構</t>
  </si>
  <si>
    <t>注）薬剤師～その他の職員は、常勤換算による</t>
  </si>
  <si>
    <t>一般病床</t>
  </si>
  <si>
    <t>療養病床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</si>
</sst>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</numFmts>
  <fonts count="26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color indexed="8"/>
      <name val="ＭＳ ＰＲゴシック"/>
      <family val="3"/>
    </font>
    <font>
      <sz val="11"/>
      <name val="ＭＳ Ｐゴシック"/>
      <family val="0"/>
    </font>
    <font>
      <sz val="6"/>
      <name val="ＭＳ 明朝"/>
      <family val="1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HG創英角ｺﾞｼｯｸUB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4" fillId="0" borderId="0">
      <alignment/>
      <protection/>
    </xf>
    <xf numFmtId="181" fontId="14" fillId="0" borderId="0">
      <alignment/>
      <protection/>
    </xf>
    <xf numFmtId="9" fontId="1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9" fontId="5" fillId="0" borderId="0">
      <alignment horizontal="center" vertical="center"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80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8" xfId="0" applyNumberFormat="1" applyFont="1" applyBorder="1" applyAlignment="1">
      <alignment horizontal="center" vertical="center"/>
    </xf>
    <xf numFmtId="180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8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7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0" fontId="12" fillId="0" borderId="1" xfId="0" applyNumberFormat="1" applyFont="1" applyFill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right" vertical="center" shrinkToFit="1"/>
    </xf>
    <xf numFmtId="49" fontId="5" fillId="0" borderId="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left" vertical="center"/>
    </xf>
    <xf numFmtId="181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>
      <alignment horizontal="right" vertical="center" shrinkToFit="1"/>
    </xf>
    <xf numFmtId="181" fontId="12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81" fontId="12" fillId="0" borderId="8" xfId="0" applyNumberFormat="1" applyFont="1" applyFill="1" applyBorder="1" applyAlignment="1">
      <alignment horizontal="right" vertical="center" shrinkToFit="1"/>
    </xf>
    <xf numFmtId="181" fontId="12" fillId="0" borderId="7" xfId="0" applyNumberFormat="1" applyFont="1" applyFill="1" applyBorder="1" applyAlignment="1">
      <alignment horizontal="right" vertical="center" shrinkToFit="1"/>
    </xf>
    <xf numFmtId="181" fontId="12" fillId="0" borderId="9" xfId="0" applyNumberFormat="1" applyFont="1" applyFill="1" applyBorder="1" applyAlignment="1">
      <alignment horizontal="right" vertical="center" shrinkToFit="1"/>
    </xf>
    <xf numFmtId="181" fontId="12" fillId="0" borderId="10" xfId="0" applyNumberFormat="1" applyFont="1" applyFill="1" applyBorder="1" applyAlignment="1">
      <alignment horizontal="right" vertical="center" shrinkToFit="1"/>
    </xf>
    <xf numFmtId="181" fontId="12" fillId="0" borderId="11" xfId="0" applyNumberFormat="1" applyFont="1" applyFill="1" applyBorder="1" applyAlignment="1">
      <alignment horizontal="right" vertical="center" shrinkToFit="1"/>
    </xf>
    <xf numFmtId="41" fontId="0" fillId="0" borderId="0" xfId="0" applyNumberFormat="1" applyFill="1" applyAlignment="1">
      <alignment vertical="center"/>
    </xf>
    <xf numFmtId="180" fontId="12" fillId="0" borderId="7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right" vertical="center" shrinkToFit="1"/>
    </xf>
    <xf numFmtId="49" fontId="5" fillId="0" borderId="4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 applyProtection="1">
      <alignment horizontal="right" vertical="center" shrinkToFit="1"/>
      <protection locked="0"/>
    </xf>
    <xf numFmtId="180" fontId="12" fillId="0" borderId="9" xfId="0" applyNumberFormat="1" applyFont="1" applyBorder="1" applyAlignment="1" applyProtection="1">
      <alignment horizontal="right" vertical="center" shrinkToFit="1"/>
      <protection locked="0"/>
    </xf>
    <xf numFmtId="180" fontId="12" fillId="0" borderId="11" xfId="0" applyNumberFormat="1" applyFont="1" applyBorder="1" applyAlignment="1" applyProtection="1">
      <alignment horizontal="right" vertical="center" shrinkToFit="1"/>
      <protection locked="0"/>
    </xf>
    <xf numFmtId="180" fontId="12" fillId="0" borderId="9" xfId="0" applyNumberFormat="1" applyFont="1" applyBorder="1" applyAlignment="1">
      <alignment horizontal="right" vertical="center" shrinkToFit="1"/>
    </xf>
    <xf numFmtId="180" fontId="12" fillId="0" borderId="11" xfId="0" applyNumberFormat="1" applyFont="1" applyBorder="1" applyAlignment="1">
      <alignment horizontal="right" vertical="center" shrinkToFit="1"/>
    </xf>
    <xf numFmtId="180" fontId="12" fillId="0" borderId="15" xfId="0" applyNumberFormat="1" applyFont="1" applyBorder="1" applyAlignment="1">
      <alignment horizontal="right" vertical="center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right" vertical="center" shrinkToFit="1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83" fontId="12" fillId="0" borderId="7" xfId="0" applyNumberFormat="1" applyFont="1" applyBorder="1" applyAlignment="1">
      <alignment horizontal="right"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1" fontId="12" fillId="0" borderId="7" xfId="0" applyNumberFormat="1" applyFont="1" applyBorder="1" applyAlignment="1">
      <alignment horizontal="right" vertical="center" shrinkToFit="1"/>
    </xf>
    <xf numFmtId="181" fontId="12" fillId="0" borderId="13" xfId="0" applyNumberFormat="1" applyFont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/>
    </xf>
    <xf numFmtId="183" fontId="12" fillId="0" borderId="0" xfId="0" applyNumberFormat="1" applyFont="1" applyBorder="1" applyAlignment="1">
      <alignment horizontal="right" shrinkToFit="1"/>
    </xf>
    <xf numFmtId="0" fontId="0" fillId="0" borderId="0" xfId="0" applyAlignment="1">
      <alignment/>
    </xf>
    <xf numFmtId="183" fontId="12" fillId="0" borderId="8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9" xfId="0" applyNumberFormat="1" applyFont="1" applyBorder="1" applyAlignment="1">
      <alignment horizontal="right" vertical="center" shrinkToFit="1"/>
    </xf>
    <xf numFmtId="181" fontId="12" fillId="0" borderId="9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/>
    </xf>
    <xf numFmtId="183" fontId="12" fillId="0" borderId="1" xfId="0" applyNumberFormat="1" applyFont="1" applyBorder="1" applyAlignment="1">
      <alignment horizontal="right" vertical="center" shrinkToFit="1"/>
    </xf>
    <xf numFmtId="183" fontId="12" fillId="0" borderId="11" xfId="0" applyNumberFormat="1" applyFont="1" applyBorder="1" applyAlignment="1">
      <alignment horizontal="right" vertical="center" shrinkToFit="1"/>
    </xf>
    <xf numFmtId="181" fontId="12" fillId="0" borderId="11" xfId="0" applyNumberFormat="1" applyFont="1" applyBorder="1" applyAlignment="1">
      <alignment horizontal="right" vertical="center" shrinkToFit="1"/>
    </xf>
    <xf numFmtId="180" fontId="12" fillId="0" borderId="6" xfId="0" applyNumberFormat="1" applyFont="1" applyFill="1" applyBorder="1" applyAlignment="1">
      <alignment horizontal="right" vertical="center" shrinkToFit="1"/>
    </xf>
    <xf numFmtId="41" fontId="13" fillId="0" borderId="8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horizontal="distributed" vertical="center"/>
    </xf>
    <xf numFmtId="49" fontId="16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183" fontId="12" fillId="0" borderId="10" xfId="0" applyNumberFormat="1" applyFont="1" applyBorder="1" applyAlignment="1">
      <alignment horizontal="right" vertical="center" shrinkToFit="1"/>
    </xf>
    <xf numFmtId="49" fontId="21" fillId="0" borderId="0" xfId="0" applyNumberFormat="1" applyFont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3" fontId="12" fillId="0" borderId="8" xfId="0" applyNumberFormat="1" applyFont="1" applyBorder="1" applyAlignment="1">
      <alignment horizontal="right" shrinkToFi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shrinkToFit="1"/>
    </xf>
    <xf numFmtId="180" fontId="12" fillId="0" borderId="13" xfId="0" applyNumberFormat="1" applyFont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80" fontId="12" fillId="0" borderId="6" xfId="0" applyNumberFormat="1" applyFont="1" applyFill="1" applyBorder="1" applyAlignment="1" applyProtection="1">
      <alignment horizontal="right" vertical="center" shrinkToFit="1"/>
      <protection/>
    </xf>
    <xf numFmtId="181" fontId="12" fillId="0" borderId="7" xfId="0" applyNumberFormat="1" applyFont="1" applyFill="1" applyBorder="1" applyAlignment="1" applyProtection="1">
      <alignment horizontal="right" vertical="center" shrinkToFit="1"/>
      <protection/>
    </xf>
    <xf numFmtId="180" fontId="12" fillId="0" borderId="8" xfId="0" applyNumberFormat="1" applyFont="1" applyFill="1" applyBorder="1" applyAlignment="1" applyProtection="1">
      <alignment horizontal="right" vertical="center" shrinkToFit="1"/>
      <protection/>
    </xf>
    <xf numFmtId="181" fontId="12" fillId="0" borderId="0" xfId="0" applyNumberFormat="1" applyFont="1" applyFill="1" applyBorder="1" applyAlignment="1" applyProtection="1">
      <alignment horizontal="right" vertical="center" shrinkToFit="1"/>
      <protection/>
    </xf>
    <xf numFmtId="180" fontId="12" fillId="0" borderId="10" xfId="0" applyNumberFormat="1" applyFont="1" applyFill="1" applyBorder="1" applyAlignment="1" applyProtection="1">
      <alignment horizontal="right" vertical="center" shrinkToFit="1"/>
      <protection/>
    </xf>
    <xf numFmtId="181" fontId="12" fillId="0" borderId="1" xfId="0" applyNumberFormat="1" applyFont="1" applyFill="1" applyBorder="1" applyAlignment="1" applyProtection="1">
      <alignment horizontal="right" vertical="center" shrinkToFit="1"/>
      <protection/>
    </xf>
    <xf numFmtId="179" fontId="13" fillId="0" borderId="0" xfId="0" applyNumberFormat="1" applyFont="1" applyFill="1" applyBorder="1" applyAlignment="1" applyProtection="1">
      <alignment horizontal="right" vertical="center" shrinkToFit="1"/>
      <protection/>
    </xf>
    <xf numFmtId="179" fontId="13" fillId="0" borderId="1" xfId="0" applyNumberFormat="1" applyFont="1" applyFill="1" applyBorder="1" applyAlignment="1" applyProtection="1">
      <alignment horizontal="right" vertical="center" shrinkToFit="1"/>
      <protection/>
    </xf>
    <xf numFmtId="49" fontId="1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80" fontId="12" fillId="0" borderId="10" xfId="0" applyNumberFormat="1" applyFont="1" applyBorder="1" applyAlignment="1">
      <alignment horizontal="right" vertical="center" shrinkToFit="1"/>
    </xf>
    <xf numFmtId="0" fontId="5" fillId="0" borderId="8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180" fontId="12" fillId="0" borderId="7" xfId="0" applyNumberFormat="1" applyFont="1" applyBorder="1" applyAlignment="1">
      <alignment horizontal="right" vertical="center" shrinkToFit="1"/>
    </xf>
    <xf numFmtId="49" fontId="5" fillId="0" borderId="8" xfId="19" applyBorder="1">
      <alignment horizontal="center" vertical="center"/>
      <protection/>
    </xf>
    <xf numFmtId="49" fontId="5" fillId="0" borderId="8" xfId="19" applyFont="1" applyBorder="1">
      <alignment horizontal="center" vertical="center"/>
      <protection/>
    </xf>
    <xf numFmtId="49" fontId="5" fillId="0" borderId="4" xfId="1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3" xfId="19" applyBorder="1">
      <alignment horizontal="center" vertical="center"/>
      <protection/>
    </xf>
    <xf numFmtId="49" fontId="5" fillId="0" borderId="12" xfId="19" applyBorder="1">
      <alignment horizontal="center" vertical="center"/>
      <protection/>
    </xf>
    <xf numFmtId="49" fontId="5" fillId="0" borderId="12" xfId="19" applyFont="1" applyBorder="1">
      <alignment horizontal="center" vertical="center"/>
      <protection/>
    </xf>
    <xf numFmtId="0" fontId="5" fillId="0" borderId="0" xfId="0" applyNumberFormat="1" applyFont="1" applyAlignment="1">
      <alignment/>
    </xf>
    <xf numFmtId="181" fontId="12" fillId="0" borderId="7" xfId="0" applyNumberFormat="1" applyFont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Border="1" applyAlignment="1" applyProtection="1">
      <alignment horizontal="right" vertical="center" shrinkToFit="1"/>
      <protection locked="0"/>
    </xf>
    <xf numFmtId="49" fontId="5" fillId="0" borderId="1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/>
    </xf>
    <xf numFmtId="49" fontId="5" fillId="0" borderId="3" xfId="24" applyNumberFormat="1" applyFont="1" applyBorder="1" applyAlignment="1">
      <alignment horizontal="center" vertical="center"/>
      <protection/>
    </xf>
    <xf numFmtId="49" fontId="5" fillId="0" borderId="12" xfId="24" applyNumberFormat="1" applyFont="1" applyBorder="1" applyAlignment="1">
      <alignment horizontal="center" vertical="center"/>
      <protection/>
    </xf>
    <xf numFmtId="49" fontId="5" fillId="0" borderId="6" xfId="24" applyNumberFormat="1" applyFont="1" applyBorder="1" applyAlignment="1">
      <alignment horizontal="center" vertical="center"/>
      <protection/>
    </xf>
    <xf numFmtId="180" fontId="12" fillId="0" borderId="13" xfId="24" applyNumberFormat="1" applyFont="1" applyBorder="1" applyAlignment="1">
      <alignment horizontal="right" vertical="center" shrinkToFit="1"/>
      <protection/>
    </xf>
    <xf numFmtId="49" fontId="5" fillId="0" borderId="8" xfId="24" applyNumberFormat="1" applyFont="1" applyBorder="1" applyAlignment="1">
      <alignment horizontal="center" vertical="center"/>
      <protection/>
    </xf>
    <xf numFmtId="180" fontId="12" fillId="0" borderId="9" xfId="24" applyNumberFormat="1" applyFont="1" applyBorder="1" applyAlignment="1">
      <alignment horizontal="right" vertical="center" shrinkToFit="1"/>
      <protection/>
    </xf>
    <xf numFmtId="49" fontId="5" fillId="0" borderId="10" xfId="24" applyNumberFormat="1" applyFont="1" applyBorder="1" applyAlignment="1">
      <alignment horizontal="center" vertical="center"/>
      <protection/>
    </xf>
    <xf numFmtId="180" fontId="12" fillId="0" borderId="11" xfId="24" applyNumberFormat="1" applyFont="1" applyBorder="1" applyAlignment="1">
      <alignment horizontal="right" vertical="center" shrinkToFit="1"/>
      <protection/>
    </xf>
    <xf numFmtId="49" fontId="5" fillId="0" borderId="2" xfId="24" applyNumberFormat="1" applyFont="1" applyBorder="1" applyAlignment="1">
      <alignment horizontal="center" vertical="center"/>
      <protection/>
    </xf>
    <xf numFmtId="180" fontId="12" fillId="0" borderId="15" xfId="24" applyNumberFormat="1" applyFont="1" applyBorder="1" applyAlignment="1">
      <alignment horizontal="right" vertical="center" shrinkToFit="1"/>
      <protection/>
    </xf>
    <xf numFmtId="183" fontId="12" fillId="0" borderId="9" xfId="20" applyNumberFormat="1" applyFont="1" applyFill="1" applyBorder="1" applyAlignment="1" applyProtection="1">
      <alignment horizontal="right" vertical="center" shrinkToFit="1"/>
      <protection locked="0"/>
    </xf>
    <xf numFmtId="49" fontId="5" fillId="0" borderId="4" xfId="24" applyNumberFormat="1" applyFont="1" applyBorder="1" applyAlignment="1">
      <alignment horizontal="center" vertical="center"/>
      <protection/>
    </xf>
    <xf numFmtId="183" fontId="12" fillId="0" borderId="11" xfId="20" applyNumberFormat="1" applyFont="1" applyFill="1" applyBorder="1" applyAlignment="1" applyProtection="1">
      <alignment horizontal="right" vertical="center" shrinkToFit="1"/>
      <protection locked="0"/>
    </xf>
    <xf numFmtId="192" fontId="12" fillId="0" borderId="14" xfId="0" applyNumberFormat="1" applyFont="1" applyFill="1" applyBorder="1" applyAlignment="1">
      <alignment horizontal="right" vertical="center" shrinkToFit="1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2" fillId="0" borderId="15" xfId="0" applyNumberFormat="1" applyFont="1" applyFill="1" applyBorder="1" applyAlignment="1">
      <alignment horizontal="right" vertical="center" shrinkToFit="1"/>
    </xf>
    <xf numFmtId="183" fontId="5" fillId="0" borderId="0" xfId="0" applyNumberFormat="1" applyFont="1" applyBorder="1" applyAlignment="1">
      <alignment horizontal="right" vertical="center" shrinkToFit="1"/>
    </xf>
    <xf numFmtId="49" fontId="5" fillId="0" borderId="7" xfId="19" applyFill="1" applyBorder="1" applyAlignment="1">
      <alignment horizontal="left" vertical="center"/>
      <protection/>
    </xf>
    <xf numFmtId="183" fontId="12" fillId="0" borderId="6" xfId="0" applyNumberFormat="1" applyFont="1" applyBorder="1" applyAlignment="1">
      <alignment horizontal="right" shrinkToFit="1"/>
    </xf>
    <xf numFmtId="183" fontId="12" fillId="0" borderId="7" xfId="0" applyNumberFormat="1" applyFont="1" applyBorder="1" applyAlignment="1">
      <alignment horizontal="right" shrinkToFit="1"/>
    </xf>
    <xf numFmtId="181" fontId="12" fillId="0" borderId="6" xfId="0" applyNumberFormat="1" applyFont="1" applyBorder="1" applyAlignment="1">
      <alignment horizontal="right" shrinkToFit="1"/>
    </xf>
    <xf numFmtId="181" fontId="12" fillId="0" borderId="7" xfId="0" applyNumberFormat="1" applyFont="1" applyBorder="1" applyAlignment="1">
      <alignment horizontal="right" shrinkToFit="1"/>
    </xf>
    <xf numFmtId="181" fontId="12" fillId="0" borderId="13" xfId="0" applyNumberFormat="1" applyFont="1" applyBorder="1" applyAlignment="1">
      <alignment horizontal="right" shrinkToFit="1"/>
    </xf>
    <xf numFmtId="181" fontId="12" fillId="0" borderId="8" xfId="0" applyNumberFormat="1" applyFont="1" applyBorder="1" applyAlignment="1">
      <alignment horizontal="right" shrinkToFit="1"/>
    </xf>
    <xf numFmtId="181" fontId="12" fillId="0" borderId="0" xfId="0" applyNumberFormat="1" applyFont="1" applyBorder="1" applyAlignment="1">
      <alignment horizontal="right" shrinkToFit="1"/>
    </xf>
    <xf numFmtId="181" fontId="12" fillId="0" borderId="9" xfId="0" applyNumberFormat="1" applyFont="1" applyBorder="1" applyAlignment="1">
      <alignment horizontal="right" shrinkToFit="1"/>
    </xf>
    <xf numFmtId="183" fontId="12" fillId="0" borderId="10" xfId="0" applyNumberFormat="1" applyFont="1" applyBorder="1" applyAlignment="1">
      <alignment horizontal="right" shrinkToFit="1"/>
    </xf>
    <xf numFmtId="183" fontId="12" fillId="0" borderId="1" xfId="0" applyNumberFormat="1" applyFont="1" applyBorder="1" applyAlignment="1">
      <alignment horizontal="right" shrinkToFit="1"/>
    </xf>
    <xf numFmtId="181" fontId="12" fillId="0" borderId="10" xfId="0" applyNumberFormat="1" applyFont="1" applyBorder="1" applyAlignment="1">
      <alignment horizontal="right" shrinkToFit="1"/>
    </xf>
    <xf numFmtId="181" fontId="12" fillId="0" borderId="1" xfId="0" applyNumberFormat="1" applyFont="1" applyBorder="1" applyAlignment="1">
      <alignment horizontal="right" shrinkToFit="1"/>
    </xf>
    <xf numFmtId="181" fontId="12" fillId="0" borderId="11" xfId="0" applyNumberFormat="1" applyFont="1" applyBorder="1" applyAlignment="1">
      <alignment horizontal="right" shrinkToFit="1"/>
    </xf>
    <xf numFmtId="191" fontId="12" fillId="0" borderId="14" xfId="20" applyNumberFormat="1" applyFont="1" applyFill="1" applyBorder="1" applyAlignment="1">
      <alignment horizontal="right" vertical="center" shrinkToFit="1"/>
    </xf>
    <xf numFmtId="191" fontId="12" fillId="0" borderId="10" xfId="0" applyNumberFormat="1" applyFont="1" applyFill="1" applyBorder="1" applyAlignment="1">
      <alignment horizontal="right" vertical="center" shrinkToFit="1"/>
    </xf>
    <xf numFmtId="181" fontId="12" fillId="0" borderId="13" xfId="0" applyNumberFormat="1" applyFont="1" applyBorder="1" applyAlignment="1" applyProtection="1">
      <alignment horizontal="right" vertical="center" shrinkToFit="1"/>
      <protection locked="0"/>
    </xf>
    <xf numFmtId="181" fontId="12" fillId="0" borderId="9" xfId="0" applyNumberFormat="1" applyFont="1" applyBorder="1" applyAlignment="1" applyProtection="1">
      <alignment horizontal="right" vertical="center" shrinkToFit="1"/>
      <protection locked="0"/>
    </xf>
    <xf numFmtId="181" fontId="12" fillId="0" borderId="11" xfId="0" applyNumberFormat="1" applyFont="1" applyBorder="1" applyAlignment="1" applyProtection="1">
      <alignment horizontal="right" vertical="center" shrinkToFit="1"/>
      <protection locked="0"/>
    </xf>
    <xf numFmtId="181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4" xfId="0" applyNumberFormat="1" applyFont="1" applyBorder="1" applyAlignment="1">
      <alignment horizontal="left" vertical="center"/>
    </xf>
    <xf numFmtId="192" fontId="12" fillId="0" borderId="1" xfId="20" applyNumberFormat="1" applyFont="1" applyFill="1" applyBorder="1" applyAlignment="1">
      <alignment horizontal="right" vertical="center" shrinkToFit="1"/>
    </xf>
    <xf numFmtId="192" fontId="12" fillId="0" borderId="14" xfId="20" applyNumberFormat="1" applyFont="1" applyFill="1" applyBorder="1" applyAlignment="1">
      <alignment horizontal="right" vertical="center" shrinkToFit="1"/>
    </xf>
    <xf numFmtId="192" fontId="12" fillId="0" borderId="0" xfId="20" applyNumberFormat="1" applyFont="1" applyFill="1" applyBorder="1" applyAlignment="1">
      <alignment horizontal="right" vertical="center" shrinkToFit="1"/>
    </xf>
    <xf numFmtId="192" fontId="12" fillId="0" borderId="2" xfId="0" applyNumberFormat="1" applyFont="1" applyFill="1" applyBorder="1" applyAlignment="1">
      <alignment horizontal="right" vertical="center" shrinkToFit="1"/>
    </xf>
    <xf numFmtId="192" fontId="12" fillId="0" borderId="15" xfId="20" applyNumberFormat="1" applyFont="1" applyFill="1" applyBorder="1" applyAlignment="1">
      <alignment horizontal="right" vertical="center" shrinkToFit="1"/>
    </xf>
    <xf numFmtId="183" fontId="0" fillId="0" borderId="0" xfId="0" applyNumberFormat="1" applyAlignment="1">
      <alignment/>
    </xf>
    <xf numFmtId="180" fontId="12" fillId="0" borderId="6" xfId="24" applyNumberFormat="1" applyFont="1" applyBorder="1" applyAlignment="1">
      <alignment horizontal="right" vertical="center" shrinkToFit="1"/>
      <protection/>
    </xf>
    <xf numFmtId="180" fontId="12" fillId="0" borderId="8" xfId="24" applyNumberFormat="1" applyFont="1" applyBorder="1" applyAlignment="1">
      <alignment horizontal="right" vertical="center" shrinkToFit="1"/>
      <protection/>
    </xf>
    <xf numFmtId="180" fontId="12" fillId="0" borderId="10" xfId="24" applyNumberFormat="1" applyFont="1" applyBorder="1" applyAlignment="1">
      <alignment horizontal="right" vertical="center" shrinkToFit="1"/>
      <protection/>
    </xf>
    <xf numFmtId="180" fontId="12" fillId="0" borderId="2" xfId="24" applyNumberFormat="1" applyFont="1" applyBorder="1" applyAlignment="1">
      <alignment horizontal="right" vertical="center" shrinkToFit="1"/>
      <protection/>
    </xf>
    <xf numFmtId="49" fontId="5" fillId="0" borderId="16" xfId="24" applyNumberFormat="1" applyFont="1" applyBorder="1" applyAlignment="1">
      <alignment horizontal="center" vertical="center"/>
      <protection/>
    </xf>
    <xf numFmtId="183" fontId="12" fillId="0" borderId="17" xfId="20" applyNumberFormat="1" applyFont="1" applyFill="1" applyBorder="1" applyAlignment="1" applyProtection="1">
      <alignment horizontal="right" vertical="center" shrinkToFit="1"/>
      <protection locked="0"/>
    </xf>
    <xf numFmtId="183" fontId="12" fillId="0" borderId="8" xfId="20" applyNumberFormat="1" applyFont="1" applyFill="1" applyBorder="1" applyAlignment="1" applyProtection="1">
      <alignment horizontal="right" vertical="center" shrinkToFit="1"/>
      <protection locked="0"/>
    </xf>
    <xf numFmtId="183" fontId="12" fillId="0" borderId="10" xfId="2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24" applyNumberFormat="1" applyFont="1" applyBorder="1" applyAlignment="1">
      <alignment horizontal="right" vertical="center" shrinkToFit="1"/>
      <protection/>
    </xf>
    <xf numFmtId="180" fontId="12" fillId="0" borderId="7" xfId="24" applyNumberFormat="1" applyFont="1" applyBorder="1" applyAlignment="1">
      <alignment horizontal="right" vertical="center" shrinkToFit="1"/>
      <protection/>
    </xf>
    <xf numFmtId="180" fontId="12" fillId="0" borderId="1" xfId="24" applyNumberFormat="1" applyFont="1" applyBorder="1" applyAlignment="1">
      <alignment horizontal="right" vertical="center" shrinkToFit="1"/>
      <protection/>
    </xf>
    <xf numFmtId="180" fontId="12" fillId="0" borderId="14" xfId="24" applyNumberFormat="1" applyFont="1" applyBorder="1" applyAlignment="1">
      <alignment horizontal="right" vertical="center" shrinkToFit="1"/>
      <protection/>
    </xf>
    <xf numFmtId="183" fontId="12" fillId="0" borderId="18" xfId="20" applyNumberFormat="1" applyFont="1" applyFill="1" applyBorder="1" applyAlignment="1" applyProtection="1">
      <alignment horizontal="right" vertical="center" shrinkToFit="1"/>
      <protection locked="0"/>
    </xf>
    <xf numFmtId="183" fontId="12" fillId="0" borderId="19" xfId="20" applyNumberFormat="1" applyFont="1" applyFill="1" applyBorder="1" applyAlignment="1" applyProtection="1">
      <alignment horizontal="right" vertical="center" shrinkToFit="1"/>
      <protection locked="0"/>
    </xf>
    <xf numFmtId="183" fontId="12" fillId="0" borderId="0" xfId="20" applyNumberFormat="1" applyFont="1" applyFill="1" applyBorder="1" applyAlignment="1" applyProtection="1">
      <alignment horizontal="right" vertical="center" shrinkToFit="1"/>
      <protection locked="0"/>
    </xf>
    <xf numFmtId="183" fontId="12" fillId="0" borderId="1" xfId="20" applyNumberFormat="1" applyFont="1" applyFill="1" applyBorder="1" applyAlignment="1" applyProtection="1">
      <alignment horizontal="right" vertical="center" shrinkToFit="1"/>
      <protection locked="0"/>
    </xf>
    <xf numFmtId="0" fontId="5" fillId="0" borderId="5" xfId="0" applyFont="1" applyFill="1" applyBorder="1" applyAlignment="1">
      <alignment horizontal="center" vertical="center"/>
    </xf>
    <xf numFmtId="181" fontId="12" fillId="0" borderId="6" xfId="0" applyNumberFormat="1" applyFont="1" applyFill="1" applyBorder="1" applyAlignment="1">
      <alignment horizontal="right" vertical="center" shrinkToFit="1"/>
    </xf>
    <xf numFmtId="181" fontId="12" fillId="0" borderId="13" xfId="0" applyNumberFormat="1" applyFont="1" applyFill="1" applyBorder="1" applyAlignment="1">
      <alignment horizontal="right" vertical="center" shrinkToFit="1"/>
    </xf>
    <xf numFmtId="181" fontId="12" fillId="0" borderId="17" xfId="0" applyNumberFormat="1" applyFont="1" applyFill="1" applyBorder="1" applyAlignment="1">
      <alignment horizontal="right" vertical="center" shrinkToFit="1"/>
    </xf>
    <xf numFmtId="181" fontId="12" fillId="0" borderId="18" xfId="0" applyNumberFormat="1" applyFont="1" applyFill="1" applyBorder="1" applyAlignment="1">
      <alignment horizontal="right" vertical="center" shrinkToFit="1"/>
    </xf>
    <xf numFmtId="181" fontId="12" fillId="0" borderId="19" xfId="0" applyNumberFormat="1" applyFont="1" applyFill="1" applyBorder="1" applyAlignment="1">
      <alignment horizontal="right" vertical="center" shrinkToFit="1"/>
    </xf>
    <xf numFmtId="0" fontId="25" fillId="0" borderId="0" xfId="0" applyFont="1" applyAlignment="1">
      <alignment/>
    </xf>
    <xf numFmtId="49" fontId="5" fillId="0" borderId="6" xfId="0" applyNumberFormat="1" applyFont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left" vertical="center" indent="1"/>
    </xf>
    <xf numFmtId="180" fontId="12" fillId="2" borderId="8" xfId="0" applyNumberFormat="1" applyFont="1" applyFill="1" applyBorder="1" applyAlignment="1">
      <alignment horizontal="right" vertical="center" shrinkToFit="1"/>
    </xf>
    <xf numFmtId="180" fontId="12" fillId="2" borderId="0" xfId="0" applyNumberFormat="1" applyFont="1" applyFill="1" applyBorder="1" applyAlignment="1">
      <alignment horizontal="right" vertical="center" shrinkToFit="1"/>
    </xf>
    <xf numFmtId="180" fontId="12" fillId="2" borderId="9" xfId="0" applyNumberFormat="1" applyFont="1" applyFill="1" applyBorder="1" applyAlignment="1">
      <alignment horizontal="right" vertical="center" shrinkToFit="1"/>
    </xf>
    <xf numFmtId="181" fontId="12" fillId="2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9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 indent="1"/>
    </xf>
    <xf numFmtId="180" fontId="12" fillId="2" borderId="10" xfId="0" applyNumberFormat="1" applyFont="1" applyFill="1" applyBorder="1" applyAlignment="1">
      <alignment horizontal="right" vertical="center" shrinkToFit="1"/>
    </xf>
    <xf numFmtId="180" fontId="12" fillId="2" borderId="1" xfId="0" applyNumberFormat="1" applyFont="1" applyFill="1" applyBorder="1" applyAlignment="1">
      <alignment horizontal="right" vertical="center" shrinkToFit="1"/>
    </xf>
    <xf numFmtId="180" fontId="12" fillId="2" borderId="11" xfId="0" applyNumberFormat="1" applyFont="1" applyFill="1" applyBorder="1" applyAlignment="1">
      <alignment horizontal="right" vertical="center" shrinkToFit="1"/>
    </xf>
    <xf numFmtId="181" fontId="12" fillId="2" borderId="1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11" xfId="0" applyNumberFormat="1" applyFont="1" applyFill="1" applyBorder="1" applyAlignment="1">
      <alignment horizontal="right" vertical="center" shrinkToFit="1"/>
    </xf>
    <xf numFmtId="49" fontId="5" fillId="0" borderId="17" xfId="0" applyNumberFormat="1" applyFont="1" applyBorder="1" applyAlignment="1">
      <alignment horizontal="center" vertical="center"/>
    </xf>
    <xf numFmtId="180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7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18" xfId="0" applyNumberFormat="1" applyFont="1" applyFill="1" applyBorder="1" applyAlignment="1" applyProtection="1">
      <alignment horizontal="right" vertical="center" shrinkToFit="1"/>
      <protection/>
    </xf>
    <xf numFmtId="18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0" xfId="0" applyNumberFormat="1" applyFont="1" applyFill="1" applyBorder="1" applyAlignment="1" applyProtection="1">
      <alignment horizontal="right" vertical="center" shrinkToFit="1"/>
      <protection/>
    </xf>
    <xf numFmtId="181" fontId="12" fillId="2" borderId="0" xfId="0" applyNumberFormat="1" applyFont="1" applyFill="1" applyBorder="1" applyAlignment="1">
      <alignment horizontal="right" vertical="center" shrinkToFit="1"/>
    </xf>
    <xf numFmtId="181" fontId="12" fillId="2" borderId="1" xfId="0" applyNumberFormat="1" applyFont="1" applyFill="1" applyBorder="1" applyAlignment="1" applyProtection="1">
      <alignment horizontal="right" vertical="center" shrinkToFit="1"/>
      <protection/>
    </xf>
    <xf numFmtId="181" fontId="12" fillId="2" borderId="1" xfId="0" applyNumberFormat="1" applyFont="1" applyFill="1" applyBorder="1" applyAlignment="1">
      <alignment horizontal="right" vertical="center" shrinkToFit="1"/>
    </xf>
    <xf numFmtId="181" fontId="12" fillId="0" borderId="6" xfId="0" applyNumberFormat="1" applyFont="1" applyFill="1" applyBorder="1" applyAlignment="1" applyProtection="1">
      <alignment horizontal="right" vertical="center" shrinkToFit="1"/>
      <protection/>
    </xf>
    <xf numFmtId="181" fontId="12" fillId="0" borderId="8" xfId="0" applyNumberFormat="1" applyFont="1" applyFill="1" applyBorder="1" applyAlignment="1" applyProtection="1">
      <alignment horizontal="right" vertical="center" shrinkToFit="1"/>
      <protection/>
    </xf>
    <xf numFmtId="181" fontId="12" fillId="0" borderId="10" xfId="0" applyNumberFormat="1" applyFont="1" applyFill="1" applyBorder="1" applyAlignment="1" applyProtection="1">
      <alignment horizontal="right" vertical="center" shrinkToFit="1"/>
      <protection/>
    </xf>
    <xf numFmtId="181" fontId="12" fillId="2" borderId="8" xfId="0" applyNumberFormat="1" applyFont="1" applyFill="1" applyBorder="1" applyAlignment="1" applyProtection="1">
      <alignment horizontal="right" vertical="center" shrinkToFit="1"/>
      <protection/>
    </xf>
    <xf numFmtId="181" fontId="12" fillId="2" borderId="10" xfId="0" applyNumberFormat="1" applyFont="1" applyFill="1" applyBorder="1" applyAlignment="1" applyProtection="1">
      <alignment horizontal="right" vertical="center" shrinkToFit="1"/>
      <protection/>
    </xf>
    <xf numFmtId="179" fontId="13" fillId="0" borderId="17" xfId="0" applyNumberFormat="1" applyFont="1" applyFill="1" applyBorder="1" applyAlignment="1" applyProtection="1">
      <alignment horizontal="right" vertical="center" shrinkToFit="1"/>
      <protection/>
    </xf>
    <xf numFmtId="179" fontId="13" fillId="0" borderId="8" xfId="0" applyNumberFormat="1" applyFont="1" applyFill="1" applyBorder="1" applyAlignment="1" applyProtection="1">
      <alignment horizontal="right" vertical="center" shrinkToFit="1"/>
      <protection/>
    </xf>
    <xf numFmtId="179" fontId="13" fillId="0" borderId="10" xfId="0" applyNumberFormat="1" applyFont="1" applyFill="1" applyBorder="1" applyAlignment="1" applyProtection="1">
      <alignment horizontal="right" vertical="center" shrinkToFit="1"/>
      <protection/>
    </xf>
    <xf numFmtId="49" fontId="5" fillId="2" borderId="12" xfId="0" applyNumberFormat="1" applyFont="1" applyFill="1" applyBorder="1" applyAlignment="1">
      <alignment horizontal="left" vertical="center" wrapText="1" indent="1"/>
    </xf>
    <xf numFmtId="181" fontId="12" fillId="2" borderId="9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8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7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4" fontId="12" fillId="0" borderId="6" xfId="0" applyNumberFormat="1" applyFont="1" applyBorder="1" applyAlignment="1">
      <alignment vertical="center" shrinkToFit="1"/>
    </xf>
    <xf numFmtId="184" fontId="12" fillId="0" borderId="7" xfId="0" applyNumberFormat="1" applyFont="1" applyBorder="1" applyAlignment="1">
      <alignment vertical="center" shrinkToFit="1"/>
    </xf>
    <xf numFmtId="184" fontId="12" fillId="0" borderId="13" xfId="0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shrinkToFit="1"/>
    </xf>
    <xf numFmtId="183" fontId="12" fillId="0" borderId="9" xfId="0" applyNumberFormat="1" applyFont="1" applyBorder="1" applyAlignment="1">
      <alignment shrinkToFit="1"/>
    </xf>
    <xf numFmtId="184" fontId="12" fillId="0" borderId="8" xfId="0" applyNumberFormat="1" applyFont="1" applyBorder="1" applyAlignment="1">
      <alignment shrinkToFit="1"/>
    </xf>
    <xf numFmtId="184" fontId="12" fillId="0" borderId="0" xfId="0" applyNumberFormat="1" applyFont="1" applyBorder="1" applyAlignment="1">
      <alignment shrinkToFit="1"/>
    </xf>
    <xf numFmtId="184" fontId="12" fillId="0" borderId="9" xfId="0" applyNumberFormat="1" applyFont="1" applyBorder="1" applyAlignment="1">
      <alignment shrinkToFit="1"/>
    </xf>
    <xf numFmtId="183" fontId="12" fillId="0" borderId="8" xfId="0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9" xfId="0" applyNumberFormat="1" applyFont="1" applyBorder="1" applyAlignment="1">
      <alignment vertical="center" shrinkToFit="1"/>
    </xf>
    <xf numFmtId="184" fontId="12" fillId="0" borderId="8" xfId="0" applyNumberFormat="1" applyFont="1" applyBorder="1" applyAlignment="1">
      <alignment vertical="center" shrinkToFit="1"/>
    </xf>
    <xf numFmtId="184" fontId="12" fillId="0" borderId="0" xfId="0" applyNumberFormat="1" applyFont="1" applyBorder="1" applyAlignment="1">
      <alignment vertical="center" shrinkToFit="1"/>
    </xf>
    <xf numFmtId="184" fontId="12" fillId="0" borderId="9" xfId="0" applyNumberFormat="1" applyFont="1" applyBorder="1" applyAlignment="1">
      <alignment vertical="center" shrinkToFit="1"/>
    </xf>
    <xf numFmtId="183" fontId="12" fillId="0" borderId="1" xfId="0" applyNumberFormat="1" applyFont="1" applyBorder="1" applyAlignment="1">
      <alignment vertical="center" shrinkToFit="1"/>
    </xf>
    <xf numFmtId="183" fontId="12" fillId="0" borderId="11" xfId="0" applyNumberFormat="1" applyFont="1" applyBorder="1" applyAlignment="1">
      <alignment vertical="center" shrinkToFit="1"/>
    </xf>
    <xf numFmtId="184" fontId="12" fillId="0" borderId="10" xfId="0" applyNumberFormat="1" applyFont="1" applyBorder="1" applyAlignment="1">
      <alignment vertical="center" shrinkToFit="1"/>
    </xf>
    <xf numFmtId="184" fontId="12" fillId="0" borderId="1" xfId="0" applyNumberFormat="1" applyFont="1" applyBorder="1" applyAlignment="1">
      <alignment vertical="center" shrinkToFit="1"/>
    </xf>
    <xf numFmtId="184" fontId="12" fillId="0" borderId="11" xfId="0" applyNumberFormat="1" applyFont="1" applyBorder="1" applyAlignment="1">
      <alignment vertical="center" shrinkToFit="1"/>
    </xf>
    <xf numFmtId="0" fontId="14" fillId="0" borderId="0" xfId="0" applyFont="1" applyFill="1" applyAlignment="1">
      <alignment horizontal="left" vertical="center"/>
    </xf>
    <xf numFmtId="180" fontId="12" fillId="0" borderId="2" xfId="0" applyNumberFormat="1" applyFont="1" applyBorder="1" applyAlignment="1">
      <alignment horizontal="right" vertical="center" shrinkToFit="1"/>
    </xf>
    <xf numFmtId="180" fontId="12" fillId="0" borderId="5" xfId="0" applyNumberFormat="1" applyFont="1" applyBorder="1" applyAlignment="1">
      <alignment horizontal="right" vertical="center" shrinkToFit="1"/>
    </xf>
    <xf numFmtId="191" fontId="12" fillId="0" borderId="15" xfId="20" applyNumberFormat="1" applyFont="1" applyFill="1" applyBorder="1" applyAlignment="1">
      <alignment horizontal="right" vertical="center" shrinkToFit="1"/>
    </xf>
    <xf numFmtId="183" fontId="5" fillId="0" borderId="9" xfId="0" applyNumberFormat="1" applyFont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58" fontId="5" fillId="0" borderId="1" xfId="0" applyNumberFormat="1" applyFont="1" applyFill="1" applyBorder="1" applyAlignment="1">
      <alignment horizontal="right" vertical="center"/>
    </xf>
    <xf numFmtId="58" fontId="5" fillId="0" borderId="1" xfId="0" applyNumberFormat="1" applyFont="1" applyFill="1" applyBorder="1" applyAlignment="1">
      <alignment horizontal="right" vertical="center" shrinkToFit="1"/>
    </xf>
    <xf numFmtId="41" fontId="5" fillId="0" borderId="1" xfId="0" applyNumberFormat="1" applyFont="1" applyFill="1" applyBorder="1" applyAlignment="1">
      <alignment horizontal="right" vertical="center" shrinkToFit="1"/>
    </xf>
    <xf numFmtId="49" fontId="5" fillId="0" borderId="1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12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247650</xdr:colOff>
      <xdr:row>15</xdr:row>
      <xdr:rowOff>266700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4098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M52"/>
  <sheetViews>
    <sheetView tabSelected="1" zoomScaleSheetLayoutView="100" workbookViewId="0" topLeftCell="A1">
      <pane xSplit="1" ySplit="4" topLeftCell="B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F51" sqref="F51"/>
    </sheetView>
  </sheetViews>
  <sheetFormatPr defaultColWidth="9.00390625" defaultRowHeight="13.5"/>
  <cols>
    <col min="1" max="1" width="8.50390625" style="0" customWidth="1"/>
    <col min="2" max="2" width="7.125" style="0" customWidth="1"/>
    <col min="3" max="3" width="6.625" style="0" customWidth="1"/>
    <col min="4" max="4" width="6.125" style="0" customWidth="1"/>
    <col min="5" max="5" width="7.75390625" style="0" customWidth="1"/>
    <col min="6" max="7" width="6.625" style="0" customWidth="1"/>
    <col min="8" max="12" width="7.125" style="0" customWidth="1"/>
  </cols>
  <sheetData>
    <row r="1" spans="1:12" ht="13.5">
      <c r="A1" s="105" t="s">
        <v>179</v>
      </c>
      <c r="B1" s="74"/>
      <c r="C1" s="74"/>
      <c r="D1" s="74"/>
      <c r="E1" s="74"/>
      <c r="F1" s="74"/>
      <c r="J1" s="307" t="s">
        <v>285</v>
      </c>
      <c r="K1" s="307"/>
      <c r="L1" s="307"/>
    </row>
    <row r="2" spans="1:12" s="82" customFormat="1" ht="13.5">
      <c r="A2" s="292" t="s">
        <v>146</v>
      </c>
      <c r="B2" s="289" t="s">
        <v>180</v>
      </c>
      <c r="C2" s="291"/>
      <c r="D2" s="291"/>
      <c r="E2" s="291"/>
      <c r="F2" s="291"/>
      <c r="G2" s="291"/>
      <c r="H2" s="287" t="s">
        <v>181</v>
      </c>
      <c r="I2" s="288"/>
      <c r="J2" s="288"/>
      <c r="K2" s="288"/>
      <c r="L2" s="289"/>
    </row>
    <row r="3" spans="1:13" s="82" customFormat="1" ht="13.5">
      <c r="A3" s="301"/>
      <c r="B3" s="281" t="s">
        <v>149</v>
      </c>
      <c r="C3" s="287" t="s">
        <v>182</v>
      </c>
      <c r="D3" s="289"/>
      <c r="E3" s="283" t="s">
        <v>150</v>
      </c>
      <c r="F3" s="106" t="s">
        <v>182</v>
      </c>
      <c r="G3" s="290" t="s">
        <v>183</v>
      </c>
      <c r="H3" s="304" t="s">
        <v>149</v>
      </c>
      <c r="I3" s="281" t="s">
        <v>182</v>
      </c>
      <c r="J3" s="306"/>
      <c r="K3" s="283" t="s">
        <v>150</v>
      </c>
      <c r="L3" s="285" t="s">
        <v>183</v>
      </c>
      <c r="M3" s="109"/>
    </row>
    <row r="4" spans="1:13" s="82" customFormat="1" ht="13.5">
      <c r="A4" s="302"/>
      <c r="B4" s="282"/>
      <c r="C4" s="108" t="s">
        <v>151</v>
      </c>
      <c r="D4" s="107" t="s">
        <v>153</v>
      </c>
      <c r="E4" s="284"/>
      <c r="F4" s="106" t="s">
        <v>184</v>
      </c>
      <c r="G4" s="286"/>
      <c r="H4" s="305"/>
      <c r="I4" s="107" t="s">
        <v>151</v>
      </c>
      <c r="J4" s="108" t="s">
        <v>153</v>
      </c>
      <c r="K4" s="284"/>
      <c r="L4" s="286"/>
      <c r="M4" s="109"/>
    </row>
    <row r="5" spans="1:12" ht="13.5">
      <c r="A5" s="27" t="s">
        <v>98</v>
      </c>
      <c r="B5" s="165">
        <v>9077</v>
      </c>
      <c r="C5" s="166">
        <v>1076</v>
      </c>
      <c r="D5" s="166">
        <v>7999</v>
      </c>
      <c r="E5" s="166">
        <v>97051</v>
      </c>
      <c r="F5" s="166">
        <v>14765</v>
      </c>
      <c r="G5" s="166">
        <v>66557</v>
      </c>
      <c r="H5" s="167">
        <v>7.108789461730638</v>
      </c>
      <c r="I5" s="168">
        <v>0.8426856297038853</v>
      </c>
      <c r="J5" s="168">
        <v>6.2645375018600165</v>
      </c>
      <c r="K5" s="168">
        <v>76.0069545059403</v>
      </c>
      <c r="L5" s="169">
        <v>52.12511845371886</v>
      </c>
    </row>
    <row r="6" spans="1:12" s="82" customFormat="1" ht="24.75" customHeight="1">
      <c r="A6" s="80" t="s">
        <v>99</v>
      </c>
      <c r="B6" s="110">
        <v>627</v>
      </c>
      <c r="C6" s="81">
        <v>70</v>
      </c>
      <c r="D6" s="81">
        <v>557</v>
      </c>
      <c r="E6" s="81">
        <v>3364</v>
      </c>
      <c r="F6" s="81">
        <v>707</v>
      </c>
      <c r="G6" s="81">
        <v>3007</v>
      </c>
      <c r="H6" s="170">
        <v>11.109142452161587</v>
      </c>
      <c r="I6" s="171">
        <v>1.2402551381998583</v>
      </c>
      <c r="J6" s="171">
        <v>9.868887313961729</v>
      </c>
      <c r="K6" s="171">
        <v>59.60311835577605</v>
      </c>
      <c r="L6" s="172">
        <v>53.277817150956764</v>
      </c>
    </row>
    <row r="7" spans="1:12" s="82" customFormat="1" ht="13.5">
      <c r="A7" s="80" t="s">
        <v>100</v>
      </c>
      <c r="B7" s="110">
        <v>108</v>
      </c>
      <c r="C7" s="81">
        <v>14</v>
      </c>
      <c r="D7" s="81">
        <v>94</v>
      </c>
      <c r="E7" s="81">
        <v>976</v>
      </c>
      <c r="F7" s="81">
        <v>336</v>
      </c>
      <c r="G7" s="81">
        <v>578</v>
      </c>
      <c r="H7" s="170">
        <v>7.43801652892562</v>
      </c>
      <c r="I7" s="171">
        <v>0.9641873278236914</v>
      </c>
      <c r="J7" s="171">
        <v>6.473829201101929</v>
      </c>
      <c r="K7" s="171">
        <v>67.21763085399449</v>
      </c>
      <c r="L7" s="172">
        <v>39.807162534435264</v>
      </c>
    </row>
    <row r="8" spans="1:12" ht="13.5">
      <c r="A8" s="28" t="s">
        <v>101</v>
      </c>
      <c r="B8" s="110">
        <v>108</v>
      </c>
      <c r="C8" s="81">
        <v>16</v>
      </c>
      <c r="D8" s="81">
        <v>92</v>
      </c>
      <c r="E8" s="81">
        <v>914</v>
      </c>
      <c r="F8" s="81">
        <v>229</v>
      </c>
      <c r="G8" s="81">
        <v>590</v>
      </c>
      <c r="H8" s="170">
        <v>7.741935483870968</v>
      </c>
      <c r="I8" s="171">
        <v>1.146953405017921</v>
      </c>
      <c r="J8" s="171">
        <v>6.594982078853046</v>
      </c>
      <c r="K8" s="171">
        <v>65.51971326164875</v>
      </c>
      <c r="L8" s="172">
        <v>42.29390681003584</v>
      </c>
    </row>
    <row r="9" spans="1:12" ht="13.5">
      <c r="A9" s="28" t="s">
        <v>102</v>
      </c>
      <c r="B9" s="110">
        <v>150</v>
      </c>
      <c r="C9" s="81">
        <v>28</v>
      </c>
      <c r="D9" s="81">
        <v>122</v>
      </c>
      <c r="E9" s="81">
        <v>1551</v>
      </c>
      <c r="F9" s="81">
        <v>283</v>
      </c>
      <c r="G9" s="81">
        <v>1028</v>
      </c>
      <c r="H9" s="170">
        <v>6.326444538169548</v>
      </c>
      <c r="I9" s="171">
        <v>1.180936313791649</v>
      </c>
      <c r="J9" s="171">
        <v>5.1455082243779</v>
      </c>
      <c r="K9" s="171">
        <v>65.41543652467313</v>
      </c>
      <c r="L9" s="172">
        <v>43.35723323492197</v>
      </c>
    </row>
    <row r="10" spans="1:12" ht="13.5">
      <c r="A10" s="28" t="s">
        <v>103</v>
      </c>
      <c r="B10" s="110">
        <v>79</v>
      </c>
      <c r="C10" s="81">
        <v>15</v>
      </c>
      <c r="D10" s="81">
        <v>64</v>
      </c>
      <c r="E10" s="81">
        <v>813</v>
      </c>
      <c r="F10" s="81">
        <v>133</v>
      </c>
      <c r="G10" s="81">
        <v>479</v>
      </c>
      <c r="H10" s="170">
        <v>6.816220880069025</v>
      </c>
      <c r="I10" s="171">
        <v>1.2942191544434858</v>
      </c>
      <c r="J10" s="171">
        <v>5.52200172562554</v>
      </c>
      <c r="K10" s="171">
        <v>70.14667817083692</v>
      </c>
      <c r="L10" s="172">
        <v>41.328731665228645</v>
      </c>
    </row>
    <row r="11" spans="1:12" s="82" customFormat="1" ht="24.75" customHeight="1">
      <c r="A11" s="80" t="s">
        <v>104</v>
      </c>
      <c r="B11" s="110">
        <v>70</v>
      </c>
      <c r="C11" s="81">
        <v>14</v>
      </c>
      <c r="D11" s="81">
        <v>56</v>
      </c>
      <c r="E11" s="81">
        <v>920</v>
      </c>
      <c r="F11" s="81">
        <v>143</v>
      </c>
      <c r="G11" s="81">
        <v>468</v>
      </c>
      <c r="H11" s="170">
        <v>5.723630417007358</v>
      </c>
      <c r="I11" s="171">
        <v>1.1447260834014719</v>
      </c>
      <c r="J11" s="171">
        <v>4.5789043336058874</v>
      </c>
      <c r="K11" s="171">
        <v>75.22485690923958</v>
      </c>
      <c r="L11" s="172">
        <v>38.26655764513492</v>
      </c>
    </row>
    <row r="12" spans="1:12" s="82" customFormat="1" ht="13.5">
      <c r="A12" s="80" t="s">
        <v>105</v>
      </c>
      <c r="B12" s="110">
        <v>149</v>
      </c>
      <c r="C12" s="81">
        <v>23</v>
      </c>
      <c r="D12" s="81">
        <v>126</v>
      </c>
      <c r="E12" s="81">
        <v>1438</v>
      </c>
      <c r="F12" s="81">
        <v>252</v>
      </c>
      <c r="G12" s="81">
        <v>885</v>
      </c>
      <c r="H12" s="170">
        <v>7.0750237416904085</v>
      </c>
      <c r="I12" s="171">
        <v>1.0921177587844253</v>
      </c>
      <c r="J12" s="171">
        <v>5.982905982905983</v>
      </c>
      <c r="K12" s="171">
        <v>68.28110161443495</v>
      </c>
      <c r="L12" s="172">
        <v>42.022792022792025</v>
      </c>
    </row>
    <row r="13" spans="1:12" ht="13.5">
      <c r="A13" s="28" t="s">
        <v>106</v>
      </c>
      <c r="B13" s="110">
        <v>204</v>
      </c>
      <c r="C13" s="81">
        <v>23</v>
      </c>
      <c r="D13" s="81">
        <v>181</v>
      </c>
      <c r="E13" s="81">
        <v>1634</v>
      </c>
      <c r="F13" s="81">
        <v>261</v>
      </c>
      <c r="G13" s="81">
        <v>1349</v>
      </c>
      <c r="H13" s="170">
        <v>6.825025092004015</v>
      </c>
      <c r="I13" s="171">
        <v>0.7694881231180997</v>
      </c>
      <c r="J13" s="171">
        <v>6.055536968885915</v>
      </c>
      <c r="K13" s="171">
        <v>54.66711274673804</v>
      </c>
      <c r="L13" s="172">
        <v>45.1321512211442</v>
      </c>
    </row>
    <row r="14" spans="1:12" ht="13.5">
      <c r="A14" s="28" t="s">
        <v>107</v>
      </c>
      <c r="B14" s="110">
        <v>118</v>
      </c>
      <c r="C14" s="81">
        <v>18</v>
      </c>
      <c r="D14" s="81">
        <v>100</v>
      </c>
      <c r="E14" s="81">
        <v>1358</v>
      </c>
      <c r="F14" s="81">
        <v>239</v>
      </c>
      <c r="G14" s="81">
        <v>958</v>
      </c>
      <c r="H14" s="170">
        <v>5.861897665176354</v>
      </c>
      <c r="I14" s="171">
        <v>0.894187779433681</v>
      </c>
      <c r="J14" s="171">
        <v>4.967709885742672</v>
      </c>
      <c r="K14" s="171">
        <v>67.46150024838549</v>
      </c>
      <c r="L14" s="172">
        <v>47.590660705414805</v>
      </c>
    </row>
    <row r="15" spans="1:12" ht="13.5">
      <c r="A15" s="28" t="s">
        <v>108</v>
      </c>
      <c r="B15" s="110">
        <v>144</v>
      </c>
      <c r="C15" s="81">
        <v>13</v>
      </c>
      <c r="D15" s="81">
        <v>131</v>
      </c>
      <c r="E15" s="81">
        <v>1511</v>
      </c>
      <c r="F15" s="81">
        <v>248</v>
      </c>
      <c r="G15" s="81">
        <v>921</v>
      </c>
      <c r="H15" s="170">
        <v>7.083128381701919</v>
      </c>
      <c r="I15" s="171">
        <v>0.6394490900147565</v>
      </c>
      <c r="J15" s="171">
        <v>6.443679291687163</v>
      </c>
      <c r="K15" s="171">
        <v>74.32365961633054</v>
      </c>
      <c r="L15" s="172">
        <v>45.30250860796852</v>
      </c>
    </row>
    <row r="16" spans="1:12" s="82" customFormat="1" ht="24.75" customHeight="1">
      <c r="A16" s="80" t="s">
        <v>109</v>
      </c>
      <c r="B16" s="110">
        <v>363</v>
      </c>
      <c r="C16" s="81">
        <v>45</v>
      </c>
      <c r="D16" s="81">
        <v>318</v>
      </c>
      <c r="E16" s="81">
        <v>3738</v>
      </c>
      <c r="F16" s="81">
        <v>412</v>
      </c>
      <c r="G16" s="81">
        <v>3162</v>
      </c>
      <c r="H16" s="170">
        <v>5.151128139633887</v>
      </c>
      <c r="I16" s="171">
        <v>0.6385696040868455</v>
      </c>
      <c r="J16" s="171">
        <v>4.512558535547042</v>
      </c>
      <c r="K16" s="171">
        <v>53.043848446147294</v>
      </c>
      <c r="L16" s="172">
        <v>44.87015751383567</v>
      </c>
    </row>
    <row r="17" spans="1:12" s="82" customFormat="1" ht="14.25">
      <c r="A17" s="80" t="s">
        <v>110</v>
      </c>
      <c r="B17" s="110">
        <v>291</v>
      </c>
      <c r="C17" s="81">
        <v>35</v>
      </c>
      <c r="D17" s="81">
        <v>256</v>
      </c>
      <c r="E17" s="81">
        <v>3626</v>
      </c>
      <c r="F17" s="81">
        <v>421</v>
      </c>
      <c r="G17" s="81">
        <v>3033</v>
      </c>
      <c r="H17" s="170">
        <v>4.818678589170393</v>
      </c>
      <c r="I17" s="171">
        <v>0.5795661533366452</v>
      </c>
      <c r="J17" s="171">
        <v>4.239112435833747</v>
      </c>
      <c r="K17" s="171">
        <v>60.04305348567643</v>
      </c>
      <c r="L17" s="172">
        <v>50.22354694485843</v>
      </c>
    </row>
    <row r="18" spans="1:12" ht="13.5">
      <c r="A18" s="28" t="s">
        <v>111</v>
      </c>
      <c r="B18" s="110">
        <v>665</v>
      </c>
      <c r="C18" s="81">
        <v>56</v>
      </c>
      <c r="D18" s="81">
        <v>609</v>
      </c>
      <c r="E18" s="81">
        <v>12197</v>
      </c>
      <c r="F18" s="81">
        <v>1063</v>
      </c>
      <c r="G18" s="81">
        <v>10441</v>
      </c>
      <c r="H18" s="170">
        <v>7.615666513971599</v>
      </c>
      <c r="I18" s="171">
        <v>0.641319285387082</v>
      </c>
      <c r="J18" s="171">
        <v>6.974347228584517</v>
      </c>
      <c r="K18" s="171">
        <v>139.68163078332572</v>
      </c>
      <c r="L18" s="172">
        <v>119.5716903344022</v>
      </c>
    </row>
    <row r="19" spans="1:12" ht="13.5">
      <c r="A19" s="28" t="s">
        <v>112</v>
      </c>
      <c r="B19" s="110">
        <v>357</v>
      </c>
      <c r="C19" s="81">
        <v>43</v>
      </c>
      <c r="D19" s="81">
        <v>314</v>
      </c>
      <c r="E19" s="81">
        <v>5977</v>
      </c>
      <c r="F19" s="81">
        <v>500</v>
      </c>
      <c r="G19" s="81">
        <v>4621</v>
      </c>
      <c r="H19" s="170">
        <v>14.559543230016313</v>
      </c>
      <c r="I19" s="171">
        <v>1.7536704730831976</v>
      </c>
      <c r="J19" s="171">
        <v>12.805872756933116</v>
      </c>
      <c r="K19" s="171">
        <v>243.7601957585644</v>
      </c>
      <c r="L19" s="172">
        <v>188.4584013050571</v>
      </c>
    </row>
    <row r="20" spans="1:12" ht="13.5">
      <c r="A20" s="28" t="s">
        <v>113</v>
      </c>
      <c r="B20" s="110">
        <v>139</v>
      </c>
      <c r="C20" s="81">
        <v>20</v>
      </c>
      <c r="D20" s="81">
        <v>119</v>
      </c>
      <c r="E20" s="81">
        <v>1719</v>
      </c>
      <c r="F20" s="81">
        <v>158</v>
      </c>
      <c r="G20" s="81">
        <v>1160</v>
      </c>
      <c r="H20" s="170">
        <v>12.44404655326768</v>
      </c>
      <c r="I20" s="171">
        <v>1.7905102954341987</v>
      </c>
      <c r="J20" s="171">
        <v>10.653536257833482</v>
      </c>
      <c r="K20" s="171">
        <v>153.89435989256938</v>
      </c>
      <c r="L20" s="172">
        <v>103.84959713518353</v>
      </c>
    </row>
    <row r="21" spans="1:12" s="82" customFormat="1" ht="24.75" customHeight="1">
      <c r="A21" s="80" t="s">
        <v>114</v>
      </c>
      <c r="B21" s="110">
        <v>115</v>
      </c>
      <c r="C21" s="81">
        <v>19</v>
      </c>
      <c r="D21" s="81">
        <v>96</v>
      </c>
      <c r="E21" s="81">
        <v>780</v>
      </c>
      <c r="F21" s="81">
        <v>116</v>
      </c>
      <c r="G21" s="81">
        <v>460</v>
      </c>
      <c r="H21" s="170">
        <v>9.754028837998304</v>
      </c>
      <c r="I21" s="171">
        <v>1.6115351993214588</v>
      </c>
      <c r="J21" s="171">
        <v>8.142493638676845</v>
      </c>
      <c r="K21" s="171">
        <v>66.15776081424936</v>
      </c>
      <c r="L21" s="172">
        <v>39.016115351993214</v>
      </c>
    </row>
    <row r="22" spans="1:12" s="82" customFormat="1" ht="13.5">
      <c r="A22" s="80" t="s">
        <v>115</v>
      </c>
      <c r="B22" s="110">
        <v>111</v>
      </c>
      <c r="C22" s="81">
        <v>13</v>
      </c>
      <c r="D22" s="81">
        <v>98</v>
      </c>
      <c r="E22" s="81">
        <v>843</v>
      </c>
      <c r="F22" s="81">
        <v>149</v>
      </c>
      <c r="G22" s="81">
        <v>466</v>
      </c>
      <c r="H22" s="170">
        <v>13.454545454545455</v>
      </c>
      <c r="I22" s="171">
        <v>1.5757575757575757</v>
      </c>
      <c r="J22" s="171">
        <v>11.878787878787879</v>
      </c>
      <c r="K22" s="171">
        <v>102.18181818181819</v>
      </c>
      <c r="L22" s="172">
        <v>56.48484848484849</v>
      </c>
    </row>
    <row r="23" spans="1:12" ht="13.5">
      <c r="A23" s="28" t="s">
        <v>116</v>
      </c>
      <c r="B23" s="110">
        <v>88</v>
      </c>
      <c r="C23" s="81">
        <v>10</v>
      </c>
      <c r="D23" s="81">
        <v>78</v>
      </c>
      <c r="E23" s="81">
        <v>564</v>
      </c>
      <c r="F23" s="81">
        <v>162</v>
      </c>
      <c r="G23" s="81">
        <v>277</v>
      </c>
      <c r="H23" s="170">
        <v>9.932279909706546</v>
      </c>
      <c r="I23" s="171">
        <v>1.128668171557562</v>
      </c>
      <c r="J23" s="171">
        <v>8.803611738148984</v>
      </c>
      <c r="K23" s="171">
        <v>63.6568848758465</v>
      </c>
      <c r="L23" s="172">
        <v>31.26410835214447</v>
      </c>
    </row>
    <row r="24" spans="1:12" ht="13.5">
      <c r="A24" s="28" t="s">
        <v>117</v>
      </c>
      <c r="B24" s="110">
        <v>63</v>
      </c>
      <c r="C24" s="81">
        <v>8</v>
      </c>
      <c r="D24" s="81">
        <v>55</v>
      </c>
      <c r="E24" s="81">
        <v>644</v>
      </c>
      <c r="F24" s="81">
        <v>109</v>
      </c>
      <c r="G24" s="81">
        <v>423</v>
      </c>
      <c r="H24" s="170">
        <v>2.8493894165535956</v>
      </c>
      <c r="I24" s="171">
        <v>0.3618272274988693</v>
      </c>
      <c r="J24" s="171">
        <v>2.487562189054726</v>
      </c>
      <c r="K24" s="171">
        <v>29.127091813658975</v>
      </c>
      <c r="L24" s="172">
        <v>19.131614654002714</v>
      </c>
    </row>
    <row r="25" spans="1:12" ht="13.5">
      <c r="A25" s="28" t="s">
        <v>118</v>
      </c>
      <c r="B25" s="110">
        <v>139</v>
      </c>
      <c r="C25" s="81">
        <v>16</v>
      </c>
      <c r="D25" s="81">
        <v>123</v>
      </c>
      <c r="E25" s="81">
        <v>1501</v>
      </c>
      <c r="F25" s="81">
        <v>209</v>
      </c>
      <c r="G25" s="81">
        <v>996</v>
      </c>
      <c r="H25" s="170">
        <v>6.587677725118483</v>
      </c>
      <c r="I25" s="171">
        <v>0.7582938388625592</v>
      </c>
      <c r="J25" s="171">
        <v>5.829383886255925</v>
      </c>
      <c r="K25" s="171">
        <v>71.13744075829383</v>
      </c>
      <c r="L25" s="172">
        <v>47.203791469194314</v>
      </c>
    </row>
    <row r="26" spans="1:12" s="82" customFormat="1" ht="24.75" customHeight="1">
      <c r="A26" s="80" t="s">
        <v>119</v>
      </c>
      <c r="B26" s="110">
        <v>112</v>
      </c>
      <c r="C26" s="81">
        <v>13</v>
      </c>
      <c r="D26" s="81">
        <v>99</v>
      </c>
      <c r="E26" s="81">
        <v>1466</v>
      </c>
      <c r="F26" s="81">
        <v>238</v>
      </c>
      <c r="G26" s="81">
        <v>921</v>
      </c>
      <c r="H26" s="170">
        <v>2.951251646903821</v>
      </c>
      <c r="I26" s="171">
        <v>0.3425559947299078</v>
      </c>
      <c r="J26" s="171">
        <v>2.608695652173913</v>
      </c>
      <c r="K26" s="171">
        <v>38.62977602108037</v>
      </c>
      <c r="L26" s="172">
        <v>24.268774703557312</v>
      </c>
    </row>
    <row r="27" spans="1:12" s="82" customFormat="1" ht="13.5">
      <c r="A27" s="80" t="s">
        <v>120</v>
      </c>
      <c r="B27" s="110">
        <v>187</v>
      </c>
      <c r="C27" s="81">
        <v>32</v>
      </c>
      <c r="D27" s="81">
        <v>155</v>
      </c>
      <c r="E27" s="81">
        <v>2628</v>
      </c>
      <c r="F27" s="81">
        <v>387</v>
      </c>
      <c r="G27" s="81">
        <v>1727</v>
      </c>
      <c r="H27" s="170">
        <v>2.6001112347052278</v>
      </c>
      <c r="I27" s="171">
        <v>0.4449388209121246</v>
      </c>
      <c r="J27" s="171">
        <v>2.155172413793103</v>
      </c>
      <c r="K27" s="171">
        <v>36.540600667408235</v>
      </c>
      <c r="L27" s="172">
        <v>24.012791991101224</v>
      </c>
    </row>
    <row r="28" spans="1:12" ht="13.5">
      <c r="A28" s="28" t="s">
        <v>121</v>
      </c>
      <c r="B28" s="110">
        <v>353</v>
      </c>
      <c r="C28" s="81">
        <v>37</v>
      </c>
      <c r="D28" s="81">
        <v>316</v>
      </c>
      <c r="E28" s="81">
        <v>4707</v>
      </c>
      <c r="F28" s="81">
        <v>590</v>
      </c>
      <c r="G28" s="81">
        <v>3512</v>
      </c>
      <c r="H28" s="170">
        <v>4.9082313681868746</v>
      </c>
      <c r="I28" s="171">
        <v>0.514460511679644</v>
      </c>
      <c r="J28" s="171">
        <v>4.39377085650723</v>
      </c>
      <c r="K28" s="171">
        <v>65.44771968854283</v>
      </c>
      <c r="L28" s="172">
        <v>48.83203559510567</v>
      </c>
    </row>
    <row r="29" spans="1:12" ht="13.5">
      <c r="A29" s="28" t="s">
        <v>122</v>
      </c>
      <c r="B29" s="110">
        <v>113</v>
      </c>
      <c r="C29" s="81">
        <v>13</v>
      </c>
      <c r="D29" s="81">
        <v>100</v>
      </c>
      <c r="E29" s="81">
        <v>1416</v>
      </c>
      <c r="F29" s="81">
        <v>219</v>
      </c>
      <c r="G29" s="81">
        <v>850</v>
      </c>
      <c r="H29" s="170">
        <v>6.062231759656652</v>
      </c>
      <c r="I29" s="171">
        <v>0.6974248927038627</v>
      </c>
      <c r="J29" s="171">
        <v>5.364806866952789</v>
      </c>
      <c r="K29" s="171">
        <v>75.9656652360515</v>
      </c>
      <c r="L29" s="172">
        <v>45.60085836909872</v>
      </c>
    </row>
    <row r="30" spans="1:12" ht="13.5">
      <c r="A30" s="28" t="s">
        <v>123</v>
      </c>
      <c r="B30" s="110">
        <v>63</v>
      </c>
      <c r="C30" s="81">
        <v>7</v>
      </c>
      <c r="D30" s="81">
        <v>56</v>
      </c>
      <c r="E30" s="81">
        <v>910</v>
      </c>
      <c r="F30" s="81">
        <v>65</v>
      </c>
      <c r="G30" s="81">
        <v>539</v>
      </c>
      <c r="H30" s="170">
        <v>4.591836734693877</v>
      </c>
      <c r="I30" s="171">
        <v>0.5102040816326531</v>
      </c>
      <c r="J30" s="171">
        <v>4.081632653061225</v>
      </c>
      <c r="K30" s="171">
        <v>66.3265306122449</v>
      </c>
      <c r="L30" s="172">
        <v>39.285714285714285</v>
      </c>
    </row>
    <row r="31" spans="1:12" s="82" customFormat="1" ht="24.75" customHeight="1">
      <c r="A31" s="80" t="s">
        <v>124</v>
      </c>
      <c r="B31" s="110">
        <v>180</v>
      </c>
      <c r="C31" s="81">
        <v>12</v>
      </c>
      <c r="D31" s="81">
        <v>168</v>
      </c>
      <c r="E31" s="81">
        <v>2525</v>
      </c>
      <c r="F31" s="81">
        <v>236</v>
      </c>
      <c r="G31" s="81">
        <v>1327</v>
      </c>
      <c r="H31" s="170">
        <v>6.823351023502654</v>
      </c>
      <c r="I31" s="171">
        <v>0.45489006823351025</v>
      </c>
      <c r="J31" s="171">
        <v>6.368460955269144</v>
      </c>
      <c r="K31" s="171">
        <v>95.71645185746777</v>
      </c>
      <c r="L31" s="172">
        <v>50.303260045489004</v>
      </c>
    </row>
    <row r="32" spans="1:12" s="82" customFormat="1" ht="13.5">
      <c r="A32" s="80" t="s">
        <v>125</v>
      </c>
      <c r="B32" s="110">
        <v>555</v>
      </c>
      <c r="C32" s="81">
        <v>41</v>
      </c>
      <c r="D32" s="81">
        <v>514</v>
      </c>
      <c r="E32" s="81">
        <v>8118</v>
      </c>
      <c r="F32" s="81">
        <v>671</v>
      </c>
      <c r="G32" s="81">
        <v>5305</v>
      </c>
      <c r="H32" s="170">
        <v>6.296800544588155</v>
      </c>
      <c r="I32" s="171">
        <v>0.46516904923984564</v>
      </c>
      <c r="J32" s="171">
        <v>5.83163149534831</v>
      </c>
      <c r="K32" s="171">
        <v>92.10347174948944</v>
      </c>
      <c r="L32" s="172">
        <v>60.1883367370093</v>
      </c>
    </row>
    <row r="33" spans="1:12" ht="13.5">
      <c r="A33" s="28" t="s">
        <v>126</v>
      </c>
      <c r="B33" s="110">
        <v>352</v>
      </c>
      <c r="C33" s="81">
        <v>32</v>
      </c>
      <c r="D33" s="81">
        <v>320</v>
      </c>
      <c r="E33" s="81">
        <v>4771</v>
      </c>
      <c r="F33" s="81">
        <v>425</v>
      </c>
      <c r="G33" s="81">
        <v>2872</v>
      </c>
      <c r="H33" s="170">
        <v>6.300340075174512</v>
      </c>
      <c r="I33" s="171">
        <v>0.5727581886522284</v>
      </c>
      <c r="J33" s="171">
        <v>5.727581886522284</v>
      </c>
      <c r="K33" s="171">
        <v>85.39466618936818</v>
      </c>
      <c r="L33" s="172">
        <v>51.405047431537504</v>
      </c>
    </row>
    <row r="34" spans="1:12" ht="13.5">
      <c r="A34" s="28" t="s">
        <v>127</v>
      </c>
      <c r="B34" s="110">
        <v>79</v>
      </c>
      <c r="C34" s="81">
        <v>4</v>
      </c>
      <c r="D34" s="81">
        <v>74</v>
      </c>
      <c r="E34" s="81">
        <v>1084</v>
      </c>
      <c r="F34" s="81">
        <v>97</v>
      </c>
      <c r="G34" s="81">
        <v>679</v>
      </c>
      <c r="H34" s="170">
        <v>5.520614954577219</v>
      </c>
      <c r="I34" s="171">
        <v>0.27952480782669464</v>
      </c>
      <c r="J34" s="171">
        <v>5.17120894479385</v>
      </c>
      <c r="K34" s="171">
        <v>75.75122292103424</v>
      </c>
      <c r="L34" s="172">
        <v>47.449336128581415</v>
      </c>
    </row>
    <row r="35" spans="1:12" ht="13.5">
      <c r="A35" s="28" t="s">
        <v>128</v>
      </c>
      <c r="B35" s="110">
        <v>92</v>
      </c>
      <c r="C35" s="81">
        <v>9</v>
      </c>
      <c r="D35" s="81">
        <v>82</v>
      </c>
      <c r="E35" s="81">
        <v>1084</v>
      </c>
      <c r="F35" s="81">
        <v>179</v>
      </c>
      <c r="G35" s="81">
        <v>564</v>
      </c>
      <c r="H35" s="170">
        <v>8.761904761904763</v>
      </c>
      <c r="I35" s="171">
        <v>0.8571428571428571</v>
      </c>
      <c r="J35" s="171">
        <v>7.809523809523809</v>
      </c>
      <c r="K35" s="171">
        <v>103.23809523809524</v>
      </c>
      <c r="L35" s="172">
        <v>53.714285714285715</v>
      </c>
    </row>
    <row r="36" spans="1:12" s="82" customFormat="1" ht="24.75" customHeight="1">
      <c r="A36" s="80" t="s">
        <v>129</v>
      </c>
      <c r="B36" s="110">
        <v>46</v>
      </c>
      <c r="C36" s="81">
        <v>6</v>
      </c>
      <c r="D36" s="81">
        <v>40</v>
      </c>
      <c r="E36" s="81">
        <v>553</v>
      </c>
      <c r="F36" s="81">
        <v>93</v>
      </c>
      <c r="G36" s="81">
        <v>273</v>
      </c>
      <c r="H36" s="170">
        <v>7.553366174055829</v>
      </c>
      <c r="I36" s="171">
        <v>0.9852216748768473</v>
      </c>
      <c r="J36" s="171">
        <v>6.568144499178982</v>
      </c>
      <c r="K36" s="171">
        <v>90.80459770114943</v>
      </c>
      <c r="L36" s="172">
        <v>44.82758620689655</v>
      </c>
    </row>
    <row r="37" spans="1:12" s="82" customFormat="1" ht="13.5">
      <c r="A37" s="80" t="s">
        <v>130</v>
      </c>
      <c r="B37" s="110">
        <v>59</v>
      </c>
      <c r="C37" s="81">
        <v>8</v>
      </c>
      <c r="D37" s="81">
        <v>51</v>
      </c>
      <c r="E37" s="81">
        <v>770</v>
      </c>
      <c r="F37" s="81">
        <v>100</v>
      </c>
      <c r="G37" s="81">
        <v>291</v>
      </c>
      <c r="H37" s="170">
        <v>7.87716955941255</v>
      </c>
      <c r="I37" s="171">
        <v>1.068090787716956</v>
      </c>
      <c r="J37" s="171">
        <v>6.809078771695595</v>
      </c>
      <c r="K37" s="171">
        <v>102.80373831775701</v>
      </c>
      <c r="L37" s="172">
        <v>38.85180240320427</v>
      </c>
    </row>
    <row r="38" spans="1:12" ht="13.5">
      <c r="A38" s="28" t="s">
        <v>131</v>
      </c>
      <c r="B38" s="110">
        <v>185</v>
      </c>
      <c r="C38" s="81">
        <v>18</v>
      </c>
      <c r="D38" s="81">
        <v>167</v>
      </c>
      <c r="E38" s="81">
        <v>1624</v>
      </c>
      <c r="F38" s="81">
        <v>287</v>
      </c>
      <c r="G38" s="81">
        <v>983</v>
      </c>
      <c r="H38" s="170">
        <v>9.477459016393443</v>
      </c>
      <c r="I38" s="171">
        <v>0.9221311475409837</v>
      </c>
      <c r="J38" s="171">
        <v>8.55532786885246</v>
      </c>
      <c r="K38" s="171">
        <v>83.19672131147541</v>
      </c>
      <c r="L38" s="172">
        <v>50.358606557377044</v>
      </c>
    </row>
    <row r="39" spans="1:12" ht="13.5">
      <c r="A39" s="28" t="s">
        <v>132</v>
      </c>
      <c r="B39" s="110">
        <v>262</v>
      </c>
      <c r="C39" s="81">
        <v>30</v>
      </c>
      <c r="D39" s="81">
        <v>232</v>
      </c>
      <c r="E39" s="81">
        <v>2615</v>
      </c>
      <c r="F39" s="81">
        <v>395</v>
      </c>
      <c r="G39" s="81">
        <v>1505</v>
      </c>
      <c r="H39" s="170">
        <v>9.103544127866575</v>
      </c>
      <c r="I39" s="171">
        <v>1.0423905489923557</v>
      </c>
      <c r="J39" s="171">
        <v>8.061153578874219</v>
      </c>
      <c r="K39" s="171">
        <v>90.86170952050036</v>
      </c>
      <c r="L39" s="172">
        <v>52.29325920778318</v>
      </c>
    </row>
    <row r="40" spans="1:12" ht="13.5">
      <c r="A40" s="28" t="s">
        <v>133</v>
      </c>
      <c r="B40" s="110">
        <v>151</v>
      </c>
      <c r="C40" s="81">
        <v>29</v>
      </c>
      <c r="D40" s="81">
        <v>122</v>
      </c>
      <c r="E40" s="81">
        <v>1326</v>
      </c>
      <c r="F40" s="81">
        <v>246</v>
      </c>
      <c r="G40" s="81">
        <v>682</v>
      </c>
      <c r="H40" s="170">
        <v>10.039893617021278</v>
      </c>
      <c r="I40" s="171">
        <v>1.9281914893617023</v>
      </c>
      <c r="J40" s="171">
        <v>8.111702127659575</v>
      </c>
      <c r="K40" s="171">
        <v>88.16489361702128</v>
      </c>
      <c r="L40" s="172">
        <v>45.34574468085106</v>
      </c>
    </row>
    <row r="41" spans="1:12" s="82" customFormat="1" ht="24.75" customHeight="1">
      <c r="A41" s="80" t="s">
        <v>134</v>
      </c>
      <c r="B41" s="110">
        <v>123</v>
      </c>
      <c r="C41" s="81">
        <v>16</v>
      </c>
      <c r="D41" s="81">
        <v>107</v>
      </c>
      <c r="E41" s="81">
        <v>791</v>
      </c>
      <c r="F41" s="81">
        <v>208</v>
      </c>
      <c r="G41" s="81">
        <v>422</v>
      </c>
      <c r="H41" s="170">
        <v>15.129151291512917</v>
      </c>
      <c r="I41" s="171">
        <v>1.968019680196802</v>
      </c>
      <c r="J41" s="171">
        <v>13.161131611316113</v>
      </c>
      <c r="K41" s="171">
        <v>97.2939729397294</v>
      </c>
      <c r="L41" s="172">
        <v>51.90651906519066</v>
      </c>
    </row>
    <row r="42" spans="1:12" s="82" customFormat="1" ht="13.5">
      <c r="A42" s="80" t="s">
        <v>135</v>
      </c>
      <c r="B42" s="110">
        <v>105</v>
      </c>
      <c r="C42" s="81">
        <v>9</v>
      </c>
      <c r="D42" s="81">
        <v>96</v>
      </c>
      <c r="E42" s="81">
        <v>805</v>
      </c>
      <c r="F42" s="81">
        <v>192</v>
      </c>
      <c r="G42" s="81">
        <v>439</v>
      </c>
      <c r="H42" s="170">
        <v>10.31434184675835</v>
      </c>
      <c r="I42" s="171">
        <v>0.8840864440078585</v>
      </c>
      <c r="J42" s="171">
        <v>9.430255402750491</v>
      </c>
      <c r="K42" s="171">
        <v>79.07662082514734</v>
      </c>
      <c r="L42" s="172">
        <v>43.123772102161105</v>
      </c>
    </row>
    <row r="43" spans="1:12" ht="13.5">
      <c r="A43" s="28" t="s">
        <v>136</v>
      </c>
      <c r="B43" s="110">
        <v>155</v>
      </c>
      <c r="C43" s="81">
        <v>15</v>
      </c>
      <c r="D43" s="81">
        <v>140</v>
      </c>
      <c r="E43" s="81">
        <v>1209</v>
      </c>
      <c r="F43" s="81">
        <v>421</v>
      </c>
      <c r="G43" s="81">
        <v>684</v>
      </c>
      <c r="H43" s="170">
        <v>10.49424509140149</v>
      </c>
      <c r="I43" s="171">
        <v>1.015572105619499</v>
      </c>
      <c r="J43" s="171">
        <v>9.47867298578199</v>
      </c>
      <c r="K43" s="171">
        <v>81.85511171293162</v>
      </c>
      <c r="L43" s="172">
        <v>46.31008801624915</v>
      </c>
    </row>
    <row r="44" spans="1:12" ht="13.5">
      <c r="A44" s="28" t="s">
        <v>137</v>
      </c>
      <c r="B44" s="110">
        <v>142</v>
      </c>
      <c r="C44" s="81">
        <v>13</v>
      </c>
      <c r="D44" s="81">
        <v>129</v>
      </c>
      <c r="E44" s="81">
        <v>602</v>
      </c>
      <c r="F44" s="81">
        <v>150</v>
      </c>
      <c r="G44" s="81">
        <v>356</v>
      </c>
      <c r="H44" s="170">
        <v>17.68368617683686</v>
      </c>
      <c r="I44" s="171">
        <v>1.6189290161892902</v>
      </c>
      <c r="J44" s="171">
        <v>16.06475716064757</v>
      </c>
      <c r="K44" s="171">
        <v>74.96886674968866</v>
      </c>
      <c r="L44" s="172">
        <v>44.333748443337484</v>
      </c>
    </row>
    <row r="45" spans="1:12" ht="13.5">
      <c r="A45" s="28" t="s">
        <v>138</v>
      </c>
      <c r="B45" s="110">
        <v>481</v>
      </c>
      <c r="C45" s="81">
        <v>60</v>
      </c>
      <c r="D45" s="81">
        <v>421</v>
      </c>
      <c r="E45" s="81">
        <v>4357</v>
      </c>
      <c r="F45" s="81">
        <v>904</v>
      </c>
      <c r="G45" s="81">
        <v>2935</v>
      </c>
      <c r="H45" s="170">
        <v>9.509687623566627</v>
      </c>
      <c r="I45" s="171">
        <v>1.1862396204033214</v>
      </c>
      <c r="J45" s="171">
        <v>8.323448003163305</v>
      </c>
      <c r="K45" s="171">
        <v>86.1407671016212</v>
      </c>
      <c r="L45" s="172">
        <v>58.02688809806247</v>
      </c>
    </row>
    <row r="46" spans="1:12" s="82" customFormat="1" ht="24.75" customHeight="1">
      <c r="A46" s="80" t="s">
        <v>139</v>
      </c>
      <c r="B46" s="110">
        <v>112</v>
      </c>
      <c r="C46" s="81">
        <v>14</v>
      </c>
      <c r="D46" s="81">
        <v>98</v>
      </c>
      <c r="E46" s="81">
        <v>678</v>
      </c>
      <c r="F46" s="81">
        <v>243</v>
      </c>
      <c r="G46" s="81">
        <v>398</v>
      </c>
      <c r="H46" s="170">
        <v>12.873563218390805</v>
      </c>
      <c r="I46" s="171">
        <v>1.6091954022988506</v>
      </c>
      <c r="J46" s="171">
        <v>11.264367816091953</v>
      </c>
      <c r="K46" s="171">
        <v>77.93103448275862</v>
      </c>
      <c r="L46" s="172">
        <v>45.747126436781606</v>
      </c>
    </row>
    <row r="47" spans="1:12" s="82" customFormat="1" ht="13.5">
      <c r="A47" s="80" t="s">
        <v>140</v>
      </c>
      <c r="B47" s="110">
        <v>169</v>
      </c>
      <c r="C47" s="81">
        <v>29</v>
      </c>
      <c r="D47" s="81">
        <v>140</v>
      </c>
      <c r="E47" s="81">
        <v>1450</v>
      </c>
      <c r="F47" s="81">
        <v>477</v>
      </c>
      <c r="G47" s="81">
        <v>749</v>
      </c>
      <c r="H47" s="170">
        <v>11.304347826086957</v>
      </c>
      <c r="I47" s="171">
        <v>1.939799331103679</v>
      </c>
      <c r="J47" s="171">
        <v>9.364548494983277</v>
      </c>
      <c r="K47" s="171">
        <v>96.98996655518394</v>
      </c>
      <c r="L47" s="172">
        <v>50.10033444816053</v>
      </c>
    </row>
    <row r="48" spans="1:12" ht="13.5">
      <c r="A48" s="28" t="s">
        <v>141</v>
      </c>
      <c r="B48" s="110">
        <v>223</v>
      </c>
      <c r="C48" s="81">
        <v>38</v>
      </c>
      <c r="D48" s="81">
        <v>185</v>
      </c>
      <c r="E48" s="81">
        <v>1485</v>
      </c>
      <c r="F48" s="81">
        <v>517</v>
      </c>
      <c r="G48" s="81">
        <v>803</v>
      </c>
      <c r="H48" s="170">
        <v>12.041036717062635</v>
      </c>
      <c r="I48" s="171">
        <v>2.0518358531317493</v>
      </c>
      <c r="J48" s="171">
        <v>9.989200863930886</v>
      </c>
      <c r="K48" s="171">
        <v>80.18358531317494</v>
      </c>
      <c r="L48" s="172">
        <v>43.3585313174946</v>
      </c>
    </row>
    <row r="49" spans="1:12" ht="13.5">
      <c r="A49" s="28" t="s">
        <v>142</v>
      </c>
      <c r="B49" s="110">
        <v>165</v>
      </c>
      <c r="C49" s="81">
        <v>25</v>
      </c>
      <c r="D49" s="81">
        <v>140</v>
      </c>
      <c r="E49" s="81">
        <v>971</v>
      </c>
      <c r="F49" s="81">
        <v>347</v>
      </c>
      <c r="G49" s="81">
        <v>550</v>
      </c>
      <c r="H49" s="170">
        <v>13.580246913580247</v>
      </c>
      <c r="I49" s="171">
        <v>2.05761316872428</v>
      </c>
      <c r="J49" s="171">
        <v>11.522633744855966</v>
      </c>
      <c r="K49" s="171">
        <v>79.91769547325103</v>
      </c>
      <c r="L49" s="172">
        <v>45.267489711934154</v>
      </c>
    </row>
    <row r="50" spans="1:12" ht="13.5">
      <c r="A50" s="28" t="s">
        <v>143</v>
      </c>
      <c r="B50" s="110">
        <v>149</v>
      </c>
      <c r="C50" s="81">
        <v>16</v>
      </c>
      <c r="D50" s="81">
        <v>133</v>
      </c>
      <c r="E50" s="81">
        <v>896</v>
      </c>
      <c r="F50" s="81">
        <v>287</v>
      </c>
      <c r="G50" s="81">
        <v>517</v>
      </c>
      <c r="H50" s="170">
        <v>12.822719449225472</v>
      </c>
      <c r="I50" s="171">
        <v>1.376936316695353</v>
      </c>
      <c r="J50" s="171">
        <v>11.44578313253012</v>
      </c>
      <c r="K50" s="171">
        <v>77.10843373493975</v>
      </c>
      <c r="L50" s="172">
        <v>44.49225473321859</v>
      </c>
    </row>
    <row r="51" spans="1:12" s="82" customFormat="1" ht="24.75" customHeight="1">
      <c r="A51" s="80" t="s">
        <v>144</v>
      </c>
      <c r="B51" s="110">
        <v>281</v>
      </c>
      <c r="C51" s="81">
        <v>38</v>
      </c>
      <c r="D51" s="81">
        <v>243</v>
      </c>
      <c r="E51" s="81">
        <v>1397</v>
      </c>
      <c r="F51" s="81">
        <v>491</v>
      </c>
      <c r="G51" s="81">
        <v>798</v>
      </c>
      <c r="H51" s="170">
        <v>15.884680610514415</v>
      </c>
      <c r="I51" s="171">
        <v>2.1481062747314867</v>
      </c>
      <c r="J51" s="171">
        <v>13.736574335782928</v>
      </c>
      <c r="K51" s="171">
        <v>78.9711701526286</v>
      </c>
      <c r="L51" s="172">
        <v>45.11023176936122</v>
      </c>
    </row>
    <row r="52" spans="1:12" ht="13.5">
      <c r="A52" s="29" t="s">
        <v>145</v>
      </c>
      <c r="B52" s="173">
        <v>95</v>
      </c>
      <c r="C52" s="174">
        <v>13</v>
      </c>
      <c r="D52" s="174">
        <v>82</v>
      </c>
      <c r="E52" s="174">
        <v>745</v>
      </c>
      <c r="F52" s="174">
        <v>170</v>
      </c>
      <c r="G52" s="174">
        <v>574</v>
      </c>
      <c r="H52" s="175">
        <v>6.990434142752023</v>
      </c>
      <c r="I52" s="176">
        <v>0.9565857247976453</v>
      </c>
      <c r="J52" s="176">
        <v>6.033848417954378</v>
      </c>
      <c r="K52" s="176">
        <v>54.81972038263429</v>
      </c>
      <c r="L52" s="177">
        <v>42.23693892568065</v>
      </c>
    </row>
    <row r="53" ht="3.75" customHeight="1"/>
  </sheetData>
  <mergeCells count="12">
    <mergeCell ref="C3:D3"/>
    <mergeCell ref="J1:L1"/>
    <mergeCell ref="A2:A4"/>
    <mergeCell ref="B3:B4"/>
    <mergeCell ref="E3:E4"/>
    <mergeCell ref="L3:L4"/>
    <mergeCell ref="H2:L2"/>
    <mergeCell ref="G3:G4"/>
    <mergeCell ref="B2:G2"/>
    <mergeCell ref="H3:H4"/>
    <mergeCell ref="K3:K4"/>
    <mergeCell ref="I3:J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outlinePr summaryBelow="0" summaryRight="0"/>
  </sheetPr>
  <dimension ref="A1:I53"/>
  <sheetViews>
    <sheetView view="pageBreakPreview" zoomScaleSheetLayoutView="100" workbookViewId="0" topLeftCell="A10">
      <selection activeCell="F51" sqref="F51"/>
    </sheetView>
  </sheetViews>
  <sheetFormatPr defaultColWidth="6.50390625" defaultRowHeight="13.5"/>
  <cols>
    <col min="1" max="2" width="1.75390625" style="132" customWidth="1"/>
    <col min="3" max="3" width="20.25390625" style="132" customWidth="1"/>
    <col min="4" max="8" width="10.50390625" style="132" customWidth="1"/>
    <col min="9" max="9" width="13.00390625" style="132" customWidth="1"/>
    <col min="10" max="255" width="6.50390625" style="0" customWidth="1"/>
  </cols>
  <sheetData>
    <row r="1" spans="1:9" ht="13.5">
      <c r="A1" s="123" t="s">
        <v>221</v>
      </c>
      <c r="B1" s="124"/>
      <c r="C1" s="124"/>
      <c r="D1" s="124"/>
      <c r="E1" s="124"/>
      <c r="F1" s="124"/>
      <c r="G1" s="124"/>
      <c r="H1" s="124"/>
      <c r="I1" s="125" t="s">
        <v>303</v>
      </c>
    </row>
    <row r="2" spans="1:9" ht="45" customHeight="1">
      <c r="A2" s="298" t="s">
        <v>216</v>
      </c>
      <c r="B2" s="280"/>
      <c r="C2" s="299"/>
      <c r="D2" s="56" t="s">
        <v>268</v>
      </c>
      <c r="E2" s="56" t="s">
        <v>222</v>
      </c>
      <c r="F2" s="56" t="s">
        <v>269</v>
      </c>
      <c r="G2" s="56" t="s">
        <v>223</v>
      </c>
      <c r="H2" s="58" t="s">
        <v>224</v>
      </c>
      <c r="I2" s="126" t="s">
        <v>225</v>
      </c>
    </row>
    <row r="3" spans="1:9" ht="19.5" customHeight="1">
      <c r="A3" s="127" t="s">
        <v>94</v>
      </c>
      <c r="B3" s="128"/>
      <c r="C3" s="128"/>
      <c r="D3" s="276">
        <f>SUM(D4:D8)</f>
        <v>23814</v>
      </c>
      <c r="E3" s="59">
        <f>SUM(E4:E8)</f>
        <v>7490915</v>
      </c>
      <c r="F3" s="59">
        <f>SUM(F4:F8)</f>
        <v>20467</v>
      </c>
      <c r="G3" s="59">
        <f>SUM(G4:G8)</f>
        <v>183040</v>
      </c>
      <c r="H3" s="59">
        <f>SUM(H4:H8)</f>
        <v>183038</v>
      </c>
      <c r="I3" s="277">
        <v>8916722</v>
      </c>
    </row>
    <row r="4" spans="1:9" ht="19.5" customHeight="1">
      <c r="A4" s="130"/>
      <c r="B4" s="127" t="s">
        <v>217</v>
      </c>
      <c r="C4" s="128"/>
      <c r="D4" s="129">
        <v>5156</v>
      </c>
      <c r="E4" s="57">
        <v>1699104</v>
      </c>
      <c r="F4" s="57">
        <v>4642</v>
      </c>
      <c r="G4" s="57">
        <v>4627</v>
      </c>
      <c r="H4" s="66">
        <v>4685</v>
      </c>
      <c r="I4" s="87"/>
    </row>
    <row r="5" spans="1:9" ht="19.5" customHeight="1">
      <c r="A5" s="130"/>
      <c r="B5" s="127" t="s">
        <v>253</v>
      </c>
      <c r="C5" s="128"/>
      <c r="D5" s="129">
        <v>26</v>
      </c>
      <c r="E5" s="57">
        <v>712</v>
      </c>
      <c r="F5" s="57">
        <v>2</v>
      </c>
      <c r="G5" s="57">
        <v>47</v>
      </c>
      <c r="H5" s="65">
        <v>49</v>
      </c>
      <c r="I5" s="87"/>
    </row>
    <row r="6" spans="1:9" ht="19.5" customHeight="1">
      <c r="A6" s="130"/>
      <c r="B6" s="127" t="s">
        <v>218</v>
      </c>
      <c r="C6" s="128"/>
      <c r="D6" s="129">
        <v>246</v>
      </c>
      <c r="E6" s="57">
        <v>17606</v>
      </c>
      <c r="F6" s="57">
        <v>48</v>
      </c>
      <c r="G6" s="57">
        <v>260</v>
      </c>
      <c r="H6" s="65">
        <v>257</v>
      </c>
      <c r="I6" s="87"/>
    </row>
    <row r="7" spans="1:9" ht="19.5" customHeight="1">
      <c r="A7" s="130"/>
      <c r="B7" s="353" t="s">
        <v>320</v>
      </c>
      <c r="C7" s="354"/>
      <c r="D7" s="129">
        <v>5836</v>
      </c>
      <c r="E7" s="57">
        <v>1976041</v>
      </c>
      <c r="F7" s="57">
        <v>5399</v>
      </c>
      <c r="G7" s="57">
        <v>7023</v>
      </c>
      <c r="H7" s="65">
        <v>10738</v>
      </c>
      <c r="I7" s="87"/>
    </row>
    <row r="8" spans="1:9" ht="19.5" customHeight="1">
      <c r="A8" s="185"/>
      <c r="B8" s="351" t="s">
        <v>319</v>
      </c>
      <c r="C8" s="352"/>
      <c r="D8" s="129">
        <v>12550</v>
      </c>
      <c r="E8" s="57">
        <v>3797452</v>
      </c>
      <c r="F8" s="57">
        <v>10376</v>
      </c>
      <c r="G8" s="57">
        <v>171083</v>
      </c>
      <c r="H8" s="65">
        <v>167309</v>
      </c>
      <c r="I8" s="87"/>
    </row>
    <row r="9" ht="30" customHeight="1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38.25" customHeight="1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4.25">
      <c r="A51" s="141" t="s">
        <v>271</v>
      </c>
    </row>
    <row r="52" ht="13.5">
      <c r="A52" s="141" t="s">
        <v>272</v>
      </c>
    </row>
    <row r="53" ht="13.5">
      <c r="A53" s="141" t="s">
        <v>273</v>
      </c>
    </row>
  </sheetData>
  <mergeCells count="3">
    <mergeCell ref="A2:C2"/>
    <mergeCell ref="B8:C8"/>
    <mergeCell ref="B7:C7"/>
  </mergeCells>
  <printOptions/>
  <pageMargins left="0.7874015748031497" right="0.5511811023622047" top="0.5905511811023623" bottom="0.5905511811023623" header="0" footer="0"/>
  <pageSetup blackAndWhite="1" fitToWidth="0" horizontalDpi="300" verticalDpi="300" orientation="portrait" paperSize="9" scale="90" r:id="rId2"/>
  <colBreaks count="1" manualBreakCount="1">
    <brk id="11" max="57" man="1"/>
  </col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outlinePr summaryBelow="0" summaryRight="0"/>
    <pageSetUpPr fitToPage="1"/>
  </sheetPr>
  <dimension ref="A1:K56"/>
  <sheetViews>
    <sheetView view="pageBreakPreview" zoomScaleSheetLayoutView="100" workbookViewId="0" topLeftCell="A1">
      <selection activeCell="B4" sqref="B4"/>
    </sheetView>
  </sheetViews>
  <sheetFormatPr defaultColWidth="6.50390625" defaultRowHeight="13.5"/>
  <cols>
    <col min="1" max="1" width="10.50390625" style="132" customWidth="1"/>
    <col min="2" max="2" width="10.50390625" style="132" bestFit="1" customWidth="1"/>
    <col min="3" max="7" width="8.625" style="132" customWidth="1"/>
    <col min="8" max="8" width="9.875" style="132" customWidth="1"/>
    <col min="9" max="11" width="8.625" style="132" customWidth="1"/>
    <col min="12" max="12" width="4.625" style="0" customWidth="1"/>
  </cols>
  <sheetData>
    <row r="1" spans="1:11" ht="13.5">
      <c r="A1" s="123" t="s">
        <v>231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137" customFormat="1" ht="15" customHeight="1">
      <c r="A2" s="303" t="s">
        <v>219</v>
      </c>
      <c r="B2" s="303" t="s">
        <v>94</v>
      </c>
      <c r="C2" s="303" t="s">
        <v>227</v>
      </c>
      <c r="D2" s="303"/>
      <c r="E2" s="303"/>
      <c r="F2" s="292" t="s">
        <v>274</v>
      </c>
      <c r="G2" s="300" t="s">
        <v>228</v>
      </c>
      <c r="H2" s="355" t="s">
        <v>270</v>
      </c>
      <c r="I2" s="356" t="s">
        <v>232</v>
      </c>
      <c r="J2" s="357"/>
      <c r="K2" s="358"/>
    </row>
    <row r="3" spans="1:11" s="137" customFormat="1" ht="58.5" customHeight="1">
      <c r="A3" s="303"/>
      <c r="B3" s="303"/>
      <c r="C3" s="25" t="s">
        <v>94</v>
      </c>
      <c r="D3" s="58" t="s">
        <v>233</v>
      </c>
      <c r="E3" s="58" t="s">
        <v>234</v>
      </c>
      <c r="F3" s="293"/>
      <c r="G3" s="302"/>
      <c r="H3" s="294"/>
      <c r="I3" s="53" t="s">
        <v>267</v>
      </c>
      <c r="J3" s="60" t="s">
        <v>266</v>
      </c>
      <c r="K3" s="58" t="s">
        <v>281</v>
      </c>
    </row>
    <row r="4" spans="1:11" ht="15" customHeight="1">
      <c r="A4" s="138" t="s">
        <v>235</v>
      </c>
      <c r="B4" s="83">
        <v>86373</v>
      </c>
      <c r="C4" s="84">
        <v>3691</v>
      </c>
      <c r="D4" s="84">
        <v>3330</v>
      </c>
      <c r="E4" s="84">
        <v>361</v>
      </c>
      <c r="F4" s="84">
        <v>78</v>
      </c>
      <c r="G4" s="84">
        <v>986</v>
      </c>
      <c r="H4" s="84">
        <v>81650</v>
      </c>
      <c r="I4" s="163" t="s">
        <v>282</v>
      </c>
      <c r="J4" s="163" t="s">
        <v>220</v>
      </c>
      <c r="K4" s="279" t="s">
        <v>220</v>
      </c>
    </row>
    <row r="5" spans="1:11" ht="15" customHeight="1">
      <c r="A5" s="139">
        <v>55</v>
      </c>
      <c r="B5" s="83">
        <v>95849</v>
      </c>
      <c r="C5" s="84">
        <v>3668</v>
      </c>
      <c r="D5" s="84">
        <v>3320</v>
      </c>
      <c r="E5" s="84">
        <v>348</v>
      </c>
      <c r="F5" s="84">
        <v>17</v>
      </c>
      <c r="G5" s="84">
        <v>772</v>
      </c>
      <c r="H5" s="84">
        <v>91392</v>
      </c>
      <c r="I5" s="163" t="s">
        <v>220</v>
      </c>
      <c r="J5" s="163" t="s">
        <v>220</v>
      </c>
      <c r="K5" s="279" t="s">
        <v>220</v>
      </c>
    </row>
    <row r="6" spans="1:11" ht="15" customHeight="1">
      <c r="A6" s="139">
        <v>60</v>
      </c>
      <c r="B6" s="83">
        <v>116140</v>
      </c>
      <c r="C6" s="84">
        <v>3109</v>
      </c>
      <c r="D6" s="84">
        <v>2195</v>
      </c>
      <c r="E6" s="84">
        <v>914</v>
      </c>
      <c r="F6" s="84">
        <v>6</v>
      </c>
      <c r="G6" s="84">
        <v>578</v>
      </c>
      <c r="H6" s="84">
        <v>112447</v>
      </c>
      <c r="I6" s="163" t="s">
        <v>220</v>
      </c>
      <c r="J6" s="163" t="s">
        <v>220</v>
      </c>
      <c r="K6" s="279" t="s">
        <v>220</v>
      </c>
    </row>
    <row r="7" spans="1:11" ht="13.5" customHeight="1" hidden="1">
      <c r="A7" s="139">
        <v>61</v>
      </c>
      <c r="B7" s="83">
        <v>119082</v>
      </c>
      <c r="C7" s="84">
        <v>3200</v>
      </c>
      <c r="D7" s="84">
        <v>2243</v>
      </c>
      <c r="E7" s="84">
        <v>957</v>
      </c>
      <c r="F7" s="84">
        <v>5</v>
      </c>
      <c r="G7" s="84">
        <v>564</v>
      </c>
      <c r="H7" s="84">
        <v>115313</v>
      </c>
      <c r="I7" s="163" t="s">
        <v>220</v>
      </c>
      <c r="J7" s="163" t="s">
        <v>220</v>
      </c>
      <c r="K7" s="279" t="s">
        <v>220</v>
      </c>
    </row>
    <row r="8" spans="1:11" ht="13.5" customHeight="1" hidden="1">
      <c r="A8" s="139">
        <v>62</v>
      </c>
      <c r="B8" s="83">
        <v>122026</v>
      </c>
      <c r="C8" s="84">
        <v>3129</v>
      </c>
      <c r="D8" s="84">
        <v>2177</v>
      </c>
      <c r="E8" s="84">
        <v>952</v>
      </c>
      <c r="F8" s="84">
        <v>5</v>
      </c>
      <c r="G8" s="84">
        <v>593</v>
      </c>
      <c r="H8" s="84">
        <v>118299</v>
      </c>
      <c r="I8" s="163" t="s">
        <v>220</v>
      </c>
      <c r="J8" s="163" t="s">
        <v>220</v>
      </c>
      <c r="K8" s="279" t="s">
        <v>220</v>
      </c>
    </row>
    <row r="9" spans="1:11" ht="13.5" customHeight="1" hidden="1">
      <c r="A9" s="139">
        <v>63</v>
      </c>
      <c r="B9" s="83">
        <v>124030</v>
      </c>
      <c r="C9" s="84">
        <v>3239</v>
      </c>
      <c r="D9" s="84">
        <v>2218</v>
      </c>
      <c r="E9" s="84">
        <v>1021</v>
      </c>
      <c r="F9" s="84">
        <v>2</v>
      </c>
      <c r="G9" s="84">
        <v>584</v>
      </c>
      <c r="H9" s="84">
        <v>120205</v>
      </c>
      <c r="I9" s="163" t="s">
        <v>220</v>
      </c>
      <c r="J9" s="163" t="s">
        <v>220</v>
      </c>
      <c r="K9" s="279" t="s">
        <v>220</v>
      </c>
    </row>
    <row r="10" spans="1:11" ht="13.5" customHeight="1" hidden="1">
      <c r="A10" s="139" t="s">
        <v>236</v>
      </c>
      <c r="B10" s="83">
        <v>125832</v>
      </c>
      <c r="C10" s="84">
        <v>3257</v>
      </c>
      <c r="D10" s="84">
        <v>2307</v>
      </c>
      <c r="E10" s="84">
        <v>950</v>
      </c>
      <c r="F10" s="84">
        <v>21</v>
      </c>
      <c r="G10" s="84">
        <v>664</v>
      </c>
      <c r="H10" s="84">
        <v>121890</v>
      </c>
      <c r="I10" s="163" t="s">
        <v>220</v>
      </c>
      <c r="J10" s="163" t="s">
        <v>220</v>
      </c>
      <c r="K10" s="279" t="s">
        <v>220</v>
      </c>
    </row>
    <row r="11" spans="1:11" ht="15" customHeight="1">
      <c r="A11" s="140" t="s">
        <v>226</v>
      </c>
      <c r="B11" s="83">
        <v>128063</v>
      </c>
      <c r="C11" s="84">
        <v>3333</v>
      </c>
      <c r="D11" s="84">
        <v>2386</v>
      </c>
      <c r="E11" s="84">
        <v>947</v>
      </c>
      <c r="F11" s="84">
        <v>2</v>
      </c>
      <c r="G11" s="84">
        <v>667</v>
      </c>
      <c r="H11" s="84">
        <v>124061</v>
      </c>
      <c r="I11" s="163" t="s">
        <v>220</v>
      </c>
      <c r="J11" s="163" t="s">
        <v>220</v>
      </c>
      <c r="K11" s="279" t="s">
        <v>220</v>
      </c>
    </row>
    <row r="12" spans="1:11" ht="13.5" customHeight="1" hidden="1">
      <c r="A12" s="139">
        <v>3</v>
      </c>
      <c r="B12" s="83">
        <v>129684</v>
      </c>
      <c r="C12" s="84">
        <v>3508</v>
      </c>
      <c r="D12" s="84">
        <v>2353</v>
      </c>
      <c r="E12" s="84">
        <v>1155</v>
      </c>
      <c r="F12" s="84">
        <v>5</v>
      </c>
      <c r="G12" s="84">
        <v>716</v>
      </c>
      <c r="H12" s="84">
        <v>125455</v>
      </c>
      <c r="I12" s="163" t="s">
        <v>220</v>
      </c>
      <c r="J12" s="163" t="s">
        <v>220</v>
      </c>
      <c r="K12" s="279" t="s">
        <v>220</v>
      </c>
    </row>
    <row r="13" spans="1:11" ht="13.5" customHeight="1" hidden="1">
      <c r="A13" s="139">
        <v>4</v>
      </c>
      <c r="B13" s="83">
        <v>133800</v>
      </c>
      <c r="C13" s="84">
        <v>3440</v>
      </c>
      <c r="D13" s="84">
        <v>2165</v>
      </c>
      <c r="E13" s="84">
        <v>1275</v>
      </c>
      <c r="F13" s="84">
        <v>2</v>
      </c>
      <c r="G13" s="84">
        <v>615</v>
      </c>
      <c r="H13" s="84">
        <v>129743</v>
      </c>
      <c r="I13" s="163" t="s">
        <v>220</v>
      </c>
      <c r="J13" s="163" t="s">
        <v>220</v>
      </c>
      <c r="K13" s="279" t="s">
        <v>220</v>
      </c>
    </row>
    <row r="14" spans="1:11" ht="13.5" customHeight="1" hidden="1">
      <c r="A14" s="139">
        <v>5</v>
      </c>
      <c r="B14" s="83">
        <v>137694</v>
      </c>
      <c r="C14" s="84">
        <v>3576</v>
      </c>
      <c r="D14" s="84">
        <v>2363</v>
      </c>
      <c r="E14" s="84">
        <v>1213</v>
      </c>
      <c r="F14" s="84">
        <v>6</v>
      </c>
      <c r="G14" s="84">
        <v>683</v>
      </c>
      <c r="H14" s="84">
        <v>133429</v>
      </c>
      <c r="I14" s="163" t="s">
        <v>220</v>
      </c>
      <c r="J14" s="163" t="s">
        <v>220</v>
      </c>
      <c r="K14" s="279" t="s">
        <v>220</v>
      </c>
    </row>
    <row r="15" spans="1:11" ht="13.5" customHeight="1" hidden="1">
      <c r="A15" s="139">
        <v>6</v>
      </c>
      <c r="B15" s="83">
        <v>138827</v>
      </c>
      <c r="C15" s="84">
        <v>3646</v>
      </c>
      <c r="D15" s="84">
        <v>2415</v>
      </c>
      <c r="E15" s="84">
        <v>1231</v>
      </c>
      <c r="F15" s="84">
        <v>10</v>
      </c>
      <c r="G15" s="84">
        <v>564</v>
      </c>
      <c r="H15" s="84">
        <v>134607</v>
      </c>
      <c r="I15" s="163" t="s">
        <v>220</v>
      </c>
      <c r="J15" s="163" t="s">
        <v>220</v>
      </c>
      <c r="K15" s="279" t="s">
        <v>220</v>
      </c>
    </row>
    <row r="16" spans="1:11" ht="15" customHeight="1">
      <c r="A16" s="139">
        <v>7</v>
      </c>
      <c r="B16" s="83">
        <v>144497</v>
      </c>
      <c r="C16" s="84">
        <v>3578</v>
      </c>
      <c r="D16" s="84">
        <v>2407</v>
      </c>
      <c r="E16" s="84">
        <v>1171</v>
      </c>
      <c r="F16" s="84">
        <v>4</v>
      </c>
      <c r="G16" s="84">
        <v>566</v>
      </c>
      <c r="H16" s="84">
        <v>140349</v>
      </c>
      <c r="I16" s="163" t="s">
        <v>220</v>
      </c>
      <c r="J16" s="163" t="s">
        <v>220</v>
      </c>
      <c r="K16" s="279" t="s">
        <v>220</v>
      </c>
    </row>
    <row r="17" spans="1:11" ht="15" customHeight="1">
      <c r="A17" s="139">
        <v>8</v>
      </c>
      <c r="B17" s="83">
        <v>149486</v>
      </c>
      <c r="C17" s="84">
        <v>3706</v>
      </c>
      <c r="D17" s="84">
        <v>2433</v>
      </c>
      <c r="E17" s="84">
        <v>1273</v>
      </c>
      <c r="F17" s="84">
        <v>10</v>
      </c>
      <c r="G17" s="84">
        <v>537</v>
      </c>
      <c r="H17" s="84">
        <v>145233</v>
      </c>
      <c r="I17" s="163" t="s">
        <v>220</v>
      </c>
      <c r="J17" s="163" t="s">
        <v>220</v>
      </c>
      <c r="K17" s="279" t="s">
        <v>220</v>
      </c>
    </row>
    <row r="18" spans="1:11" ht="15" customHeight="1">
      <c r="A18" s="139">
        <v>9</v>
      </c>
      <c r="B18" s="83">
        <v>152411</v>
      </c>
      <c r="C18" s="84">
        <v>3680</v>
      </c>
      <c r="D18" s="84">
        <v>2399</v>
      </c>
      <c r="E18" s="84">
        <v>1281</v>
      </c>
      <c r="F18" s="84">
        <v>7</v>
      </c>
      <c r="G18" s="84">
        <v>457</v>
      </c>
      <c r="H18" s="84">
        <v>148267</v>
      </c>
      <c r="I18" s="163" t="s">
        <v>220</v>
      </c>
      <c r="J18" s="163" t="s">
        <v>220</v>
      </c>
      <c r="K18" s="279" t="s">
        <v>220</v>
      </c>
    </row>
    <row r="19" spans="1:11" ht="15" customHeight="1">
      <c r="A19" s="139">
        <v>10</v>
      </c>
      <c r="B19" s="83">
        <v>160657</v>
      </c>
      <c r="C19" s="84">
        <v>3879</v>
      </c>
      <c r="D19" s="84">
        <v>2312</v>
      </c>
      <c r="E19" s="84">
        <v>1567</v>
      </c>
      <c r="F19" s="84">
        <v>21</v>
      </c>
      <c r="G19" s="84">
        <v>444</v>
      </c>
      <c r="H19" s="84">
        <v>156313</v>
      </c>
      <c r="I19" s="163" t="s">
        <v>220</v>
      </c>
      <c r="J19" s="84">
        <v>2709</v>
      </c>
      <c r="K19" s="85">
        <v>2701</v>
      </c>
    </row>
    <row r="20" spans="1:11" ht="15" customHeight="1">
      <c r="A20" s="140" t="s">
        <v>265</v>
      </c>
      <c r="B20" s="83">
        <v>164213</v>
      </c>
      <c r="C20" s="84">
        <v>4039</v>
      </c>
      <c r="D20" s="84">
        <v>2325</v>
      </c>
      <c r="E20" s="84">
        <v>1714</v>
      </c>
      <c r="F20" s="84">
        <v>0</v>
      </c>
      <c r="G20" s="84">
        <v>513</v>
      </c>
      <c r="H20" s="84">
        <v>159661</v>
      </c>
      <c r="I20" s="163" t="s">
        <v>220</v>
      </c>
      <c r="J20" s="84">
        <v>3761</v>
      </c>
      <c r="K20" s="85">
        <v>4679</v>
      </c>
    </row>
    <row r="21" spans="1:11" ht="15" customHeight="1">
      <c r="A21" s="140" t="s">
        <v>241</v>
      </c>
      <c r="B21" s="83">
        <v>169030</v>
      </c>
      <c r="C21" s="84">
        <v>4149</v>
      </c>
      <c r="D21" s="84">
        <v>2441</v>
      </c>
      <c r="E21" s="84">
        <v>1708</v>
      </c>
      <c r="F21" s="84">
        <v>42</v>
      </c>
      <c r="G21" s="84">
        <v>426</v>
      </c>
      <c r="H21" s="84">
        <v>164413</v>
      </c>
      <c r="I21" s="163" t="s">
        <v>220</v>
      </c>
      <c r="J21" s="84">
        <v>4764</v>
      </c>
      <c r="K21" s="85">
        <v>5481</v>
      </c>
    </row>
    <row r="22" spans="1:11" ht="15" customHeight="1">
      <c r="A22" s="140" t="s">
        <v>246</v>
      </c>
      <c r="B22" s="83">
        <v>172423</v>
      </c>
      <c r="C22" s="84">
        <v>4097</v>
      </c>
      <c r="D22" s="84">
        <v>2281</v>
      </c>
      <c r="E22" s="84">
        <v>1816</v>
      </c>
      <c r="F22" s="84">
        <v>47</v>
      </c>
      <c r="G22" s="84">
        <v>364</v>
      </c>
      <c r="H22" s="84">
        <v>167915</v>
      </c>
      <c r="I22" s="84">
        <v>12070</v>
      </c>
      <c r="J22" s="84">
        <v>5585</v>
      </c>
      <c r="K22" s="85">
        <v>4692</v>
      </c>
    </row>
    <row r="23" spans="1:11" ht="15" customHeight="1">
      <c r="A23" s="140" t="s">
        <v>280</v>
      </c>
      <c r="B23" s="83">
        <v>176541</v>
      </c>
      <c r="C23" s="84">
        <v>4201</v>
      </c>
      <c r="D23" s="84">
        <v>2372</v>
      </c>
      <c r="E23" s="84">
        <v>1829</v>
      </c>
      <c r="F23" s="84">
        <v>64</v>
      </c>
      <c r="G23" s="84">
        <v>342</v>
      </c>
      <c r="H23" s="84">
        <v>171934</v>
      </c>
      <c r="I23" s="84">
        <v>44281</v>
      </c>
      <c r="J23" s="84">
        <v>5963</v>
      </c>
      <c r="K23" s="85">
        <v>5010</v>
      </c>
    </row>
    <row r="24" spans="1:11" ht="15" customHeight="1">
      <c r="A24" s="140" t="s">
        <v>277</v>
      </c>
      <c r="B24" s="83">
        <v>181607</v>
      </c>
      <c r="C24" s="84">
        <v>4465</v>
      </c>
      <c r="D24" s="84">
        <v>3316</v>
      </c>
      <c r="E24" s="84">
        <v>1149</v>
      </c>
      <c r="F24" s="84">
        <v>86</v>
      </c>
      <c r="G24" s="84">
        <v>297</v>
      </c>
      <c r="H24" s="84">
        <v>176759</v>
      </c>
      <c r="I24" s="84">
        <v>120122</v>
      </c>
      <c r="J24" s="84">
        <v>6352</v>
      </c>
      <c r="K24" s="85">
        <v>5183</v>
      </c>
    </row>
    <row r="25" spans="1:11" ht="15" customHeight="1">
      <c r="A25" s="136" t="s">
        <v>304</v>
      </c>
      <c r="B25" s="104">
        <v>183040</v>
      </c>
      <c r="C25" s="88">
        <v>4627</v>
      </c>
      <c r="D25" s="88">
        <v>3503</v>
      </c>
      <c r="E25" s="88">
        <v>1124</v>
      </c>
      <c r="F25" s="88">
        <v>47</v>
      </c>
      <c r="G25" s="88">
        <v>260</v>
      </c>
      <c r="H25" s="88">
        <v>178106</v>
      </c>
      <c r="I25" s="88">
        <v>171083</v>
      </c>
      <c r="J25" s="88">
        <v>7023</v>
      </c>
      <c r="K25" s="89">
        <v>5357</v>
      </c>
    </row>
    <row r="26" spans="1:11" ht="13.5" customHeight="1">
      <c r="A26" s="164"/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61.5" customHeight="1">
      <c r="A27" s="137"/>
      <c r="B27"/>
      <c r="C27"/>
      <c r="D27"/>
      <c r="E27"/>
      <c r="F27"/>
      <c r="G27"/>
      <c r="H27"/>
      <c r="I27"/>
      <c r="J27"/>
      <c r="K27"/>
    </row>
    <row r="28" spans="1:11" ht="13.5">
      <c r="A28" s="123" t="s">
        <v>237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1:11" ht="13.5" customHeight="1">
      <c r="A29" s="303" t="s">
        <v>238</v>
      </c>
      <c r="B29" s="303" t="s">
        <v>94</v>
      </c>
      <c r="C29" s="303" t="s">
        <v>239</v>
      </c>
      <c r="D29" s="303"/>
      <c r="E29" s="303"/>
      <c r="F29" s="292" t="s">
        <v>274</v>
      </c>
      <c r="G29" s="300" t="s">
        <v>228</v>
      </c>
      <c r="H29" s="355" t="s">
        <v>270</v>
      </c>
      <c r="I29" s="356" t="s">
        <v>232</v>
      </c>
      <c r="J29" s="357"/>
      <c r="K29" s="358"/>
    </row>
    <row r="30" spans="1:11" ht="55.5" customHeight="1">
      <c r="A30" s="303"/>
      <c r="B30" s="303"/>
      <c r="C30" s="25" t="s">
        <v>94</v>
      </c>
      <c r="D30" s="58" t="s">
        <v>233</v>
      </c>
      <c r="E30" s="58" t="s">
        <v>234</v>
      </c>
      <c r="F30" s="293"/>
      <c r="G30" s="302"/>
      <c r="H30" s="294"/>
      <c r="I30" s="53" t="s">
        <v>267</v>
      </c>
      <c r="J30" s="60" t="s">
        <v>266</v>
      </c>
      <c r="K30" s="58" t="s">
        <v>283</v>
      </c>
    </row>
    <row r="31" spans="1:11" ht="15" customHeight="1">
      <c r="A31" s="134" t="s">
        <v>230</v>
      </c>
      <c r="B31" s="83">
        <v>85605</v>
      </c>
      <c r="C31" s="84">
        <v>3423</v>
      </c>
      <c r="D31" s="84">
        <v>3092</v>
      </c>
      <c r="E31" s="84">
        <v>331</v>
      </c>
      <c r="F31" s="84">
        <v>78</v>
      </c>
      <c r="G31" s="84">
        <v>1065</v>
      </c>
      <c r="H31" s="84">
        <v>81039</v>
      </c>
      <c r="I31" s="163" t="s">
        <v>220</v>
      </c>
      <c r="J31" s="163" t="s">
        <v>220</v>
      </c>
      <c r="K31" s="279" t="s">
        <v>220</v>
      </c>
    </row>
    <row r="32" spans="1:11" ht="15" customHeight="1">
      <c r="A32" s="134">
        <v>55</v>
      </c>
      <c r="B32" s="83">
        <v>95695</v>
      </c>
      <c r="C32" s="84">
        <v>3673</v>
      </c>
      <c r="D32" s="84">
        <v>3314</v>
      </c>
      <c r="E32" s="84">
        <v>359</v>
      </c>
      <c r="F32" s="84">
        <v>17</v>
      </c>
      <c r="G32" s="84">
        <v>868</v>
      </c>
      <c r="H32" s="84">
        <v>91137</v>
      </c>
      <c r="I32" s="163" t="s">
        <v>220</v>
      </c>
      <c r="J32" s="163" t="s">
        <v>220</v>
      </c>
      <c r="K32" s="279" t="s">
        <v>220</v>
      </c>
    </row>
    <row r="33" spans="1:11" ht="15" customHeight="1">
      <c r="A33" s="134">
        <v>60</v>
      </c>
      <c r="B33" s="83">
        <v>115948</v>
      </c>
      <c r="C33" s="84">
        <v>3231</v>
      </c>
      <c r="D33" s="84">
        <v>2255</v>
      </c>
      <c r="E33" s="84">
        <v>976</v>
      </c>
      <c r="F33" s="84">
        <v>6</v>
      </c>
      <c r="G33" s="84">
        <v>619</v>
      </c>
      <c r="H33" s="84">
        <v>112092</v>
      </c>
      <c r="I33" s="163" t="s">
        <v>220</v>
      </c>
      <c r="J33" s="163" t="s">
        <v>220</v>
      </c>
      <c r="K33" s="279" t="s">
        <v>220</v>
      </c>
    </row>
    <row r="34" spans="1:11" ht="13.5" hidden="1">
      <c r="A34" s="134">
        <v>61</v>
      </c>
      <c r="B34" s="83">
        <v>118955</v>
      </c>
      <c r="C34" s="84">
        <v>3231</v>
      </c>
      <c r="D34" s="84">
        <v>2322</v>
      </c>
      <c r="E34" s="84">
        <v>909</v>
      </c>
      <c r="F34" s="84">
        <v>5</v>
      </c>
      <c r="G34" s="84">
        <v>654</v>
      </c>
      <c r="H34" s="84">
        <v>115065</v>
      </c>
      <c r="I34" s="163" t="s">
        <v>220</v>
      </c>
      <c r="J34" s="163" t="s">
        <v>220</v>
      </c>
      <c r="K34" s="279" t="s">
        <v>220</v>
      </c>
    </row>
    <row r="35" spans="1:11" ht="13.5" hidden="1">
      <c r="A35" s="134">
        <v>62</v>
      </c>
      <c r="B35" s="83">
        <v>121895</v>
      </c>
      <c r="C35" s="84">
        <v>3141</v>
      </c>
      <c r="D35" s="84">
        <v>2208</v>
      </c>
      <c r="E35" s="84">
        <v>933</v>
      </c>
      <c r="F35" s="84">
        <v>5</v>
      </c>
      <c r="G35" s="84">
        <v>616</v>
      </c>
      <c r="H35" s="84">
        <v>118133</v>
      </c>
      <c r="I35" s="163" t="s">
        <v>220</v>
      </c>
      <c r="J35" s="163" t="s">
        <v>220</v>
      </c>
      <c r="K35" s="279" t="s">
        <v>220</v>
      </c>
    </row>
    <row r="36" spans="1:11" ht="13.5" hidden="1">
      <c r="A36" s="134">
        <v>63</v>
      </c>
      <c r="B36" s="83">
        <v>124106</v>
      </c>
      <c r="C36" s="84">
        <v>3245</v>
      </c>
      <c r="D36" s="84">
        <v>2269</v>
      </c>
      <c r="E36" s="84">
        <v>976</v>
      </c>
      <c r="F36" s="84">
        <v>2</v>
      </c>
      <c r="G36" s="84">
        <v>639</v>
      </c>
      <c r="H36" s="84">
        <v>120220</v>
      </c>
      <c r="I36" s="163" t="s">
        <v>220</v>
      </c>
      <c r="J36" s="163" t="s">
        <v>220</v>
      </c>
      <c r="K36" s="279" t="s">
        <v>220</v>
      </c>
    </row>
    <row r="37" spans="1:11" ht="13.5" hidden="1">
      <c r="A37" s="134" t="s">
        <v>229</v>
      </c>
      <c r="B37" s="83">
        <v>125929</v>
      </c>
      <c r="C37" s="84">
        <v>3239</v>
      </c>
      <c r="D37" s="84">
        <v>2282</v>
      </c>
      <c r="E37" s="84">
        <v>957</v>
      </c>
      <c r="F37" s="84">
        <v>21</v>
      </c>
      <c r="G37" s="84">
        <v>673</v>
      </c>
      <c r="H37" s="84">
        <v>121996</v>
      </c>
      <c r="I37" s="163" t="s">
        <v>220</v>
      </c>
      <c r="J37" s="163" t="s">
        <v>220</v>
      </c>
      <c r="K37" s="279" t="s">
        <v>220</v>
      </c>
    </row>
    <row r="38" spans="1:11" ht="15" customHeight="1">
      <c r="A38" s="140" t="s">
        <v>226</v>
      </c>
      <c r="B38" s="83">
        <v>127797</v>
      </c>
      <c r="C38" s="84">
        <v>3268</v>
      </c>
      <c r="D38" s="84">
        <v>2298</v>
      </c>
      <c r="E38" s="84">
        <v>970</v>
      </c>
      <c r="F38" s="84">
        <v>1</v>
      </c>
      <c r="G38" s="84">
        <v>707</v>
      </c>
      <c r="H38" s="84">
        <v>123821</v>
      </c>
      <c r="I38" s="163" t="s">
        <v>220</v>
      </c>
      <c r="J38" s="163" t="s">
        <v>220</v>
      </c>
      <c r="K38" s="279" t="s">
        <v>220</v>
      </c>
    </row>
    <row r="39" spans="1:11" ht="13.5" hidden="1">
      <c r="A39" s="134">
        <v>3</v>
      </c>
      <c r="B39" s="83">
        <v>129826</v>
      </c>
      <c r="C39" s="84">
        <v>3477</v>
      </c>
      <c r="D39" s="84">
        <v>2333</v>
      </c>
      <c r="E39" s="84">
        <v>1144</v>
      </c>
      <c r="F39" s="84">
        <v>6</v>
      </c>
      <c r="G39" s="84">
        <v>733</v>
      </c>
      <c r="H39" s="84">
        <v>125610</v>
      </c>
      <c r="I39" s="163" t="s">
        <v>220</v>
      </c>
      <c r="J39" s="163" t="s">
        <v>220</v>
      </c>
      <c r="K39" s="279" t="s">
        <v>220</v>
      </c>
    </row>
    <row r="40" spans="1:11" ht="13.5" hidden="1">
      <c r="A40" s="134">
        <v>4</v>
      </c>
      <c r="B40" s="83">
        <v>133966</v>
      </c>
      <c r="C40" s="84">
        <v>3451</v>
      </c>
      <c r="D40" s="84">
        <v>2124</v>
      </c>
      <c r="E40" s="84">
        <v>1327</v>
      </c>
      <c r="F40" s="84">
        <v>3</v>
      </c>
      <c r="G40" s="84">
        <v>603</v>
      </c>
      <c r="H40" s="84">
        <v>129909</v>
      </c>
      <c r="I40" s="163" t="s">
        <v>220</v>
      </c>
      <c r="J40" s="163" t="s">
        <v>220</v>
      </c>
      <c r="K40" s="279" t="s">
        <v>220</v>
      </c>
    </row>
    <row r="41" spans="1:11" ht="13.5" hidden="1">
      <c r="A41" s="134">
        <v>5</v>
      </c>
      <c r="B41" s="83">
        <v>137648</v>
      </c>
      <c r="C41" s="84">
        <v>3570</v>
      </c>
      <c r="D41" s="84">
        <v>2375</v>
      </c>
      <c r="E41" s="84">
        <v>1195</v>
      </c>
      <c r="F41" s="84">
        <v>6</v>
      </c>
      <c r="G41" s="84">
        <v>711</v>
      </c>
      <c r="H41" s="84">
        <v>133361</v>
      </c>
      <c r="I41" s="163" t="s">
        <v>220</v>
      </c>
      <c r="J41" s="163" t="s">
        <v>220</v>
      </c>
      <c r="K41" s="279" t="s">
        <v>220</v>
      </c>
    </row>
    <row r="42" spans="1:11" ht="13.5" hidden="1">
      <c r="A42" s="134">
        <v>6</v>
      </c>
      <c r="B42" s="83">
        <v>139035</v>
      </c>
      <c r="C42" s="84">
        <v>3736</v>
      </c>
      <c r="D42" s="84">
        <v>2495</v>
      </c>
      <c r="E42" s="84">
        <v>1241</v>
      </c>
      <c r="F42" s="84">
        <v>10</v>
      </c>
      <c r="G42" s="84">
        <v>588</v>
      </c>
      <c r="H42" s="84">
        <v>134701</v>
      </c>
      <c r="I42" s="163" t="s">
        <v>220</v>
      </c>
      <c r="J42" s="163" t="s">
        <v>220</v>
      </c>
      <c r="K42" s="279" t="s">
        <v>220</v>
      </c>
    </row>
    <row r="43" spans="1:11" ht="15" customHeight="1">
      <c r="A43" s="134">
        <v>7</v>
      </c>
      <c r="B43" s="83">
        <v>144475</v>
      </c>
      <c r="C43" s="84">
        <v>3645</v>
      </c>
      <c r="D43" s="84">
        <v>2456</v>
      </c>
      <c r="E43" s="84">
        <v>1189</v>
      </c>
      <c r="F43" s="84">
        <v>4</v>
      </c>
      <c r="G43" s="84">
        <v>581</v>
      </c>
      <c r="H43" s="84">
        <v>140245</v>
      </c>
      <c r="I43" s="163" t="s">
        <v>220</v>
      </c>
      <c r="J43" s="163" t="s">
        <v>220</v>
      </c>
      <c r="K43" s="279" t="s">
        <v>220</v>
      </c>
    </row>
    <row r="44" spans="1:11" ht="15" customHeight="1">
      <c r="A44" s="134">
        <v>8</v>
      </c>
      <c r="B44" s="83">
        <v>149302</v>
      </c>
      <c r="C44" s="84">
        <v>3742</v>
      </c>
      <c r="D44" s="84">
        <v>2457</v>
      </c>
      <c r="E44" s="84">
        <v>1285</v>
      </c>
      <c r="F44" s="84">
        <v>10</v>
      </c>
      <c r="G44" s="84">
        <v>545</v>
      </c>
      <c r="H44" s="84">
        <v>145005</v>
      </c>
      <c r="I44" s="163" t="s">
        <v>220</v>
      </c>
      <c r="J44" s="163" t="s">
        <v>220</v>
      </c>
      <c r="K44" s="279" t="s">
        <v>220</v>
      </c>
    </row>
    <row r="45" spans="1:11" ht="15" customHeight="1">
      <c r="A45" s="134">
        <v>9</v>
      </c>
      <c r="B45" s="83">
        <v>152984</v>
      </c>
      <c r="C45" s="84">
        <v>3774</v>
      </c>
      <c r="D45" s="84">
        <v>2442</v>
      </c>
      <c r="E45" s="84">
        <v>1332</v>
      </c>
      <c r="F45" s="84">
        <v>7</v>
      </c>
      <c r="G45" s="84">
        <v>505</v>
      </c>
      <c r="H45" s="84">
        <v>148698</v>
      </c>
      <c r="I45" s="163" t="s">
        <v>220</v>
      </c>
      <c r="J45" s="163" t="s">
        <v>220</v>
      </c>
      <c r="K45" s="279" t="s">
        <v>220</v>
      </c>
    </row>
    <row r="46" spans="1:11" ht="15" customHeight="1">
      <c r="A46" s="134">
        <v>10</v>
      </c>
      <c r="B46" s="83">
        <v>160763</v>
      </c>
      <c r="C46" s="84">
        <v>3907</v>
      </c>
      <c r="D46" s="84">
        <v>2384</v>
      </c>
      <c r="E46" s="84">
        <v>1523</v>
      </c>
      <c r="F46" s="84">
        <v>21</v>
      </c>
      <c r="G46" s="84">
        <v>437</v>
      </c>
      <c r="H46" s="84">
        <v>156398</v>
      </c>
      <c r="I46" s="163" t="s">
        <v>220</v>
      </c>
      <c r="J46" s="84">
        <v>4289</v>
      </c>
      <c r="K46" s="85">
        <v>537</v>
      </c>
    </row>
    <row r="47" spans="1:11" ht="15" customHeight="1">
      <c r="A47" s="135" t="s">
        <v>265</v>
      </c>
      <c r="B47" s="83">
        <v>164243</v>
      </c>
      <c r="C47" s="84">
        <v>4007</v>
      </c>
      <c r="D47" s="84">
        <v>2310</v>
      </c>
      <c r="E47" s="84">
        <v>1697</v>
      </c>
      <c r="F47" s="84">
        <v>0</v>
      </c>
      <c r="G47" s="84">
        <v>524</v>
      </c>
      <c r="H47" s="84">
        <v>159712</v>
      </c>
      <c r="I47" s="163" t="s">
        <v>220</v>
      </c>
      <c r="J47" s="84">
        <v>6604</v>
      </c>
      <c r="K47" s="85">
        <v>993</v>
      </c>
    </row>
    <row r="48" spans="1:11" ht="15" customHeight="1">
      <c r="A48" s="135" t="s">
        <v>241</v>
      </c>
      <c r="B48" s="83">
        <v>168993</v>
      </c>
      <c r="C48" s="84">
        <v>4170</v>
      </c>
      <c r="D48" s="84">
        <v>2476</v>
      </c>
      <c r="E48" s="84">
        <v>1694</v>
      </c>
      <c r="F48" s="84">
        <v>41</v>
      </c>
      <c r="G48" s="84">
        <v>431</v>
      </c>
      <c r="H48" s="84">
        <v>164351</v>
      </c>
      <c r="I48" s="163" t="s">
        <v>220</v>
      </c>
      <c r="J48" s="84">
        <v>8278</v>
      </c>
      <c r="K48" s="85">
        <v>1262</v>
      </c>
    </row>
    <row r="49" spans="1:11" ht="15" customHeight="1">
      <c r="A49" s="140" t="s">
        <v>246</v>
      </c>
      <c r="B49" s="83">
        <v>172427</v>
      </c>
      <c r="C49" s="84">
        <v>4103</v>
      </c>
      <c r="D49" s="84">
        <v>2265</v>
      </c>
      <c r="E49" s="84">
        <v>1838</v>
      </c>
      <c r="F49" s="84">
        <v>48</v>
      </c>
      <c r="G49" s="84">
        <v>374</v>
      </c>
      <c r="H49" s="84">
        <v>167902</v>
      </c>
      <c r="I49" s="84">
        <v>12231</v>
      </c>
      <c r="J49" s="84">
        <v>8821</v>
      </c>
      <c r="K49" s="85">
        <v>1265</v>
      </c>
    </row>
    <row r="50" spans="1:11" ht="15" customHeight="1">
      <c r="A50" s="140" t="s">
        <v>280</v>
      </c>
      <c r="B50" s="83">
        <v>176840</v>
      </c>
      <c r="C50" s="84">
        <v>4233</v>
      </c>
      <c r="D50" s="84">
        <v>2401</v>
      </c>
      <c r="E50" s="84">
        <v>1832</v>
      </c>
      <c r="F50" s="84">
        <v>59</v>
      </c>
      <c r="G50" s="84">
        <v>363</v>
      </c>
      <c r="H50" s="84">
        <v>172175</v>
      </c>
      <c r="I50" s="84">
        <v>43954</v>
      </c>
      <c r="J50" s="84">
        <v>9581</v>
      </c>
      <c r="K50" s="85">
        <v>1392</v>
      </c>
    </row>
    <row r="51" spans="1:11" ht="15" customHeight="1">
      <c r="A51" s="140" t="s">
        <v>277</v>
      </c>
      <c r="B51" s="83">
        <v>181847</v>
      </c>
      <c r="C51" s="84">
        <v>4433</v>
      </c>
      <c r="D51" s="84">
        <v>3299</v>
      </c>
      <c r="E51" s="84">
        <v>1134</v>
      </c>
      <c r="F51" s="84">
        <v>87</v>
      </c>
      <c r="G51" s="84">
        <v>301</v>
      </c>
      <c r="H51" s="84">
        <v>177026</v>
      </c>
      <c r="I51" s="84">
        <v>118528</v>
      </c>
      <c r="J51" s="84">
        <v>10168</v>
      </c>
      <c r="K51" s="85">
        <v>714</v>
      </c>
    </row>
    <row r="52" spans="1:11" ht="15" customHeight="1">
      <c r="A52" s="136" t="s">
        <v>304</v>
      </c>
      <c r="B52" s="104">
        <v>183038</v>
      </c>
      <c r="C52" s="88">
        <v>4685</v>
      </c>
      <c r="D52" s="88">
        <v>3557</v>
      </c>
      <c r="E52" s="88">
        <v>1128</v>
      </c>
      <c r="F52" s="88">
        <v>49</v>
      </c>
      <c r="G52" s="88">
        <v>257</v>
      </c>
      <c r="H52" s="88">
        <v>178047</v>
      </c>
      <c r="I52" s="88">
        <v>167309</v>
      </c>
      <c r="J52" s="88">
        <v>10738</v>
      </c>
      <c r="K52" s="89">
        <v>1498</v>
      </c>
    </row>
    <row r="53" spans="1:2" ht="13.5">
      <c r="A53" s="164"/>
      <c r="B53" s="191"/>
    </row>
    <row r="54" spans="1:11" ht="13.5">
      <c r="A54" s="141" t="s">
        <v>271</v>
      </c>
      <c r="J54"/>
      <c r="K54"/>
    </row>
    <row r="55" spans="1:11" ht="13.5">
      <c r="A55" s="141" t="s">
        <v>272</v>
      </c>
      <c r="J55"/>
      <c r="K55"/>
    </row>
    <row r="56" spans="1:11" ht="13.5">
      <c r="A56" s="141" t="s">
        <v>273</v>
      </c>
      <c r="J56"/>
      <c r="K56"/>
    </row>
  </sheetData>
  <mergeCells count="14">
    <mergeCell ref="I2:K2"/>
    <mergeCell ref="F2:F3"/>
    <mergeCell ref="A29:A30"/>
    <mergeCell ref="B29:B30"/>
    <mergeCell ref="C29:E29"/>
    <mergeCell ref="I29:K29"/>
    <mergeCell ref="A2:A3"/>
    <mergeCell ref="B2:B3"/>
    <mergeCell ref="C2:E2"/>
    <mergeCell ref="H2:H3"/>
    <mergeCell ref="G2:G3"/>
    <mergeCell ref="F29:F30"/>
    <mergeCell ref="G29:G30"/>
    <mergeCell ref="H29:H30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54"/>
  <sheetViews>
    <sheetView zoomScaleSheetLayoutView="100" workbookViewId="0" topLeftCell="A1">
      <pane xSplit="1" ySplit="5" topLeftCell="B6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F51" sqref="F51"/>
    </sheetView>
  </sheetViews>
  <sheetFormatPr defaultColWidth="9.00390625" defaultRowHeight="13.5"/>
  <cols>
    <col min="1" max="1" width="7.875" style="0" customWidth="1"/>
    <col min="3" max="7" width="8.125" style="0" customWidth="1"/>
    <col min="8" max="8" width="7.50390625" style="0" bestFit="1" customWidth="1"/>
    <col min="9" max="13" width="6.625" style="0" customWidth="1"/>
    <col min="14" max="14" width="7.125" style="0" customWidth="1"/>
    <col min="15" max="15" width="10.75390625" style="0" customWidth="1"/>
  </cols>
  <sheetData>
    <row r="1" spans="1:13" ht="13.5">
      <c r="A1" s="73" t="s">
        <v>243</v>
      </c>
      <c r="B1" s="74"/>
      <c r="C1" s="74"/>
      <c r="D1" s="74"/>
      <c r="E1" s="74"/>
      <c r="F1" s="74"/>
      <c r="G1" s="74"/>
      <c r="I1" s="74"/>
      <c r="J1" s="74"/>
      <c r="K1" s="74"/>
      <c r="L1" s="74"/>
      <c r="M1" s="72" t="s">
        <v>286</v>
      </c>
    </row>
    <row r="2" spans="1:15" ht="13.5">
      <c r="A2" s="292" t="s">
        <v>146</v>
      </c>
      <c r="B2" s="298" t="s">
        <v>147</v>
      </c>
      <c r="C2" s="280"/>
      <c r="D2" s="280"/>
      <c r="E2" s="280"/>
      <c r="F2" s="280"/>
      <c r="G2" s="299"/>
      <c r="H2" s="22"/>
      <c r="I2" s="280" t="s">
        <v>148</v>
      </c>
      <c r="J2" s="280"/>
      <c r="K2" s="280"/>
      <c r="L2" s="280"/>
      <c r="M2" s="299"/>
      <c r="O2" s="82"/>
    </row>
    <row r="3" spans="1:15" ht="13.5">
      <c r="A3" s="301"/>
      <c r="B3" s="297" t="s">
        <v>149</v>
      </c>
      <c r="C3" s="75"/>
      <c r="D3" s="75"/>
      <c r="E3" s="75"/>
      <c r="F3" s="75"/>
      <c r="G3" s="308" t="s">
        <v>150</v>
      </c>
      <c r="H3" s="297" t="s">
        <v>149</v>
      </c>
      <c r="I3" s="75"/>
      <c r="J3" s="75"/>
      <c r="K3" s="75"/>
      <c r="L3" s="75"/>
      <c r="M3" s="308" t="s">
        <v>150</v>
      </c>
      <c r="N3" s="74"/>
      <c r="O3" s="82"/>
    </row>
    <row r="4" spans="1:15" ht="24" customHeight="1">
      <c r="A4" s="301"/>
      <c r="B4" s="295"/>
      <c r="C4" s="303" t="s">
        <v>151</v>
      </c>
      <c r="D4" s="303" t="s">
        <v>152</v>
      </c>
      <c r="E4" s="303" t="s">
        <v>244</v>
      </c>
      <c r="F4" s="303" t="s">
        <v>153</v>
      </c>
      <c r="G4" s="309"/>
      <c r="H4" s="295"/>
      <c r="I4" s="303" t="s">
        <v>151</v>
      </c>
      <c r="J4" s="303" t="s">
        <v>152</v>
      </c>
      <c r="K4" s="303" t="s">
        <v>244</v>
      </c>
      <c r="L4" s="303" t="s">
        <v>153</v>
      </c>
      <c r="M4" s="309"/>
      <c r="N4" s="74"/>
      <c r="O4" s="82"/>
    </row>
    <row r="5" spans="1:15" ht="55.5" customHeight="1">
      <c r="A5" s="302"/>
      <c r="B5" s="296"/>
      <c r="C5" s="303"/>
      <c r="D5" s="303"/>
      <c r="E5" s="303"/>
      <c r="F5" s="303"/>
      <c r="G5" s="310"/>
      <c r="H5" s="295"/>
      <c r="I5" s="303"/>
      <c r="J5" s="303"/>
      <c r="K5" s="303"/>
      <c r="L5" s="303"/>
      <c r="M5" s="309"/>
      <c r="N5" s="74"/>
      <c r="O5" s="82"/>
    </row>
    <row r="6" spans="1:13" ht="13.5">
      <c r="A6" s="27" t="s">
        <v>98</v>
      </c>
      <c r="B6" s="254">
        <v>1631553</v>
      </c>
      <c r="C6" s="254">
        <v>354927</v>
      </c>
      <c r="D6" s="254">
        <v>13293</v>
      </c>
      <c r="E6" s="254">
        <v>24373</v>
      </c>
      <c r="F6" s="254">
        <v>912193</v>
      </c>
      <c r="G6" s="255">
        <v>181001</v>
      </c>
      <c r="H6" s="256">
        <v>1277.8</v>
      </c>
      <c r="I6" s="257">
        <v>278</v>
      </c>
      <c r="J6" s="257">
        <v>10.4</v>
      </c>
      <c r="K6" s="257">
        <v>273.7</v>
      </c>
      <c r="L6" s="257">
        <v>714.4</v>
      </c>
      <c r="M6" s="258">
        <v>141.8</v>
      </c>
    </row>
    <row r="7" spans="1:15" s="82" customFormat="1" ht="24.75" customHeight="1">
      <c r="A7" s="80" t="s">
        <v>99</v>
      </c>
      <c r="B7" s="259">
        <v>105574</v>
      </c>
      <c r="C7" s="259">
        <v>21358</v>
      </c>
      <c r="D7" s="259">
        <v>730</v>
      </c>
      <c r="E7" s="259">
        <v>1528</v>
      </c>
      <c r="F7" s="259">
        <v>54314</v>
      </c>
      <c r="G7" s="260">
        <v>10862</v>
      </c>
      <c r="H7" s="261">
        <v>1870.6</v>
      </c>
      <c r="I7" s="262">
        <v>378.4</v>
      </c>
      <c r="J7" s="262">
        <v>12.9</v>
      </c>
      <c r="K7" s="262">
        <v>515.5</v>
      </c>
      <c r="L7" s="262">
        <v>962.3</v>
      </c>
      <c r="M7" s="263">
        <v>192.5</v>
      </c>
      <c r="O7"/>
    </row>
    <row r="8" spans="1:14" ht="13.5">
      <c r="A8" s="28" t="s">
        <v>100</v>
      </c>
      <c r="B8" s="264">
        <v>19632</v>
      </c>
      <c r="C8" s="265">
        <v>4694</v>
      </c>
      <c r="D8" s="265">
        <v>198</v>
      </c>
      <c r="E8" s="265">
        <v>571</v>
      </c>
      <c r="F8" s="265">
        <v>11738</v>
      </c>
      <c r="G8" s="266">
        <v>5190</v>
      </c>
      <c r="H8" s="267">
        <v>1352.1</v>
      </c>
      <c r="I8" s="268">
        <v>323.3</v>
      </c>
      <c r="J8" s="268">
        <v>13.6</v>
      </c>
      <c r="K8" s="268">
        <v>205.4</v>
      </c>
      <c r="L8" s="268">
        <v>808.4</v>
      </c>
      <c r="M8" s="269">
        <v>357.4</v>
      </c>
      <c r="N8" s="87"/>
    </row>
    <row r="9" spans="1:13" ht="13.5">
      <c r="A9" s="28" t="s">
        <v>101</v>
      </c>
      <c r="B9" s="265">
        <v>19913</v>
      </c>
      <c r="C9" s="265">
        <v>4510</v>
      </c>
      <c r="D9" s="265">
        <v>210</v>
      </c>
      <c r="E9" s="265">
        <v>478</v>
      </c>
      <c r="F9" s="265">
        <v>12023</v>
      </c>
      <c r="G9" s="266">
        <v>3213</v>
      </c>
      <c r="H9" s="267">
        <v>1427.5</v>
      </c>
      <c r="I9" s="268">
        <v>323.3</v>
      </c>
      <c r="J9" s="268">
        <v>15.1</v>
      </c>
      <c r="K9" s="268">
        <v>225.4</v>
      </c>
      <c r="L9" s="268">
        <v>861.9</v>
      </c>
      <c r="M9" s="269">
        <v>230.3</v>
      </c>
    </row>
    <row r="10" spans="1:13" ht="13.5">
      <c r="A10" s="28" t="s">
        <v>102</v>
      </c>
      <c r="B10" s="265">
        <v>26598</v>
      </c>
      <c r="C10" s="265">
        <v>6116</v>
      </c>
      <c r="D10" s="265">
        <v>172</v>
      </c>
      <c r="E10" s="265">
        <v>459</v>
      </c>
      <c r="F10" s="265">
        <v>17071</v>
      </c>
      <c r="G10" s="266">
        <v>3660</v>
      </c>
      <c r="H10" s="267">
        <v>1121.8</v>
      </c>
      <c r="I10" s="268">
        <v>258</v>
      </c>
      <c r="J10" s="268">
        <v>7.3</v>
      </c>
      <c r="K10" s="268">
        <v>135.4</v>
      </c>
      <c r="L10" s="268">
        <v>720</v>
      </c>
      <c r="M10" s="269">
        <v>154.4</v>
      </c>
    </row>
    <row r="11" spans="1:13" ht="13.5">
      <c r="A11" s="28" t="s">
        <v>103</v>
      </c>
      <c r="B11" s="265">
        <v>17360</v>
      </c>
      <c r="C11" s="265">
        <v>4469</v>
      </c>
      <c r="D11" s="265">
        <v>130</v>
      </c>
      <c r="E11" s="265">
        <v>187</v>
      </c>
      <c r="F11" s="265">
        <v>9992</v>
      </c>
      <c r="G11" s="266">
        <v>1885</v>
      </c>
      <c r="H11" s="267">
        <v>1497.8</v>
      </c>
      <c r="I11" s="268">
        <v>385.6</v>
      </c>
      <c r="J11" s="268">
        <v>11.2</v>
      </c>
      <c r="K11" s="268">
        <v>236.3</v>
      </c>
      <c r="L11" s="268">
        <v>862.1</v>
      </c>
      <c r="M11" s="269">
        <v>162.6</v>
      </c>
    </row>
    <row r="12" spans="1:15" s="82" customFormat="1" ht="24.75" customHeight="1">
      <c r="A12" s="80" t="s">
        <v>104</v>
      </c>
      <c r="B12" s="259">
        <v>15233</v>
      </c>
      <c r="C12" s="259">
        <v>3599</v>
      </c>
      <c r="D12" s="259">
        <v>50</v>
      </c>
      <c r="E12" s="259">
        <v>216</v>
      </c>
      <c r="F12" s="259">
        <v>9805</v>
      </c>
      <c r="G12" s="260">
        <v>1535</v>
      </c>
      <c r="H12" s="261">
        <v>1245.5</v>
      </c>
      <c r="I12" s="262">
        <v>294.3</v>
      </c>
      <c r="J12" s="262">
        <v>4.1</v>
      </c>
      <c r="K12" s="262">
        <v>144</v>
      </c>
      <c r="L12" s="262">
        <v>801.7</v>
      </c>
      <c r="M12" s="263">
        <v>125.5</v>
      </c>
      <c r="O12"/>
    </row>
    <row r="13" spans="1:13" ht="13.5">
      <c r="A13" s="28" t="s">
        <v>105</v>
      </c>
      <c r="B13" s="265">
        <v>29995</v>
      </c>
      <c r="C13" s="265">
        <v>7877</v>
      </c>
      <c r="D13" s="265">
        <v>320</v>
      </c>
      <c r="E13" s="265">
        <v>296</v>
      </c>
      <c r="F13" s="265">
        <v>17365</v>
      </c>
      <c r="G13" s="266">
        <v>3355</v>
      </c>
      <c r="H13" s="267">
        <v>1424.3</v>
      </c>
      <c r="I13" s="268">
        <v>374</v>
      </c>
      <c r="J13" s="268">
        <v>15.2</v>
      </c>
      <c r="K13" s="268">
        <v>208.9</v>
      </c>
      <c r="L13" s="268">
        <v>824.5</v>
      </c>
      <c r="M13" s="269">
        <v>159.3</v>
      </c>
    </row>
    <row r="14" spans="1:13" ht="13.5">
      <c r="A14" s="28" t="s">
        <v>106</v>
      </c>
      <c r="B14" s="265">
        <v>32914</v>
      </c>
      <c r="C14" s="265">
        <v>7697</v>
      </c>
      <c r="D14" s="265">
        <v>217</v>
      </c>
      <c r="E14" s="265">
        <v>335</v>
      </c>
      <c r="F14" s="265">
        <v>19360</v>
      </c>
      <c r="G14" s="266">
        <v>3208</v>
      </c>
      <c r="H14" s="267">
        <v>1101.2</v>
      </c>
      <c r="I14" s="268">
        <v>257.5</v>
      </c>
      <c r="J14" s="268">
        <v>7.3</v>
      </c>
      <c r="K14" s="268">
        <v>187.2</v>
      </c>
      <c r="L14" s="268">
        <v>647.7</v>
      </c>
      <c r="M14" s="269">
        <v>107.3</v>
      </c>
    </row>
    <row r="15" spans="1:13" ht="13.5">
      <c r="A15" s="28" t="s">
        <v>107</v>
      </c>
      <c r="B15" s="265">
        <v>22719</v>
      </c>
      <c r="C15" s="265">
        <v>5400</v>
      </c>
      <c r="D15" s="265">
        <v>190</v>
      </c>
      <c r="E15" s="265">
        <v>173</v>
      </c>
      <c r="F15" s="265">
        <v>12586</v>
      </c>
      <c r="G15" s="266">
        <v>3136</v>
      </c>
      <c r="H15" s="267">
        <v>1128.6</v>
      </c>
      <c r="I15" s="268">
        <v>268.3</v>
      </c>
      <c r="J15" s="268">
        <v>9.4</v>
      </c>
      <c r="K15" s="268">
        <v>224.4</v>
      </c>
      <c r="L15" s="268">
        <v>625.2</v>
      </c>
      <c r="M15" s="269">
        <v>155.8</v>
      </c>
    </row>
    <row r="16" spans="1:13" ht="13.5">
      <c r="A16" s="28" t="s">
        <v>108</v>
      </c>
      <c r="B16" s="265">
        <v>25341</v>
      </c>
      <c r="C16" s="265">
        <v>5388</v>
      </c>
      <c r="D16" s="265">
        <v>103</v>
      </c>
      <c r="E16" s="265">
        <v>151</v>
      </c>
      <c r="F16" s="265">
        <v>15120</v>
      </c>
      <c r="G16" s="266">
        <v>2613</v>
      </c>
      <c r="H16" s="267">
        <v>1246.5</v>
      </c>
      <c r="I16" s="268">
        <v>265</v>
      </c>
      <c r="J16" s="268">
        <v>5.1</v>
      </c>
      <c r="K16" s="268">
        <v>230.6</v>
      </c>
      <c r="L16" s="268">
        <v>743.7</v>
      </c>
      <c r="M16" s="269">
        <v>128.5</v>
      </c>
    </row>
    <row r="17" spans="1:15" s="82" customFormat="1" ht="24.75" customHeight="1">
      <c r="A17" s="80" t="s">
        <v>109</v>
      </c>
      <c r="B17" s="259">
        <v>62275</v>
      </c>
      <c r="C17" s="259">
        <v>13339</v>
      </c>
      <c r="D17" s="259">
        <v>373</v>
      </c>
      <c r="E17" s="259">
        <v>99</v>
      </c>
      <c r="F17" s="259">
        <v>34064</v>
      </c>
      <c r="G17" s="260">
        <v>4363</v>
      </c>
      <c r="H17" s="261">
        <v>883.7</v>
      </c>
      <c r="I17" s="262">
        <v>189.3</v>
      </c>
      <c r="J17" s="262">
        <v>5.3</v>
      </c>
      <c r="K17" s="262">
        <v>205.3</v>
      </c>
      <c r="L17" s="262">
        <v>483.4</v>
      </c>
      <c r="M17" s="263">
        <v>61.9</v>
      </c>
      <c r="O17"/>
    </row>
    <row r="18" spans="1:13" ht="13.5">
      <c r="A18" s="28" t="s">
        <v>110</v>
      </c>
      <c r="B18" s="265">
        <v>56258</v>
      </c>
      <c r="C18" s="265">
        <v>13345</v>
      </c>
      <c r="D18" s="265">
        <v>381</v>
      </c>
      <c r="E18" s="265">
        <v>354</v>
      </c>
      <c r="F18" s="265">
        <v>32605</v>
      </c>
      <c r="G18" s="266">
        <v>4559</v>
      </c>
      <c r="H18" s="267">
        <v>931.6</v>
      </c>
      <c r="I18" s="268">
        <v>221</v>
      </c>
      <c r="J18" s="268">
        <v>6.3</v>
      </c>
      <c r="K18" s="268">
        <v>163.6</v>
      </c>
      <c r="L18" s="268">
        <v>539.9</v>
      </c>
      <c r="M18" s="269">
        <v>75.5</v>
      </c>
    </row>
    <row r="19" spans="1:13" ht="13.5">
      <c r="A19" s="28" t="s">
        <v>111</v>
      </c>
      <c r="B19" s="265">
        <v>129669</v>
      </c>
      <c r="C19" s="265">
        <v>25575</v>
      </c>
      <c r="D19" s="265">
        <v>1110</v>
      </c>
      <c r="E19" s="265">
        <v>369</v>
      </c>
      <c r="F19" s="265">
        <v>83108</v>
      </c>
      <c r="G19" s="266">
        <v>7733</v>
      </c>
      <c r="H19" s="267">
        <v>1047.6</v>
      </c>
      <c r="I19" s="268">
        <v>206.6</v>
      </c>
      <c r="J19" s="268">
        <v>9</v>
      </c>
      <c r="K19" s="268">
        <v>159.4</v>
      </c>
      <c r="L19" s="268">
        <v>671.4</v>
      </c>
      <c r="M19" s="269">
        <v>62.5</v>
      </c>
    </row>
    <row r="20" spans="1:13" ht="13.5">
      <c r="A20" s="28" t="s">
        <v>112</v>
      </c>
      <c r="B20" s="265">
        <v>75585</v>
      </c>
      <c r="C20" s="265">
        <v>14753</v>
      </c>
      <c r="D20" s="265">
        <v>460</v>
      </c>
      <c r="E20" s="265">
        <v>213</v>
      </c>
      <c r="F20" s="265">
        <v>48292</v>
      </c>
      <c r="G20" s="266">
        <v>4586</v>
      </c>
      <c r="H20" s="267">
        <v>865.6</v>
      </c>
      <c r="I20" s="268">
        <v>169</v>
      </c>
      <c r="J20" s="268">
        <v>5.3</v>
      </c>
      <c r="K20" s="268">
        <v>137.5</v>
      </c>
      <c r="L20" s="268">
        <v>553</v>
      </c>
      <c r="M20" s="269">
        <v>52.5</v>
      </c>
    </row>
    <row r="21" spans="1:13" ht="13.5">
      <c r="A21" s="28" t="s">
        <v>113</v>
      </c>
      <c r="B21" s="265">
        <v>30288</v>
      </c>
      <c r="C21" s="265">
        <v>7200</v>
      </c>
      <c r="D21" s="265">
        <v>174</v>
      </c>
      <c r="E21" s="265">
        <v>71</v>
      </c>
      <c r="F21" s="265">
        <v>17350</v>
      </c>
      <c r="G21" s="266">
        <v>1606</v>
      </c>
      <c r="H21" s="267">
        <v>1235.2</v>
      </c>
      <c r="I21" s="268">
        <v>293.6</v>
      </c>
      <c r="J21" s="268">
        <v>7.1</v>
      </c>
      <c r="K21" s="268">
        <v>224.7</v>
      </c>
      <c r="L21" s="268">
        <v>707.6</v>
      </c>
      <c r="M21" s="269">
        <v>65.5</v>
      </c>
    </row>
    <row r="22" spans="1:15" s="82" customFormat="1" ht="24.75" customHeight="1">
      <c r="A22" s="80" t="s">
        <v>114</v>
      </c>
      <c r="B22" s="259">
        <v>18346</v>
      </c>
      <c r="C22" s="259">
        <v>3600</v>
      </c>
      <c r="D22" s="259">
        <v>107</v>
      </c>
      <c r="E22" s="259">
        <v>308</v>
      </c>
      <c r="F22" s="259">
        <v>9272</v>
      </c>
      <c r="G22" s="260">
        <v>1587</v>
      </c>
      <c r="H22" s="261">
        <v>1642.4</v>
      </c>
      <c r="I22" s="262">
        <v>322.3</v>
      </c>
      <c r="J22" s="262">
        <v>9.6</v>
      </c>
      <c r="K22" s="262">
        <v>478.7</v>
      </c>
      <c r="L22" s="262">
        <v>830.1</v>
      </c>
      <c r="M22" s="263">
        <v>142.1</v>
      </c>
      <c r="O22"/>
    </row>
    <row r="23" spans="1:13" ht="13.5">
      <c r="A23" s="28" t="s">
        <v>115</v>
      </c>
      <c r="B23" s="265">
        <v>20003</v>
      </c>
      <c r="C23" s="265">
        <v>3889</v>
      </c>
      <c r="D23" s="265">
        <v>142</v>
      </c>
      <c r="E23" s="265">
        <v>251</v>
      </c>
      <c r="F23" s="265">
        <v>10740</v>
      </c>
      <c r="G23" s="266">
        <v>2035</v>
      </c>
      <c r="H23" s="267">
        <v>1696.6</v>
      </c>
      <c r="I23" s="268">
        <v>329.9</v>
      </c>
      <c r="J23" s="268">
        <v>12</v>
      </c>
      <c r="K23" s="268">
        <v>442.2</v>
      </c>
      <c r="L23" s="268">
        <v>910.9</v>
      </c>
      <c r="M23" s="269">
        <v>172.6</v>
      </c>
    </row>
    <row r="24" spans="1:13" ht="13.5">
      <c r="A24" s="28" t="s">
        <v>116</v>
      </c>
      <c r="B24" s="265">
        <v>12090</v>
      </c>
      <c r="C24" s="265">
        <v>2405</v>
      </c>
      <c r="D24" s="265">
        <v>130</v>
      </c>
      <c r="E24" s="265">
        <v>300</v>
      </c>
      <c r="F24" s="265">
        <v>6958</v>
      </c>
      <c r="G24" s="266">
        <v>2152</v>
      </c>
      <c r="H24" s="267">
        <v>1465.5</v>
      </c>
      <c r="I24" s="268">
        <v>291.5</v>
      </c>
      <c r="J24" s="268">
        <v>15.8</v>
      </c>
      <c r="K24" s="268">
        <v>313.1</v>
      </c>
      <c r="L24" s="268">
        <v>843.4</v>
      </c>
      <c r="M24" s="269">
        <v>260.8</v>
      </c>
    </row>
    <row r="25" spans="1:13" ht="13.5">
      <c r="A25" s="28" t="s">
        <v>117</v>
      </c>
      <c r="B25" s="265">
        <v>11752</v>
      </c>
      <c r="C25" s="265">
        <v>2596</v>
      </c>
      <c r="D25" s="265">
        <v>110</v>
      </c>
      <c r="E25" s="265">
        <v>174</v>
      </c>
      <c r="F25" s="265">
        <v>6633</v>
      </c>
      <c r="G25" s="266">
        <v>1192</v>
      </c>
      <c r="H25" s="267">
        <v>1326.4</v>
      </c>
      <c r="I25" s="268">
        <v>293</v>
      </c>
      <c r="J25" s="268">
        <v>12.4</v>
      </c>
      <c r="K25" s="268">
        <v>269.9</v>
      </c>
      <c r="L25" s="268">
        <v>748.6</v>
      </c>
      <c r="M25" s="269">
        <v>134.5</v>
      </c>
    </row>
    <row r="26" spans="1:13" ht="13.5">
      <c r="A26" s="28" t="s">
        <v>118</v>
      </c>
      <c r="B26" s="265">
        <v>25100</v>
      </c>
      <c r="C26" s="265">
        <v>5394</v>
      </c>
      <c r="D26" s="265">
        <v>134</v>
      </c>
      <c r="E26" s="265">
        <v>404</v>
      </c>
      <c r="F26" s="265">
        <v>16045</v>
      </c>
      <c r="G26" s="266">
        <v>2108</v>
      </c>
      <c r="H26" s="267">
        <v>1135.2</v>
      </c>
      <c r="I26" s="268">
        <v>244</v>
      </c>
      <c r="J26" s="268">
        <v>6.1</v>
      </c>
      <c r="K26" s="268">
        <v>157.6</v>
      </c>
      <c r="L26" s="268">
        <v>725.7</v>
      </c>
      <c r="M26" s="269">
        <v>95.3</v>
      </c>
    </row>
    <row r="27" spans="1:15" s="82" customFormat="1" ht="24.75" customHeight="1">
      <c r="A27" s="80" t="s">
        <v>119</v>
      </c>
      <c r="B27" s="259">
        <v>20867</v>
      </c>
      <c r="C27" s="259">
        <v>4319</v>
      </c>
      <c r="D27" s="259">
        <v>253</v>
      </c>
      <c r="E27" s="259">
        <v>455</v>
      </c>
      <c r="F27" s="259">
        <v>12944</v>
      </c>
      <c r="G27" s="260">
        <v>2775</v>
      </c>
      <c r="H27" s="261">
        <v>989</v>
      </c>
      <c r="I27" s="262">
        <v>204.7</v>
      </c>
      <c r="J27" s="262">
        <v>12</v>
      </c>
      <c r="K27" s="262">
        <v>157.5</v>
      </c>
      <c r="L27" s="262">
        <v>613.5</v>
      </c>
      <c r="M27" s="263">
        <v>131.5</v>
      </c>
      <c r="O27"/>
    </row>
    <row r="28" spans="1:13" ht="13.5">
      <c r="A28" s="28" t="s">
        <v>120</v>
      </c>
      <c r="B28" s="265">
        <v>40265</v>
      </c>
      <c r="C28" s="265">
        <v>7306</v>
      </c>
      <c r="D28" s="265">
        <v>218</v>
      </c>
      <c r="E28" s="265">
        <v>217</v>
      </c>
      <c r="F28" s="265">
        <v>22338</v>
      </c>
      <c r="G28" s="266">
        <v>3932</v>
      </c>
      <c r="H28" s="267">
        <v>1061</v>
      </c>
      <c r="I28" s="268">
        <v>192.5</v>
      </c>
      <c r="J28" s="268">
        <v>5.7</v>
      </c>
      <c r="K28" s="268">
        <v>272.9</v>
      </c>
      <c r="L28" s="268">
        <v>588.6</v>
      </c>
      <c r="M28" s="269">
        <v>103.6</v>
      </c>
    </row>
    <row r="29" spans="1:13" ht="13.5">
      <c r="A29" s="28" t="s">
        <v>121</v>
      </c>
      <c r="B29" s="265">
        <v>69982</v>
      </c>
      <c r="C29" s="265">
        <v>13686</v>
      </c>
      <c r="D29" s="265">
        <v>474</v>
      </c>
      <c r="E29" s="265">
        <v>570</v>
      </c>
      <c r="F29" s="265">
        <v>42309</v>
      </c>
      <c r="G29" s="266">
        <v>6817</v>
      </c>
      <c r="H29" s="267">
        <v>973.1</v>
      </c>
      <c r="I29" s="268">
        <v>190.3</v>
      </c>
      <c r="J29" s="268">
        <v>6.6</v>
      </c>
      <c r="K29" s="268">
        <v>187</v>
      </c>
      <c r="L29" s="268">
        <v>588.3</v>
      </c>
      <c r="M29" s="269">
        <v>94.8</v>
      </c>
    </row>
    <row r="30" spans="1:13" ht="13.5">
      <c r="A30" s="28" t="s">
        <v>122</v>
      </c>
      <c r="B30" s="265">
        <v>21169</v>
      </c>
      <c r="C30" s="265">
        <v>5105</v>
      </c>
      <c r="D30" s="265">
        <v>118</v>
      </c>
      <c r="E30" s="265">
        <v>379</v>
      </c>
      <c r="F30" s="265">
        <v>11654</v>
      </c>
      <c r="G30" s="266">
        <v>2428</v>
      </c>
      <c r="H30" s="267">
        <v>1135.7</v>
      </c>
      <c r="I30" s="268">
        <v>273.9</v>
      </c>
      <c r="J30" s="268">
        <v>6.3</v>
      </c>
      <c r="K30" s="268">
        <v>229.2</v>
      </c>
      <c r="L30" s="268">
        <v>625.2</v>
      </c>
      <c r="M30" s="269">
        <v>130.3</v>
      </c>
    </row>
    <row r="31" spans="1:13" ht="13.5">
      <c r="A31" s="28" t="s">
        <v>123</v>
      </c>
      <c r="B31" s="265">
        <v>14582</v>
      </c>
      <c r="C31" s="265">
        <v>2267</v>
      </c>
      <c r="D31" s="265">
        <v>132</v>
      </c>
      <c r="E31" s="265">
        <v>84</v>
      </c>
      <c r="F31" s="265">
        <v>9925</v>
      </c>
      <c r="G31" s="266">
        <v>721</v>
      </c>
      <c r="H31" s="267">
        <v>1062.8</v>
      </c>
      <c r="I31" s="268">
        <v>165.2</v>
      </c>
      <c r="J31" s="268">
        <v>9.6</v>
      </c>
      <c r="K31" s="268">
        <v>162.5</v>
      </c>
      <c r="L31" s="268">
        <v>723.4</v>
      </c>
      <c r="M31" s="269">
        <v>52.6</v>
      </c>
    </row>
    <row r="32" spans="1:15" s="82" customFormat="1" ht="24.75" customHeight="1">
      <c r="A32" s="80" t="s">
        <v>124</v>
      </c>
      <c r="B32" s="259">
        <v>36872</v>
      </c>
      <c r="C32" s="259">
        <v>6671</v>
      </c>
      <c r="D32" s="259">
        <v>389</v>
      </c>
      <c r="E32" s="259">
        <v>125</v>
      </c>
      <c r="F32" s="259">
        <v>22822</v>
      </c>
      <c r="G32" s="260">
        <v>1685</v>
      </c>
      <c r="H32" s="261">
        <v>1397.7</v>
      </c>
      <c r="I32" s="262">
        <v>252.9</v>
      </c>
      <c r="J32" s="262">
        <v>14.7</v>
      </c>
      <c r="K32" s="262">
        <v>263.8</v>
      </c>
      <c r="L32" s="262">
        <v>865.1</v>
      </c>
      <c r="M32" s="263">
        <v>63.9</v>
      </c>
      <c r="O32"/>
    </row>
    <row r="33" spans="1:13" ht="13.5">
      <c r="A33" s="28" t="s">
        <v>125</v>
      </c>
      <c r="B33" s="265">
        <v>110943</v>
      </c>
      <c r="C33" s="265">
        <v>20136</v>
      </c>
      <c r="D33" s="265">
        <v>1475</v>
      </c>
      <c r="E33" s="265">
        <v>214</v>
      </c>
      <c r="F33" s="265">
        <v>65897</v>
      </c>
      <c r="G33" s="266">
        <v>5387</v>
      </c>
      <c r="H33" s="267">
        <v>1258.7</v>
      </c>
      <c r="I33" s="268">
        <v>228.5</v>
      </c>
      <c r="J33" s="268">
        <v>16.7</v>
      </c>
      <c r="K33" s="268">
        <v>265</v>
      </c>
      <c r="L33" s="268">
        <v>747.6</v>
      </c>
      <c r="M33" s="269">
        <v>61.1</v>
      </c>
    </row>
    <row r="34" spans="1:13" ht="13.5">
      <c r="A34" s="28" t="s">
        <v>126</v>
      </c>
      <c r="B34" s="265">
        <v>65117</v>
      </c>
      <c r="C34" s="265">
        <v>11945</v>
      </c>
      <c r="D34" s="265">
        <v>505</v>
      </c>
      <c r="E34" s="265">
        <v>739</v>
      </c>
      <c r="F34" s="265">
        <v>38157</v>
      </c>
      <c r="G34" s="266">
        <v>4711</v>
      </c>
      <c r="H34" s="267">
        <v>1165.5</v>
      </c>
      <c r="I34" s="268">
        <v>213.8</v>
      </c>
      <c r="J34" s="268">
        <v>9</v>
      </c>
      <c r="K34" s="268">
        <v>258.9</v>
      </c>
      <c r="L34" s="268">
        <v>683</v>
      </c>
      <c r="M34" s="269">
        <v>84.3</v>
      </c>
    </row>
    <row r="35" spans="1:13" ht="13.5">
      <c r="A35" s="28" t="s">
        <v>127</v>
      </c>
      <c r="B35" s="265">
        <v>16810</v>
      </c>
      <c r="C35" s="265">
        <v>2979</v>
      </c>
      <c r="D35" s="265">
        <v>130</v>
      </c>
      <c r="E35" s="265">
        <v>26</v>
      </c>
      <c r="F35" s="265">
        <v>10459</v>
      </c>
      <c r="G35" s="266">
        <v>886</v>
      </c>
      <c r="H35" s="267">
        <v>1174.7</v>
      </c>
      <c r="I35" s="268">
        <v>208.2</v>
      </c>
      <c r="J35" s="268">
        <v>9.1</v>
      </c>
      <c r="K35" s="268">
        <v>226</v>
      </c>
      <c r="L35" s="268">
        <v>730.9</v>
      </c>
      <c r="M35" s="269">
        <v>61.9</v>
      </c>
    </row>
    <row r="36" spans="1:13" ht="13.5">
      <c r="A36" s="28" t="s">
        <v>128</v>
      </c>
      <c r="B36" s="265">
        <v>14655</v>
      </c>
      <c r="C36" s="265">
        <v>2595</v>
      </c>
      <c r="D36" s="265">
        <v>283</v>
      </c>
      <c r="E36" s="265">
        <v>363</v>
      </c>
      <c r="F36" s="265">
        <v>9009</v>
      </c>
      <c r="G36" s="266">
        <v>2191</v>
      </c>
      <c r="H36" s="267">
        <v>1395.7</v>
      </c>
      <c r="I36" s="268">
        <v>247.1</v>
      </c>
      <c r="J36" s="268">
        <v>27</v>
      </c>
      <c r="K36" s="268">
        <v>261.4</v>
      </c>
      <c r="L36" s="268">
        <v>858</v>
      </c>
      <c r="M36" s="269">
        <v>208.7</v>
      </c>
    </row>
    <row r="37" spans="1:15" s="82" customFormat="1" ht="24.75" customHeight="1">
      <c r="A37" s="80" t="s">
        <v>129</v>
      </c>
      <c r="B37" s="259">
        <v>9190</v>
      </c>
      <c r="C37" s="259">
        <v>1943</v>
      </c>
      <c r="D37" s="259">
        <v>76</v>
      </c>
      <c r="E37" s="259">
        <v>212</v>
      </c>
      <c r="F37" s="259">
        <v>5492</v>
      </c>
      <c r="G37" s="260">
        <v>1220</v>
      </c>
      <c r="H37" s="261">
        <v>1509</v>
      </c>
      <c r="I37" s="262">
        <v>319</v>
      </c>
      <c r="J37" s="262">
        <v>12.5</v>
      </c>
      <c r="K37" s="262">
        <v>273.7</v>
      </c>
      <c r="L37" s="262">
        <v>901.8</v>
      </c>
      <c r="M37" s="263">
        <v>200.3</v>
      </c>
      <c r="O37"/>
    </row>
    <row r="38" spans="1:13" ht="13.5">
      <c r="A38" s="28" t="s">
        <v>130</v>
      </c>
      <c r="B38" s="265">
        <v>11822</v>
      </c>
      <c r="C38" s="265">
        <v>2659</v>
      </c>
      <c r="D38" s="265">
        <v>108</v>
      </c>
      <c r="E38" s="265">
        <v>331</v>
      </c>
      <c r="F38" s="265">
        <v>6578</v>
      </c>
      <c r="G38" s="266">
        <v>1224</v>
      </c>
      <c r="H38" s="267">
        <v>1578.4</v>
      </c>
      <c r="I38" s="268">
        <v>355</v>
      </c>
      <c r="J38" s="268">
        <v>14.4</v>
      </c>
      <c r="K38" s="268">
        <v>326.4</v>
      </c>
      <c r="L38" s="268">
        <v>878.2</v>
      </c>
      <c r="M38" s="269">
        <v>163.4</v>
      </c>
    </row>
    <row r="39" spans="1:13" ht="13.5">
      <c r="A39" s="28" t="s">
        <v>131</v>
      </c>
      <c r="B39" s="265">
        <v>31136</v>
      </c>
      <c r="C39" s="265">
        <v>5895</v>
      </c>
      <c r="D39" s="265">
        <v>371</v>
      </c>
      <c r="E39" s="265">
        <v>650</v>
      </c>
      <c r="F39" s="265">
        <v>19382</v>
      </c>
      <c r="G39" s="266">
        <v>3808</v>
      </c>
      <c r="H39" s="267">
        <v>1595.1</v>
      </c>
      <c r="I39" s="268">
        <v>302</v>
      </c>
      <c r="J39" s="268">
        <v>19</v>
      </c>
      <c r="K39" s="268">
        <v>249.8</v>
      </c>
      <c r="L39" s="268">
        <v>992.9</v>
      </c>
      <c r="M39" s="269">
        <v>195.1</v>
      </c>
    </row>
    <row r="40" spans="1:13" ht="13.5">
      <c r="A40" s="28" t="s">
        <v>132</v>
      </c>
      <c r="B40" s="265">
        <v>41990</v>
      </c>
      <c r="C40" s="265">
        <v>9533</v>
      </c>
      <c r="D40" s="265">
        <v>305</v>
      </c>
      <c r="E40" s="265">
        <v>1072</v>
      </c>
      <c r="F40" s="265">
        <v>21178</v>
      </c>
      <c r="G40" s="266">
        <v>5469</v>
      </c>
      <c r="H40" s="267">
        <v>1459</v>
      </c>
      <c r="I40" s="268">
        <v>331.2</v>
      </c>
      <c r="J40" s="268">
        <v>10.6</v>
      </c>
      <c r="K40" s="268">
        <v>379.3</v>
      </c>
      <c r="L40" s="268">
        <v>735.9</v>
      </c>
      <c r="M40" s="269">
        <v>190</v>
      </c>
    </row>
    <row r="41" spans="1:13" ht="13.5">
      <c r="A41" s="28" t="s">
        <v>133</v>
      </c>
      <c r="B41" s="265">
        <v>28139</v>
      </c>
      <c r="C41" s="265">
        <v>6297</v>
      </c>
      <c r="D41" s="265">
        <v>169</v>
      </c>
      <c r="E41" s="265">
        <v>414</v>
      </c>
      <c r="F41" s="265">
        <v>11380</v>
      </c>
      <c r="G41" s="266">
        <v>3323</v>
      </c>
      <c r="H41" s="267">
        <v>1870.9</v>
      </c>
      <c r="I41" s="268">
        <v>418.7</v>
      </c>
      <c r="J41" s="268">
        <v>11.2</v>
      </c>
      <c r="K41" s="268">
        <v>681.8</v>
      </c>
      <c r="L41" s="268">
        <v>756.6</v>
      </c>
      <c r="M41" s="269">
        <v>220.9</v>
      </c>
    </row>
    <row r="42" spans="1:15" s="82" customFormat="1" ht="24.75" customHeight="1">
      <c r="A42" s="80" t="s">
        <v>134</v>
      </c>
      <c r="B42" s="259">
        <v>15826</v>
      </c>
      <c r="C42" s="259">
        <v>4213</v>
      </c>
      <c r="D42" s="259">
        <v>169</v>
      </c>
      <c r="E42" s="259">
        <v>568</v>
      </c>
      <c r="F42" s="259">
        <v>6557</v>
      </c>
      <c r="G42" s="260">
        <v>3126</v>
      </c>
      <c r="H42" s="261">
        <v>1946.6</v>
      </c>
      <c r="I42" s="262">
        <v>518.2</v>
      </c>
      <c r="J42" s="262">
        <v>20.8</v>
      </c>
      <c r="K42" s="262">
        <v>599.4</v>
      </c>
      <c r="L42" s="262">
        <v>806.5</v>
      </c>
      <c r="M42" s="263">
        <v>384.5</v>
      </c>
      <c r="O42"/>
    </row>
    <row r="43" spans="1:13" ht="13.5">
      <c r="A43" s="28" t="s">
        <v>135</v>
      </c>
      <c r="B43" s="265">
        <v>17079</v>
      </c>
      <c r="C43" s="265">
        <v>4078</v>
      </c>
      <c r="D43" s="265">
        <v>145</v>
      </c>
      <c r="E43" s="265">
        <v>786</v>
      </c>
      <c r="F43" s="265">
        <v>10035</v>
      </c>
      <c r="G43" s="266">
        <v>2804</v>
      </c>
      <c r="H43" s="267">
        <v>1677.7</v>
      </c>
      <c r="I43" s="268">
        <v>400.6</v>
      </c>
      <c r="J43" s="268">
        <v>14.2</v>
      </c>
      <c r="K43" s="268">
        <v>275.3</v>
      </c>
      <c r="L43" s="268">
        <v>985.8</v>
      </c>
      <c r="M43" s="269">
        <v>275.4</v>
      </c>
    </row>
    <row r="44" spans="1:13" ht="13.5">
      <c r="A44" s="28" t="s">
        <v>136</v>
      </c>
      <c r="B44" s="265">
        <v>23814</v>
      </c>
      <c r="C44" s="265">
        <v>5156</v>
      </c>
      <c r="D44" s="265">
        <v>246</v>
      </c>
      <c r="E44" s="265">
        <v>1180</v>
      </c>
      <c r="F44" s="265">
        <v>12550</v>
      </c>
      <c r="G44" s="266">
        <v>6149</v>
      </c>
      <c r="H44" s="267">
        <v>1612.3</v>
      </c>
      <c r="I44" s="268">
        <v>349.1</v>
      </c>
      <c r="J44" s="268">
        <v>16.7</v>
      </c>
      <c r="K44" s="268">
        <v>395.1</v>
      </c>
      <c r="L44" s="268">
        <v>849.7</v>
      </c>
      <c r="M44" s="269">
        <v>416.3</v>
      </c>
    </row>
    <row r="45" spans="1:13" ht="13.5">
      <c r="A45" s="28" t="s">
        <v>137</v>
      </c>
      <c r="B45" s="265">
        <v>19651</v>
      </c>
      <c r="C45" s="265">
        <v>3931</v>
      </c>
      <c r="D45" s="265">
        <v>264</v>
      </c>
      <c r="E45" s="265">
        <v>95</v>
      </c>
      <c r="F45" s="265">
        <v>7462</v>
      </c>
      <c r="G45" s="266">
        <v>2348</v>
      </c>
      <c r="H45" s="267">
        <v>2447.2</v>
      </c>
      <c r="I45" s="268">
        <v>489.5</v>
      </c>
      <c r="J45" s="268">
        <v>32.9</v>
      </c>
      <c r="K45" s="268">
        <v>994.4</v>
      </c>
      <c r="L45" s="268">
        <v>929.3</v>
      </c>
      <c r="M45" s="269">
        <v>292.4</v>
      </c>
    </row>
    <row r="46" spans="1:13" ht="13.5">
      <c r="A46" s="28" t="s">
        <v>138</v>
      </c>
      <c r="B46" s="265">
        <v>89092</v>
      </c>
      <c r="C46" s="265">
        <v>21952</v>
      </c>
      <c r="D46" s="265">
        <v>658</v>
      </c>
      <c r="E46" s="265">
        <v>1979</v>
      </c>
      <c r="F46" s="265">
        <v>41852</v>
      </c>
      <c r="G46" s="266">
        <v>11947</v>
      </c>
      <c r="H46" s="267">
        <v>1761.4</v>
      </c>
      <c r="I46" s="268">
        <v>434</v>
      </c>
      <c r="J46" s="268">
        <v>13</v>
      </c>
      <c r="K46" s="268">
        <v>485.6</v>
      </c>
      <c r="L46" s="268">
        <v>827.4</v>
      </c>
      <c r="M46" s="269">
        <v>236.2</v>
      </c>
    </row>
    <row r="47" spans="1:15" s="82" customFormat="1" ht="24.75" customHeight="1">
      <c r="A47" s="80" t="s">
        <v>139</v>
      </c>
      <c r="B47" s="259">
        <v>15506</v>
      </c>
      <c r="C47" s="259">
        <v>4477</v>
      </c>
      <c r="D47" s="259">
        <v>108</v>
      </c>
      <c r="E47" s="259">
        <v>734</v>
      </c>
      <c r="F47" s="259">
        <v>6158</v>
      </c>
      <c r="G47" s="260">
        <v>3557</v>
      </c>
      <c r="H47" s="261">
        <v>1782.3</v>
      </c>
      <c r="I47" s="262">
        <v>514.6</v>
      </c>
      <c r="J47" s="262">
        <v>12.4</v>
      </c>
      <c r="K47" s="262">
        <v>544.9</v>
      </c>
      <c r="L47" s="262">
        <v>707.8</v>
      </c>
      <c r="M47" s="263">
        <v>408.9</v>
      </c>
      <c r="O47"/>
    </row>
    <row r="48" spans="1:13" ht="13.5">
      <c r="A48" s="28" t="s">
        <v>140</v>
      </c>
      <c r="B48" s="265">
        <v>27805</v>
      </c>
      <c r="C48" s="265">
        <v>8178</v>
      </c>
      <c r="D48" s="265">
        <v>310</v>
      </c>
      <c r="E48" s="265">
        <v>1132</v>
      </c>
      <c r="F48" s="265">
        <v>12415</v>
      </c>
      <c r="G48" s="266">
        <v>6577</v>
      </c>
      <c r="H48" s="267">
        <v>1859.9</v>
      </c>
      <c r="I48" s="268">
        <v>547</v>
      </c>
      <c r="J48" s="268">
        <v>20.7</v>
      </c>
      <c r="K48" s="268">
        <v>459.4</v>
      </c>
      <c r="L48" s="268">
        <v>830.4</v>
      </c>
      <c r="M48" s="269">
        <v>439.9</v>
      </c>
    </row>
    <row r="49" spans="1:13" ht="13.5">
      <c r="A49" s="28" t="s">
        <v>141</v>
      </c>
      <c r="B49" s="265">
        <v>36217</v>
      </c>
      <c r="C49" s="265">
        <v>9014</v>
      </c>
      <c r="D49" s="265">
        <v>296</v>
      </c>
      <c r="E49" s="265">
        <v>1591</v>
      </c>
      <c r="F49" s="265">
        <v>15679</v>
      </c>
      <c r="G49" s="266">
        <v>8053</v>
      </c>
      <c r="H49" s="267">
        <v>1955.6</v>
      </c>
      <c r="I49" s="268">
        <v>486.7</v>
      </c>
      <c r="J49" s="268">
        <v>16</v>
      </c>
      <c r="K49" s="268">
        <v>603.9</v>
      </c>
      <c r="L49" s="268">
        <v>846.6</v>
      </c>
      <c r="M49" s="269">
        <v>434.8</v>
      </c>
    </row>
    <row r="50" spans="1:13" ht="13.5">
      <c r="A50" s="28" t="s">
        <v>142</v>
      </c>
      <c r="B50" s="265">
        <v>20941</v>
      </c>
      <c r="C50" s="265">
        <v>5470</v>
      </c>
      <c r="D50" s="265">
        <v>170</v>
      </c>
      <c r="E50" s="265">
        <v>648</v>
      </c>
      <c r="F50" s="265">
        <v>11697</v>
      </c>
      <c r="G50" s="266">
        <v>5387</v>
      </c>
      <c r="H50" s="267">
        <v>1723.5</v>
      </c>
      <c r="I50" s="268">
        <v>450.2</v>
      </c>
      <c r="J50" s="268">
        <v>14</v>
      </c>
      <c r="K50" s="268">
        <v>294.3</v>
      </c>
      <c r="L50" s="268">
        <v>962.7</v>
      </c>
      <c r="M50" s="269">
        <v>443.4</v>
      </c>
    </row>
    <row r="51" spans="1:13" ht="13.5">
      <c r="A51" s="28" t="s">
        <v>143</v>
      </c>
      <c r="B51" s="265">
        <v>19862</v>
      </c>
      <c r="C51" s="265">
        <v>6225</v>
      </c>
      <c r="D51" s="265">
        <v>113</v>
      </c>
      <c r="E51" s="265">
        <v>917</v>
      </c>
      <c r="F51" s="265">
        <v>9277</v>
      </c>
      <c r="G51" s="266">
        <v>4494</v>
      </c>
      <c r="H51" s="267">
        <v>1709.3</v>
      </c>
      <c r="I51" s="268">
        <v>535.7</v>
      </c>
      <c r="J51" s="268">
        <v>9.7</v>
      </c>
      <c r="K51" s="268">
        <v>362.9</v>
      </c>
      <c r="L51" s="268">
        <v>798.4</v>
      </c>
      <c r="M51" s="269">
        <v>386.7</v>
      </c>
    </row>
    <row r="52" spans="1:15" s="82" customFormat="1" ht="24.75" customHeight="1">
      <c r="A52" s="80" t="s">
        <v>144</v>
      </c>
      <c r="B52" s="259">
        <v>35802</v>
      </c>
      <c r="C52" s="259">
        <v>10063</v>
      </c>
      <c r="D52" s="259">
        <v>236</v>
      </c>
      <c r="E52" s="259">
        <v>1682</v>
      </c>
      <c r="F52" s="259">
        <v>14923</v>
      </c>
      <c r="G52" s="260">
        <v>7410</v>
      </c>
      <c r="H52" s="261">
        <v>2023.9</v>
      </c>
      <c r="I52" s="262">
        <v>568.9</v>
      </c>
      <c r="J52" s="262">
        <v>13.3</v>
      </c>
      <c r="K52" s="262">
        <v>596.3</v>
      </c>
      <c r="L52" s="262">
        <v>843.6</v>
      </c>
      <c r="M52" s="263">
        <v>418.9</v>
      </c>
      <c r="O52"/>
    </row>
    <row r="53" spans="1:13" ht="13.5">
      <c r="A53" s="29" t="s">
        <v>145</v>
      </c>
      <c r="B53" s="270">
        <v>19774</v>
      </c>
      <c r="C53" s="270">
        <v>5630</v>
      </c>
      <c r="D53" s="270">
        <v>131</v>
      </c>
      <c r="E53" s="270">
        <v>273</v>
      </c>
      <c r="F53" s="270">
        <v>9623</v>
      </c>
      <c r="G53" s="271">
        <v>1994</v>
      </c>
      <c r="H53" s="272">
        <v>1455</v>
      </c>
      <c r="I53" s="273">
        <v>414.3</v>
      </c>
      <c r="J53" s="273">
        <v>9.6</v>
      </c>
      <c r="K53" s="273">
        <v>321.7</v>
      </c>
      <c r="L53" s="273">
        <v>708.1</v>
      </c>
      <c r="M53" s="274">
        <v>146.7</v>
      </c>
    </row>
    <row r="54" spans="7:13" ht="12.75" customHeight="1">
      <c r="G54" s="146"/>
      <c r="H54" s="78"/>
      <c r="I54" s="78"/>
      <c r="J54" s="78"/>
      <c r="K54" s="78"/>
      <c r="L54" s="78"/>
      <c r="M54" s="78"/>
    </row>
  </sheetData>
  <mergeCells count="15">
    <mergeCell ref="I2:M2"/>
    <mergeCell ref="H3:H5"/>
    <mergeCell ref="K4:K5"/>
    <mergeCell ref="L4:L5"/>
    <mergeCell ref="M3:M5"/>
    <mergeCell ref="F4:F5"/>
    <mergeCell ref="I4:I5"/>
    <mergeCell ref="J4:J5"/>
    <mergeCell ref="A2:A5"/>
    <mergeCell ref="B3:B5"/>
    <mergeCell ref="G3:G5"/>
    <mergeCell ref="B2:G2"/>
    <mergeCell ref="C4:C5"/>
    <mergeCell ref="D4:D5"/>
    <mergeCell ref="E4:E5"/>
  </mergeCells>
  <printOptions/>
  <pageMargins left="0.7874015748031497" right="0.7874015748031497" top="0.5905511811023623" bottom="0.5905511811023623" header="0" footer="0"/>
  <pageSetup blackAndWhite="1" fitToWidth="0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65"/>
  <sheetViews>
    <sheetView zoomScale="75" zoomScaleNormal="75" zoomScaleSheetLayoutView="75" workbookViewId="0" topLeftCell="A1">
      <pane xSplit="1" ySplit="5" topLeftCell="B30" activePane="bottomRight" state="frozen"/>
      <selection pane="topLeft" activeCell="Y42" sqref="Y42"/>
      <selection pane="topRight" activeCell="Y42" sqref="Y42"/>
      <selection pane="bottomLeft" activeCell="Y42" sqref="Y42"/>
      <selection pane="bottomRight" activeCell="Y42" sqref="Y42"/>
    </sheetView>
  </sheetViews>
  <sheetFormatPr defaultColWidth="9.00390625" defaultRowHeight="13.5"/>
  <cols>
    <col min="1" max="1" width="11.875" style="2" customWidth="1"/>
    <col min="2" max="14" width="9.625" style="2" customWidth="1"/>
    <col min="15" max="16384" width="9.125" style="2" customWidth="1"/>
  </cols>
  <sheetData>
    <row r="1" spans="1:14" ht="21">
      <c r="A1" s="327" t="s">
        <v>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8">
        <v>38261</v>
      </c>
      <c r="M1" s="328"/>
      <c r="N1" s="328"/>
    </row>
    <row r="2" spans="1:14" ht="14.25" customHeight="1">
      <c r="A2" s="323" t="s">
        <v>2</v>
      </c>
      <c r="B2" s="311" t="s">
        <v>3</v>
      </c>
      <c r="C2" s="312"/>
      <c r="D2" s="312"/>
      <c r="E2" s="312"/>
      <c r="F2" s="312"/>
      <c r="G2" s="312"/>
      <c r="H2" s="312"/>
      <c r="I2" s="311" t="s">
        <v>4</v>
      </c>
      <c r="J2" s="312"/>
      <c r="K2" s="312"/>
      <c r="L2" s="312"/>
      <c r="M2" s="43"/>
      <c r="N2" s="326" t="s">
        <v>5</v>
      </c>
    </row>
    <row r="3" spans="1:14" ht="14.25" customHeight="1">
      <c r="A3" s="324"/>
      <c r="B3" s="320" t="s">
        <v>6</v>
      </c>
      <c r="C3" s="311" t="s">
        <v>7</v>
      </c>
      <c r="D3" s="312"/>
      <c r="E3" s="312"/>
      <c r="F3" s="312"/>
      <c r="G3" s="312"/>
      <c r="H3" s="312"/>
      <c r="I3" s="313" t="s">
        <v>6</v>
      </c>
      <c r="J3" s="314"/>
      <c r="K3" s="315"/>
      <c r="L3" s="320" t="s">
        <v>0</v>
      </c>
      <c r="M3" s="5" t="s">
        <v>95</v>
      </c>
      <c r="N3" s="321"/>
    </row>
    <row r="4" spans="1:14" ht="14.25" customHeight="1">
      <c r="A4" s="324"/>
      <c r="B4" s="321"/>
      <c r="C4" s="319" t="s">
        <v>9</v>
      </c>
      <c r="D4" s="319" t="s">
        <v>10</v>
      </c>
      <c r="E4" s="319" t="s">
        <v>11</v>
      </c>
      <c r="F4" s="319" t="s">
        <v>12</v>
      </c>
      <c r="G4" s="319" t="s">
        <v>242</v>
      </c>
      <c r="H4" s="319" t="s">
        <v>13</v>
      </c>
      <c r="I4" s="316"/>
      <c r="J4" s="317"/>
      <c r="K4" s="318"/>
      <c r="L4" s="321"/>
      <c r="M4" s="44"/>
      <c r="N4" s="321"/>
    </row>
    <row r="5" spans="1:14" ht="52.5" customHeight="1">
      <c r="A5" s="325"/>
      <c r="B5" s="322"/>
      <c r="C5" s="319"/>
      <c r="D5" s="319"/>
      <c r="E5" s="319"/>
      <c r="F5" s="319"/>
      <c r="G5" s="319"/>
      <c r="H5" s="319"/>
      <c r="I5" s="208" t="s">
        <v>287</v>
      </c>
      <c r="J5" s="7" t="s">
        <v>14</v>
      </c>
      <c r="K5" s="3" t="s">
        <v>15</v>
      </c>
      <c r="L5" s="322"/>
      <c r="M5" s="6" t="s">
        <v>242</v>
      </c>
      <c r="N5" s="322"/>
    </row>
    <row r="6" spans="1:14" ht="20.25" customHeight="1">
      <c r="A6" s="149" t="s">
        <v>16</v>
      </c>
      <c r="B6" s="192">
        <f>SUM(B7:B8)</f>
        <v>155</v>
      </c>
      <c r="C6" s="201">
        <f aca="true" t="shared" si="0" ref="C6:N6">SUM(C7:C8)</f>
        <v>23814</v>
      </c>
      <c r="D6" s="201">
        <f t="shared" si="0"/>
        <v>5156</v>
      </c>
      <c r="E6" s="201">
        <f t="shared" si="0"/>
        <v>26</v>
      </c>
      <c r="F6" s="201">
        <f t="shared" si="0"/>
        <v>246</v>
      </c>
      <c r="G6" s="201">
        <f t="shared" si="0"/>
        <v>5836</v>
      </c>
      <c r="H6" s="201">
        <f t="shared" si="0"/>
        <v>12550</v>
      </c>
      <c r="I6" s="201">
        <f t="shared" si="0"/>
        <v>1209</v>
      </c>
      <c r="J6" s="201">
        <f t="shared" si="0"/>
        <v>421</v>
      </c>
      <c r="K6" s="201">
        <f t="shared" si="0"/>
        <v>788</v>
      </c>
      <c r="L6" s="201">
        <f t="shared" si="0"/>
        <v>6149</v>
      </c>
      <c r="M6" s="201">
        <f t="shared" si="0"/>
        <v>1180</v>
      </c>
      <c r="N6" s="150">
        <f t="shared" si="0"/>
        <v>684</v>
      </c>
    </row>
    <row r="7" spans="1:14" ht="20.25" customHeight="1">
      <c r="A7" s="151" t="s">
        <v>17</v>
      </c>
      <c r="B7" s="193">
        <f>SUM(B9:B21)</f>
        <v>136</v>
      </c>
      <c r="C7" s="200">
        <f aca="true" t="shared" si="1" ref="C7:N7">SUM(C9:C21)</f>
        <v>22021</v>
      </c>
      <c r="D7" s="200">
        <f t="shared" si="1"/>
        <v>4868</v>
      </c>
      <c r="E7" s="200">
        <f t="shared" si="1"/>
        <v>26</v>
      </c>
      <c r="F7" s="200">
        <f t="shared" si="1"/>
        <v>246</v>
      </c>
      <c r="G7" s="200">
        <f t="shared" si="1"/>
        <v>5284</v>
      </c>
      <c r="H7" s="200">
        <f t="shared" si="1"/>
        <v>11597</v>
      </c>
      <c r="I7" s="200">
        <f t="shared" si="1"/>
        <v>982</v>
      </c>
      <c r="J7" s="200">
        <f t="shared" si="1"/>
        <v>355</v>
      </c>
      <c r="K7" s="200">
        <f t="shared" si="1"/>
        <v>627</v>
      </c>
      <c r="L7" s="200">
        <f t="shared" si="1"/>
        <v>5223</v>
      </c>
      <c r="M7" s="200">
        <f t="shared" si="1"/>
        <v>1024</v>
      </c>
      <c r="N7" s="152">
        <f t="shared" si="1"/>
        <v>562</v>
      </c>
    </row>
    <row r="8" spans="1:14" ht="20.25" customHeight="1">
      <c r="A8" s="153" t="s">
        <v>18</v>
      </c>
      <c r="B8" s="194">
        <f>SUM(B22:B59)</f>
        <v>19</v>
      </c>
      <c r="C8" s="202">
        <f aca="true" t="shared" si="2" ref="C8:N8">SUM(C22:C59)</f>
        <v>1793</v>
      </c>
      <c r="D8" s="202">
        <f t="shared" si="2"/>
        <v>288</v>
      </c>
      <c r="E8" s="202">
        <f t="shared" si="2"/>
        <v>0</v>
      </c>
      <c r="F8" s="202">
        <f t="shared" si="2"/>
        <v>0</v>
      </c>
      <c r="G8" s="202">
        <f t="shared" si="2"/>
        <v>552</v>
      </c>
      <c r="H8" s="202">
        <f t="shared" si="2"/>
        <v>953</v>
      </c>
      <c r="I8" s="202">
        <f t="shared" si="2"/>
        <v>227</v>
      </c>
      <c r="J8" s="202">
        <f t="shared" si="2"/>
        <v>66</v>
      </c>
      <c r="K8" s="202">
        <f t="shared" si="2"/>
        <v>161</v>
      </c>
      <c r="L8" s="202">
        <f t="shared" si="2"/>
        <v>926</v>
      </c>
      <c r="M8" s="202">
        <f t="shared" si="2"/>
        <v>156</v>
      </c>
      <c r="N8" s="154">
        <f t="shared" si="2"/>
        <v>122</v>
      </c>
    </row>
    <row r="9" spans="1:14" ht="20.25" customHeight="1">
      <c r="A9" s="151" t="s">
        <v>19</v>
      </c>
      <c r="B9" s="193">
        <v>45</v>
      </c>
      <c r="C9" s="200">
        <v>7899</v>
      </c>
      <c r="D9" s="200">
        <v>1560</v>
      </c>
      <c r="E9" s="200">
        <v>6</v>
      </c>
      <c r="F9" s="200">
        <v>36</v>
      </c>
      <c r="G9" s="200">
        <v>1864</v>
      </c>
      <c r="H9" s="200">
        <v>4433</v>
      </c>
      <c r="I9" s="200">
        <v>403</v>
      </c>
      <c r="J9" s="200">
        <v>161</v>
      </c>
      <c r="K9" s="200">
        <v>242</v>
      </c>
      <c r="L9" s="200">
        <v>2452</v>
      </c>
      <c r="M9" s="200">
        <v>545</v>
      </c>
      <c r="N9" s="152">
        <v>229</v>
      </c>
    </row>
    <row r="10" spans="1:14" ht="20.25" customHeight="1">
      <c r="A10" s="151" t="s">
        <v>20</v>
      </c>
      <c r="B10" s="193">
        <v>31</v>
      </c>
      <c r="C10" s="200">
        <v>2502</v>
      </c>
      <c r="D10" s="200">
        <v>393</v>
      </c>
      <c r="E10" s="200">
        <v>4</v>
      </c>
      <c r="F10" s="200">
        <v>0</v>
      </c>
      <c r="G10" s="200">
        <v>772</v>
      </c>
      <c r="H10" s="200">
        <v>1333</v>
      </c>
      <c r="I10" s="200">
        <v>78</v>
      </c>
      <c r="J10" s="200">
        <v>33</v>
      </c>
      <c r="K10" s="200">
        <v>45</v>
      </c>
      <c r="L10" s="200">
        <v>435</v>
      </c>
      <c r="M10" s="200">
        <v>9</v>
      </c>
      <c r="N10" s="152">
        <v>72</v>
      </c>
    </row>
    <row r="11" spans="1:14" ht="20.25" customHeight="1">
      <c r="A11" s="151" t="s">
        <v>21</v>
      </c>
      <c r="B11" s="193">
        <v>6</v>
      </c>
      <c r="C11" s="200">
        <v>1473</v>
      </c>
      <c r="D11" s="200">
        <v>345</v>
      </c>
      <c r="E11" s="200">
        <v>4</v>
      </c>
      <c r="F11" s="200">
        <v>5</v>
      </c>
      <c r="G11" s="200">
        <v>237</v>
      </c>
      <c r="H11" s="200">
        <v>882</v>
      </c>
      <c r="I11" s="200">
        <v>77</v>
      </c>
      <c r="J11" s="200">
        <v>34</v>
      </c>
      <c r="K11" s="200">
        <v>43</v>
      </c>
      <c r="L11" s="200">
        <v>511</v>
      </c>
      <c r="M11" s="200">
        <v>159</v>
      </c>
      <c r="N11" s="152">
        <v>31</v>
      </c>
    </row>
    <row r="12" spans="1:14" ht="20.25" customHeight="1">
      <c r="A12" s="151" t="s">
        <v>22</v>
      </c>
      <c r="B12" s="193">
        <v>6</v>
      </c>
      <c r="C12" s="200">
        <v>1081</v>
      </c>
      <c r="D12" s="200">
        <v>418</v>
      </c>
      <c r="E12" s="200">
        <v>2</v>
      </c>
      <c r="F12" s="200">
        <v>0</v>
      </c>
      <c r="G12" s="200">
        <v>315</v>
      </c>
      <c r="H12" s="200">
        <v>346</v>
      </c>
      <c r="I12" s="200">
        <v>36</v>
      </c>
      <c r="J12" s="200">
        <v>8</v>
      </c>
      <c r="K12" s="200">
        <v>28</v>
      </c>
      <c r="L12" s="200">
        <v>105</v>
      </c>
      <c r="M12" s="200">
        <v>13</v>
      </c>
      <c r="N12" s="152">
        <v>18</v>
      </c>
    </row>
    <row r="13" spans="1:14" ht="20.25" customHeight="1">
      <c r="A13" s="151" t="s">
        <v>23</v>
      </c>
      <c r="B13" s="193">
        <v>12</v>
      </c>
      <c r="C13" s="200">
        <v>2538</v>
      </c>
      <c r="D13" s="200">
        <v>753</v>
      </c>
      <c r="E13" s="200">
        <v>2</v>
      </c>
      <c r="F13" s="200">
        <v>37</v>
      </c>
      <c r="G13" s="200">
        <v>382</v>
      </c>
      <c r="H13" s="200">
        <v>1364</v>
      </c>
      <c r="I13" s="200">
        <v>102</v>
      </c>
      <c r="J13" s="200">
        <v>31</v>
      </c>
      <c r="K13" s="200">
        <v>71</v>
      </c>
      <c r="L13" s="200">
        <v>478</v>
      </c>
      <c r="M13" s="200">
        <v>44</v>
      </c>
      <c r="N13" s="152">
        <v>57</v>
      </c>
    </row>
    <row r="14" spans="1:14" ht="20.25" customHeight="1">
      <c r="A14" s="151" t="s">
        <v>24</v>
      </c>
      <c r="B14" s="193">
        <v>6</v>
      </c>
      <c r="C14" s="200">
        <v>1330</v>
      </c>
      <c r="D14" s="200">
        <v>429</v>
      </c>
      <c r="E14" s="200">
        <v>2</v>
      </c>
      <c r="F14" s="200">
        <v>0</v>
      </c>
      <c r="G14" s="200">
        <v>464</v>
      </c>
      <c r="H14" s="200">
        <v>435</v>
      </c>
      <c r="I14" s="200">
        <v>46</v>
      </c>
      <c r="J14" s="200">
        <v>11</v>
      </c>
      <c r="K14" s="200">
        <v>35</v>
      </c>
      <c r="L14" s="200">
        <v>146</v>
      </c>
      <c r="M14" s="200">
        <v>26</v>
      </c>
      <c r="N14" s="152">
        <v>27</v>
      </c>
    </row>
    <row r="15" spans="1:14" ht="20.25" customHeight="1">
      <c r="A15" s="151" t="s">
        <v>25</v>
      </c>
      <c r="B15" s="193">
        <v>6</v>
      </c>
      <c r="C15" s="200">
        <v>1097</v>
      </c>
      <c r="D15" s="200">
        <v>267</v>
      </c>
      <c r="E15" s="200">
        <v>0</v>
      </c>
      <c r="F15" s="200">
        <v>26</v>
      </c>
      <c r="G15" s="200">
        <v>269</v>
      </c>
      <c r="H15" s="200">
        <v>535</v>
      </c>
      <c r="I15" s="200">
        <v>47</v>
      </c>
      <c r="J15" s="200">
        <v>12</v>
      </c>
      <c r="K15" s="200">
        <v>35</v>
      </c>
      <c r="L15" s="200">
        <v>156</v>
      </c>
      <c r="M15" s="200">
        <v>21</v>
      </c>
      <c r="N15" s="152">
        <v>19</v>
      </c>
    </row>
    <row r="16" spans="1:14" ht="20.25" customHeight="1">
      <c r="A16" s="151" t="s">
        <v>28</v>
      </c>
      <c r="B16" s="193">
        <v>2</v>
      </c>
      <c r="C16" s="200">
        <v>334</v>
      </c>
      <c r="D16" s="200">
        <v>0</v>
      </c>
      <c r="E16" s="200">
        <v>0</v>
      </c>
      <c r="F16" s="200">
        <v>0</v>
      </c>
      <c r="G16" s="200">
        <v>334</v>
      </c>
      <c r="H16" s="200">
        <v>0</v>
      </c>
      <c r="I16" s="200">
        <v>21</v>
      </c>
      <c r="J16" s="200">
        <v>7</v>
      </c>
      <c r="K16" s="200">
        <v>14</v>
      </c>
      <c r="L16" s="200">
        <v>115</v>
      </c>
      <c r="M16" s="200">
        <v>43</v>
      </c>
      <c r="N16" s="152">
        <v>11</v>
      </c>
    </row>
    <row r="17" spans="1:14" ht="20.25" customHeight="1">
      <c r="A17" s="151" t="s">
        <v>29</v>
      </c>
      <c r="B17" s="193">
        <v>2</v>
      </c>
      <c r="C17" s="200">
        <v>200</v>
      </c>
      <c r="D17" s="200">
        <v>120</v>
      </c>
      <c r="E17" s="200">
        <v>0</v>
      </c>
      <c r="F17" s="200">
        <v>0</v>
      </c>
      <c r="G17" s="200">
        <v>0</v>
      </c>
      <c r="H17" s="200">
        <v>80</v>
      </c>
      <c r="I17" s="200">
        <v>19</v>
      </c>
      <c r="J17" s="200">
        <v>5</v>
      </c>
      <c r="K17" s="200">
        <v>14</v>
      </c>
      <c r="L17" s="200">
        <v>75</v>
      </c>
      <c r="M17" s="200">
        <v>8</v>
      </c>
      <c r="N17" s="152">
        <v>13</v>
      </c>
    </row>
    <row r="18" spans="1:14" ht="20.25" customHeight="1">
      <c r="A18" s="151" t="s">
        <v>300</v>
      </c>
      <c r="B18" s="193">
        <v>3</v>
      </c>
      <c r="C18" s="200">
        <v>488</v>
      </c>
      <c r="D18" s="200">
        <v>165</v>
      </c>
      <c r="E18" s="200">
        <v>0</v>
      </c>
      <c r="F18" s="200">
        <v>0</v>
      </c>
      <c r="G18" s="200">
        <v>86</v>
      </c>
      <c r="H18" s="200">
        <v>237</v>
      </c>
      <c r="I18" s="200">
        <v>29</v>
      </c>
      <c r="J18" s="200">
        <v>11</v>
      </c>
      <c r="K18" s="200">
        <v>18</v>
      </c>
      <c r="L18" s="200">
        <v>158</v>
      </c>
      <c r="M18" s="200">
        <v>17</v>
      </c>
      <c r="N18" s="152">
        <v>18</v>
      </c>
    </row>
    <row r="19" spans="1:14" ht="20.25" customHeight="1">
      <c r="A19" s="151" t="s">
        <v>289</v>
      </c>
      <c r="B19" s="193">
        <v>9</v>
      </c>
      <c r="C19" s="200">
        <v>1365</v>
      </c>
      <c r="D19" s="200">
        <v>378</v>
      </c>
      <c r="E19" s="200">
        <v>4</v>
      </c>
      <c r="F19" s="200">
        <v>0</v>
      </c>
      <c r="G19" s="200">
        <v>344</v>
      </c>
      <c r="H19" s="200">
        <v>639</v>
      </c>
      <c r="I19" s="200">
        <v>57</v>
      </c>
      <c r="J19" s="200">
        <v>28</v>
      </c>
      <c r="K19" s="200">
        <v>29</v>
      </c>
      <c r="L19" s="200">
        <v>375</v>
      </c>
      <c r="M19" s="200">
        <v>55</v>
      </c>
      <c r="N19" s="152">
        <v>39</v>
      </c>
    </row>
    <row r="20" spans="1:14" ht="20.25" customHeight="1">
      <c r="A20" s="151" t="s">
        <v>291</v>
      </c>
      <c r="B20" s="193">
        <v>4</v>
      </c>
      <c r="C20" s="200">
        <v>371</v>
      </c>
      <c r="D20" s="200">
        <v>0</v>
      </c>
      <c r="E20" s="200">
        <v>2</v>
      </c>
      <c r="F20" s="200">
        <v>0</v>
      </c>
      <c r="G20" s="200">
        <v>159</v>
      </c>
      <c r="H20" s="200">
        <v>210</v>
      </c>
      <c r="I20" s="200">
        <v>44</v>
      </c>
      <c r="J20" s="200">
        <v>7</v>
      </c>
      <c r="K20" s="200">
        <v>37</v>
      </c>
      <c r="L20" s="200">
        <v>105</v>
      </c>
      <c r="M20" s="200">
        <v>32</v>
      </c>
      <c r="N20" s="152">
        <v>17</v>
      </c>
    </row>
    <row r="21" spans="1:14" ht="20.25" customHeight="1">
      <c r="A21" s="151" t="s">
        <v>293</v>
      </c>
      <c r="B21" s="193">
        <v>4</v>
      </c>
      <c r="C21" s="200">
        <v>1343</v>
      </c>
      <c r="D21" s="200">
        <v>40</v>
      </c>
      <c r="E21" s="200">
        <v>0</v>
      </c>
      <c r="F21" s="200">
        <v>142</v>
      </c>
      <c r="G21" s="200">
        <v>58</v>
      </c>
      <c r="H21" s="200">
        <v>1103</v>
      </c>
      <c r="I21" s="200">
        <v>23</v>
      </c>
      <c r="J21" s="200">
        <v>7</v>
      </c>
      <c r="K21" s="200">
        <v>16</v>
      </c>
      <c r="L21" s="200">
        <v>112</v>
      </c>
      <c r="M21" s="200">
        <v>52</v>
      </c>
      <c r="N21" s="152">
        <v>11</v>
      </c>
    </row>
    <row r="22" spans="1:14" ht="20.25" customHeight="1">
      <c r="A22" s="149" t="s">
        <v>301</v>
      </c>
      <c r="B22" s="192">
        <v>1</v>
      </c>
      <c r="C22" s="201">
        <v>36</v>
      </c>
      <c r="D22" s="201">
        <v>0</v>
      </c>
      <c r="E22" s="201">
        <v>0</v>
      </c>
      <c r="F22" s="201">
        <v>0</v>
      </c>
      <c r="G22" s="201">
        <v>36</v>
      </c>
      <c r="H22" s="201">
        <v>0</v>
      </c>
      <c r="I22" s="201">
        <v>5</v>
      </c>
      <c r="J22" s="201">
        <v>1</v>
      </c>
      <c r="K22" s="201">
        <v>4</v>
      </c>
      <c r="L22" s="201">
        <v>19</v>
      </c>
      <c r="M22" s="201">
        <v>0</v>
      </c>
      <c r="N22" s="150">
        <v>4</v>
      </c>
    </row>
    <row r="23" spans="1:14" ht="20.25" customHeight="1">
      <c r="A23" s="153" t="s">
        <v>302</v>
      </c>
      <c r="B23" s="194">
        <v>0</v>
      </c>
      <c r="C23" s="202">
        <v>0</v>
      </c>
      <c r="D23" s="202">
        <v>0</v>
      </c>
      <c r="E23" s="202">
        <v>0</v>
      </c>
      <c r="F23" s="202">
        <v>0</v>
      </c>
      <c r="G23" s="202">
        <v>0</v>
      </c>
      <c r="H23" s="202">
        <v>0</v>
      </c>
      <c r="I23" s="202">
        <v>7</v>
      </c>
      <c r="J23" s="202">
        <v>3</v>
      </c>
      <c r="K23" s="202">
        <v>4</v>
      </c>
      <c r="L23" s="202">
        <v>57</v>
      </c>
      <c r="M23" s="202">
        <v>0</v>
      </c>
      <c r="N23" s="154">
        <v>7</v>
      </c>
    </row>
    <row r="24" spans="1:14" s="23" customFormat="1" ht="20.25" customHeight="1">
      <c r="A24" s="148" t="s">
        <v>35</v>
      </c>
      <c r="B24" s="193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3</v>
      </c>
      <c r="J24" s="200">
        <v>0</v>
      </c>
      <c r="K24" s="200">
        <v>3</v>
      </c>
      <c r="L24" s="200">
        <v>0</v>
      </c>
      <c r="M24" s="200">
        <v>0</v>
      </c>
      <c r="N24" s="152">
        <v>1</v>
      </c>
    </row>
    <row r="25" spans="1:14" ht="20.25" customHeight="1">
      <c r="A25" s="148" t="s">
        <v>36</v>
      </c>
      <c r="B25" s="193">
        <v>0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  <c r="I25" s="200">
        <v>4</v>
      </c>
      <c r="J25" s="200">
        <v>1</v>
      </c>
      <c r="K25" s="200">
        <v>3</v>
      </c>
      <c r="L25" s="200">
        <v>10</v>
      </c>
      <c r="M25" s="200">
        <v>0</v>
      </c>
      <c r="N25" s="152">
        <v>1</v>
      </c>
    </row>
    <row r="26" spans="1:14" ht="20.25" customHeight="1">
      <c r="A26" s="148" t="s">
        <v>37</v>
      </c>
      <c r="B26" s="193">
        <v>1</v>
      </c>
      <c r="C26" s="200">
        <v>131</v>
      </c>
      <c r="D26" s="200">
        <v>0</v>
      </c>
      <c r="E26" s="200">
        <v>0</v>
      </c>
      <c r="F26" s="200">
        <v>0</v>
      </c>
      <c r="G26" s="200">
        <v>131</v>
      </c>
      <c r="H26" s="200">
        <v>0</v>
      </c>
      <c r="I26" s="200">
        <v>1</v>
      </c>
      <c r="J26" s="200">
        <v>1</v>
      </c>
      <c r="K26" s="200">
        <v>0</v>
      </c>
      <c r="L26" s="200">
        <v>9</v>
      </c>
      <c r="M26" s="200">
        <v>0</v>
      </c>
      <c r="N26" s="152">
        <v>3</v>
      </c>
    </row>
    <row r="27" spans="1:14" ht="20.25" customHeight="1">
      <c r="A27" s="148" t="s">
        <v>38</v>
      </c>
      <c r="B27" s="193">
        <v>0</v>
      </c>
      <c r="C27" s="200">
        <v>0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4</v>
      </c>
      <c r="J27" s="200">
        <v>1</v>
      </c>
      <c r="K27" s="200">
        <v>3</v>
      </c>
      <c r="L27" s="200">
        <v>18</v>
      </c>
      <c r="M27" s="200">
        <v>0</v>
      </c>
      <c r="N27" s="152">
        <v>2</v>
      </c>
    </row>
    <row r="28" spans="1:14" ht="20.25" customHeight="1">
      <c r="A28" s="148" t="s">
        <v>39</v>
      </c>
      <c r="B28" s="193">
        <v>0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3</v>
      </c>
      <c r="J28" s="200">
        <v>1</v>
      </c>
      <c r="K28" s="200">
        <v>2</v>
      </c>
      <c r="L28" s="200">
        <v>10</v>
      </c>
      <c r="M28" s="200">
        <v>0</v>
      </c>
      <c r="N28" s="152">
        <v>3</v>
      </c>
    </row>
    <row r="29" spans="1:14" ht="20.25" customHeight="1">
      <c r="A29" s="148" t="s">
        <v>40</v>
      </c>
      <c r="B29" s="193">
        <v>0</v>
      </c>
      <c r="C29" s="200">
        <v>0</v>
      </c>
      <c r="D29" s="200">
        <v>0</v>
      </c>
      <c r="E29" s="200">
        <v>0</v>
      </c>
      <c r="F29" s="200">
        <v>0</v>
      </c>
      <c r="G29" s="200">
        <v>0</v>
      </c>
      <c r="H29" s="200">
        <v>0</v>
      </c>
      <c r="I29" s="200">
        <v>5</v>
      </c>
      <c r="J29" s="200">
        <v>2</v>
      </c>
      <c r="K29" s="200">
        <v>3</v>
      </c>
      <c r="L29" s="200">
        <v>30</v>
      </c>
      <c r="M29" s="200">
        <v>0</v>
      </c>
      <c r="N29" s="152">
        <v>3</v>
      </c>
    </row>
    <row r="30" spans="1:14" ht="20.25" customHeight="1">
      <c r="A30" s="148" t="s">
        <v>41</v>
      </c>
      <c r="B30" s="193">
        <v>0</v>
      </c>
      <c r="C30" s="200">
        <v>0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  <c r="I30" s="200">
        <v>1</v>
      </c>
      <c r="J30" s="200">
        <v>0</v>
      </c>
      <c r="K30" s="200">
        <v>1</v>
      </c>
      <c r="L30" s="200">
        <v>0</v>
      </c>
      <c r="M30" s="200">
        <v>0</v>
      </c>
      <c r="N30" s="152">
        <v>1</v>
      </c>
    </row>
    <row r="31" spans="1:14" ht="20.25" customHeight="1">
      <c r="A31" s="148" t="s">
        <v>42</v>
      </c>
      <c r="B31" s="193">
        <v>0</v>
      </c>
      <c r="C31" s="200">
        <v>0</v>
      </c>
      <c r="D31" s="200">
        <v>0</v>
      </c>
      <c r="E31" s="200">
        <v>0</v>
      </c>
      <c r="F31" s="200">
        <v>0</v>
      </c>
      <c r="G31" s="200">
        <v>0</v>
      </c>
      <c r="H31" s="200">
        <v>0</v>
      </c>
      <c r="I31" s="200">
        <v>6</v>
      </c>
      <c r="J31" s="200">
        <v>3</v>
      </c>
      <c r="K31" s="200">
        <v>3</v>
      </c>
      <c r="L31" s="200">
        <v>42</v>
      </c>
      <c r="M31" s="200">
        <v>0</v>
      </c>
      <c r="N31" s="152">
        <v>5</v>
      </c>
    </row>
    <row r="32" spans="1:14" ht="20.25" customHeight="1">
      <c r="A32" s="148" t="s">
        <v>47</v>
      </c>
      <c r="B32" s="193">
        <v>0</v>
      </c>
      <c r="C32" s="200">
        <v>0</v>
      </c>
      <c r="D32" s="200">
        <v>0</v>
      </c>
      <c r="E32" s="200">
        <v>0</v>
      </c>
      <c r="F32" s="200">
        <v>0</v>
      </c>
      <c r="G32" s="200">
        <v>0</v>
      </c>
      <c r="H32" s="200">
        <v>0</v>
      </c>
      <c r="I32" s="200">
        <v>4</v>
      </c>
      <c r="J32" s="200">
        <v>1</v>
      </c>
      <c r="K32" s="200">
        <v>3</v>
      </c>
      <c r="L32" s="200">
        <v>6</v>
      </c>
      <c r="M32" s="200">
        <v>0</v>
      </c>
      <c r="N32" s="152">
        <v>2</v>
      </c>
    </row>
    <row r="33" spans="1:14" ht="20.25" customHeight="1">
      <c r="A33" s="148" t="s">
        <v>48</v>
      </c>
      <c r="B33" s="193">
        <v>1</v>
      </c>
      <c r="C33" s="200">
        <v>30</v>
      </c>
      <c r="D33" s="200">
        <v>0</v>
      </c>
      <c r="E33" s="200">
        <v>0</v>
      </c>
      <c r="F33" s="200">
        <v>0</v>
      </c>
      <c r="G33" s="200">
        <v>22</v>
      </c>
      <c r="H33" s="200">
        <v>8</v>
      </c>
      <c r="I33" s="200">
        <v>2</v>
      </c>
      <c r="J33" s="200">
        <v>0</v>
      </c>
      <c r="K33" s="200">
        <v>2</v>
      </c>
      <c r="L33" s="200">
        <v>0</v>
      </c>
      <c r="M33" s="200">
        <v>0</v>
      </c>
      <c r="N33" s="152">
        <v>1</v>
      </c>
    </row>
    <row r="34" spans="1:14" ht="20.25" customHeight="1">
      <c r="A34" s="148" t="s">
        <v>294</v>
      </c>
      <c r="B34" s="193">
        <v>0</v>
      </c>
      <c r="C34" s="200">
        <v>0</v>
      </c>
      <c r="D34" s="200">
        <v>0</v>
      </c>
      <c r="E34" s="200">
        <v>0</v>
      </c>
      <c r="F34" s="200">
        <v>0</v>
      </c>
      <c r="G34" s="200">
        <v>0</v>
      </c>
      <c r="H34" s="200">
        <v>0</v>
      </c>
      <c r="I34" s="200">
        <v>3</v>
      </c>
      <c r="J34" s="200">
        <v>1</v>
      </c>
      <c r="K34" s="200">
        <v>2</v>
      </c>
      <c r="L34" s="200">
        <v>2</v>
      </c>
      <c r="M34" s="200">
        <v>0</v>
      </c>
      <c r="N34" s="152">
        <v>0</v>
      </c>
    </row>
    <row r="35" spans="1:14" ht="20.25" customHeight="1">
      <c r="A35" s="158" t="s">
        <v>296</v>
      </c>
      <c r="B35" s="194">
        <v>0</v>
      </c>
      <c r="C35" s="202">
        <v>0</v>
      </c>
      <c r="D35" s="202">
        <v>0</v>
      </c>
      <c r="E35" s="202">
        <v>0</v>
      </c>
      <c r="F35" s="202">
        <v>0</v>
      </c>
      <c r="G35" s="202">
        <v>0</v>
      </c>
      <c r="H35" s="202">
        <v>0</v>
      </c>
      <c r="I35" s="202">
        <v>6</v>
      </c>
      <c r="J35" s="202">
        <v>1</v>
      </c>
      <c r="K35" s="202">
        <v>5</v>
      </c>
      <c r="L35" s="202">
        <v>6</v>
      </c>
      <c r="M35" s="202">
        <v>0</v>
      </c>
      <c r="N35" s="154">
        <v>3</v>
      </c>
    </row>
    <row r="36" spans="1:14" ht="20.25" customHeight="1">
      <c r="A36" s="155" t="s">
        <v>52</v>
      </c>
      <c r="B36" s="195">
        <v>1</v>
      </c>
      <c r="C36" s="203">
        <v>50</v>
      </c>
      <c r="D36" s="203">
        <v>0</v>
      </c>
      <c r="E36" s="203">
        <v>0</v>
      </c>
      <c r="F36" s="203">
        <v>0</v>
      </c>
      <c r="G36" s="203">
        <v>0</v>
      </c>
      <c r="H36" s="203">
        <v>50</v>
      </c>
      <c r="I36" s="203">
        <v>7</v>
      </c>
      <c r="J36" s="203">
        <v>0</v>
      </c>
      <c r="K36" s="203">
        <v>7</v>
      </c>
      <c r="L36" s="203">
        <v>0</v>
      </c>
      <c r="M36" s="203">
        <v>0</v>
      </c>
      <c r="N36" s="156">
        <v>2</v>
      </c>
    </row>
    <row r="37" spans="1:14" ht="20.25" customHeight="1">
      <c r="A37" s="147" t="s">
        <v>57</v>
      </c>
      <c r="B37" s="192">
        <v>1</v>
      </c>
      <c r="C37" s="201">
        <v>40</v>
      </c>
      <c r="D37" s="201">
        <v>0</v>
      </c>
      <c r="E37" s="201">
        <v>0</v>
      </c>
      <c r="F37" s="201">
        <v>0</v>
      </c>
      <c r="G37" s="201">
        <v>0</v>
      </c>
      <c r="H37" s="201">
        <v>40</v>
      </c>
      <c r="I37" s="201">
        <v>1</v>
      </c>
      <c r="J37" s="201">
        <v>0</v>
      </c>
      <c r="K37" s="201">
        <v>1</v>
      </c>
      <c r="L37" s="201">
        <v>0</v>
      </c>
      <c r="M37" s="201">
        <v>0</v>
      </c>
      <c r="N37" s="150">
        <v>1</v>
      </c>
    </row>
    <row r="38" spans="1:14" ht="20.25" customHeight="1">
      <c r="A38" s="158" t="s">
        <v>298</v>
      </c>
      <c r="B38" s="194">
        <v>1</v>
      </c>
      <c r="C38" s="202">
        <v>77</v>
      </c>
      <c r="D38" s="202">
        <v>0</v>
      </c>
      <c r="E38" s="202">
        <v>0</v>
      </c>
      <c r="F38" s="202">
        <v>0</v>
      </c>
      <c r="G38" s="202">
        <v>30</v>
      </c>
      <c r="H38" s="202">
        <v>47</v>
      </c>
      <c r="I38" s="202">
        <v>11</v>
      </c>
      <c r="J38" s="202">
        <v>3</v>
      </c>
      <c r="K38" s="202">
        <v>8</v>
      </c>
      <c r="L38" s="202">
        <v>47</v>
      </c>
      <c r="M38" s="202">
        <v>21</v>
      </c>
      <c r="N38" s="154">
        <v>6</v>
      </c>
    </row>
    <row r="39" spans="1:14" ht="20.25" customHeight="1">
      <c r="A39" s="151" t="s">
        <v>58</v>
      </c>
      <c r="B39" s="193">
        <v>2</v>
      </c>
      <c r="C39" s="200">
        <v>209</v>
      </c>
      <c r="D39" s="200">
        <v>153</v>
      </c>
      <c r="E39" s="200">
        <v>0</v>
      </c>
      <c r="F39" s="200">
        <v>0</v>
      </c>
      <c r="G39" s="200">
        <v>25</v>
      </c>
      <c r="H39" s="200">
        <v>31</v>
      </c>
      <c r="I39" s="200">
        <v>20</v>
      </c>
      <c r="J39" s="200">
        <v>6</v>
      </c>
      <c r="K39" s="200">
        <v>14</v>
      </c>
      <c r="L39" s="200">
        <v>90</v>
      </c>
      <c r="M39" s="200">
        <v>8</v>
      </c>
      <c r="N39" s="152">
        <v>15</v>
      </c>
    </row>
    <row r="40" spans="1:14" ht="20.25" customHeight="1">
      <c r="A40" s="151" t="s">
        <v>59</v>
      </c>
      <c r="B40" s="193">
        <v>1</v>
      </c>
      <c r="C40" s="200">
        <v>100</v>
      </c>
      <c r="D40" s="200">
        <v>0</v>
      </c>
      <c r="E40" s="200">
        <v>0</v>
      </c>
      <c r="F40" s="200">
        <v>0</v>
      </c>
      <c r="G40" s="200">
        <v>80</v>
      </c>
      <c r="H40" s="200">
        <v>20</v>
      </c>
      <c r="I40" s="200">
        <v>18</v>
      </c>
      <c r="J40" s="200">
        <v>8</v>
      </c>
      <c r="K40" s="200">
        <v>10</v>
      </c>
      <c r="L40" s="200">
        <v>102</v>
      </c>
      <c r="M40" s="200">
        <v>30</v>
      </c>
      <c r="N40" s="152">
        <v>9</v>
      </c>
    </row>
    <row r="41" spans="1:14" ht="20.25" customHeight="1">
      <c r="A41" s="151" t="s">
        <v>60</v>
      </c>
      <c r="B41" s="193">
        <v>0</v>
      </c>
      <c r="C41" s="200">
        <v>0</v>
      </c>
      <c r="D41" s="200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2</v>
      </c>
      <c r="J41" s="200">
        <v>1</v>
      </c>
      <c r="K41" s="200">
        <v>1</v>
      </c>
      <c r="L41" s="200">
        <v>6</v>
      </c>
      <c r="M41" s="200">
        <v>0</v>
      </c>
      <c r="N41" s="152">
        <v>0</v>
      </c>
    </row>
    <row r="42" spans="1:14" ht="20.25" customHeight="1">
      <c r="A42" s="151" t="s">
        <v>61</v>
      </c>
      <c r="B42" s="193">
        <v>0</v>
      </c>
      <c r="C42" s="200">
        <v>0</v>
      </c>
      <c r="D42" s="200">
        <v>0</v>
      </c>
      <c r="E42" s="200">
        <v>0</v>
      </c>
      <c r="F42" s="200">
        <v>0</v>
      </c>
      <c r="G42" s="200">
        <v>0</v>
      </c>
      <c r="H42" s="200">
        <v>0</v>
      </c>
      <c r="I42" s="200">
        <v>4</v>
      </c>
      <c r="J42" s="200">
        <v>1</v>
      </c>
      <c r="K42" s="200">
        <v>3</v>
      </c>
      <c r="L42" s="200">
        <v>2</v>
      </c>
      <c r="M42" s="200">
        <v>0</v>
      </c>
      <c r="N42" s="152">
        <v>2</v>
      </c>
    </row>
    <row r="43" spans="1:14" ht="20.25" customHeight="1">
      <c r="A43" s="151" t="s">
        <v>62</v>
      </c>
      <c r="B43" s="193">
        <v>0</v>
      </c>
      <c r="C43" s="200">
        <v>0</v>
      </c>
      <c r="D43" s="200">
        <v>0</v>
      </c>
      <c r="E43" s="200">
        <v>0</v>
      </c>
      <c r="F43" s="200">
        <v>0</v>
      </c>
      <c r="G43" s="200">
        <v>0</v>
      </c>
      <c r="H43" s="200">
        <v>0</v>
      </c>
      <c r="I43" s="200">
        <v>3</v>
      </c>
      <c r="J43" s="200">
        <v>0</v>
      </c>
      <c r="K43" s="200">
        <v>3</v>
      </c>
      <c r="L43" s="200">
        <v>0</v>
      </c>
      <c r="M43" s="200">
        <v>0</v>
      </c>
      <c r="N43" s="152">
        <v>2</v>
      </c>
    </row>
    <row r="44" spans="1:14" ht="20.25" customHeight="1">
      <c r="A44" s="147" t="s">
        <v>63</v>
      </c>
      <c r="B44" s="192">
        <v>1</v>
      </c>
      <c r="C44" s="201">
        <v>75</v>
      </c>
      <c r="D44" s="201">
        <v>0</v>
      </c>
      <c r="E44" s="201">
        <v>0</v>
      </c>
      <c r="F44" s="201">
        <v>0</v>
      </c>
      <c r="G44" s="201">
        <v>75</v>
      </c>
      <c r="H44" s="201">
        <v>0</v>
      </c>
      <c r="I44" s="201">
        <v>10</v>
      </c>
      <c r="J44" s="201">
        <v>1</v>
      </c>
      <c r="K44" s="201">
        <v>9</v>
      </c>
      <c r="L44" s="201">
        <v>19</v>
      </c>
      <c r="M44" s="201">
        <v>12</v>
      </c>
      <c r="N44" s="150">
        <v>5</v>
      </c>
    </row>
    <row r="45" spans="1:14" ht="20.25" customHeight="1">
      <c r="A45" s="148" t="s">
        <v>64</v>
      </c>
      <c r="B45" s="193">
        <v>1</v>
      </c>
      <c r="C45" s="200">
        <v>106</v>
      </c>
      <c r="D45" s="200">
        <v>0</v>
      </c>
      <c r="E45" s="200">
        <v>0</v>
      </c>
      <c r="F45" s="200">
        <v>0</v>
      </c>
      <c r="G45" s="200">
        <v>0</v>
      </c>
      <c r="H45" s="200">
        <v>106</v>
      </c>
      <c r="I45" s="200">
        <v>8</v>
      </c>
      <c r="J45" s="200">
        <v>0</v>
      </c>
      <c r="K45" s="200">
        <v>8</v>
      </c>
      <c r="L45" s="200">
        <v>0</v>
      </c>
      <c r="M45" s="200">
        <v>0</v>
      </c>
      <c r="N45" s="152">
        <v>5</v>
      </c>
    </row>
    <row r="46" spans="1:14" ht="20.25" customHeight="1">
      <c r="A46" s="148" t="s">
        <v>65</v>
      </c>
      <c r="B46" s="193">
        <v>0</v>
      </c>
      <c r="C46" s="200">
        <v>0</v>
      </c>
      <c r="D46" s="200">
        <v>0</v>
      </c>
      <c r="E46" s="200">
        <v>0</v>
      </c>
      <c r="F46" s="200">
        <v>0</v>
      </c>
      <c r="G46" s="200">
        <v>0</v>
      </c>
      <c r="H46" s="200">
        <v>0</v>
      </c>
      <c r="I46" s="200">
        <v>6</v>
      </c>
      <c r="J46" s="200">
        <v>1</v>
      </c>
      <c r="K46" s="200">
        <v>5</v>
      </c>
      <c r="L46" s="200">
        <v>19</v>
      </c>
      <c r="M46" s="200">
        <v>0</v>
      </c>
      <c r="N46" s="152">
        <v>3</v>
      </c>
    </row>
    <row r="47" spans="1:14" ht="20.25" customHeight="1">
      <c r="A47" s="148" t="s">
        <v>66</v>
      </c>
      <c r="B47" s="193">
        <v>0</v>
      </c>
      <c r="C47" s="200">
        <v>0</v>
      </c>
      <c r="D47" s="200">
        <v>0</v>
      </c>
      <c r="E47" s="200">
        <v>0</v>
      </c>
      <c r="F47" s="200">
        <v>0</v>
      </c>
      <c r="G47" s="200">
        <v>0</v>
      </c>
      <c r="H47" s="200">
        <v>0</v>
      </c>
      <c r="I47" s="200">
        <v>2</v>
      </c>
      <c r="J47" s="200">
        <v>1</v>
      </c>
      <c r="K47" s="200">
        <v>1</v>
      </c>
      <c r="L47" s="200">
        <v>16</v>
      </c>
      <c r="M47" s="200">
        <v>12</v>
      </c>
      <c r="N47" s="152">
        <v>1</v>
      </c>
    </row>
    <row r="48" spans="1:14" ht="20.25" customHeight="1">
      <c r="A48" s="158" t="s">
        <v>67</v>
      </c>
      <c r="B48" s="194">
        <v>0</v>
      </c>
      <c r="C48" s="202">
        <v>0</v>
      </c>
      <c r="D48" s="202">
        <v>0</v>
      </c>
      <c r="E48" s="202">
        <v>0</v>
      </c>
      <c r="F48" s="202">
        <v>0</v>
      </c>
      <c r="G48" s="202">
        <v>0</v>
      </c>
      <c r="H48" s="202">
        <v>0</v>
      </c>
      <c r="I48" s="202">
        <v>1</v>
      </c>
      <c r="J48" s="202">
        <v>1</v>
      </c>
      <c r="K48" s="202">
        <v>0</v>
      </c>
      <c r="L48" s="202">
        <v>6</v>
      </c>
      <c r="M48" s="202">
        <v>0</v>
      </c>
      <c r="N48" s="154">
        <v>0</v>
      </c>
    </row>
    <row r="49" spans="1:14" ht="20.25" customHeight="1">
      <c r="A49" s="148" t="s">
        <v>68</v>
      </c>
      <c r="B49" s="193">
        <v>0</v>
      </c>
      <c r="C49" s="200">
        <v>0</v>
      </c>
      <c r="D49" s="200">
        <v>0</v>
      </c>
      <c r="E49" s="200">
        <v>0</v>
      </c>
      <c r="F49" s="200">
        <v>0</v>
      </c>
      <c r="G49" s="200">
        <v>0</v>
      </c>
      <c r="H49" s="200">
        <v>0</v>
      </c>
      <c r="I49" s="200">
        <v>7</v>
      </c>
      <c r="J49" s="200">
        <v>2</v>
      </c>
      <c r="K49" s="200">
        <v>5</v>
      </c>
      <c r="L49" s="200">
        <v>36</v>
      </c>
      <c r="M49" s="200">
        <v>0</v>
      </c>
      <c r="N49" s="152">
        <v>4</v>
      </c>
    </row>
    <row r="50" spans="1:14" ht="20.25" customHeight="1">
      <c r="A50" s="148" t="s">
        <v>69</v>
      </c>
      <c r="B50" s="193">
        <v>0</v>
      </c>
      <c r="C50" s="200">
        <v>0</v>
      </c>
      <c r="D50" s="200">
        <v>0</v>
      </c>
      <c r="E50" s="200">
        <v>0</v>
      </c>
      <c r="F50" s="200">
        <v>0</v>
      </c>
      <c r="G50" s="200">
        <v>0</v>
      </c>
      <c r="H50" s="200">
        <v>0</v>
      </c>
      <c r="I50" s="200">
        <v>4</v>
      </c>
      <c r="J50" s="200">
        <v>1</v>
      </c>
      <c r="K50" s="200">
        <v>3</v>
      </c>
      <c r="L50" s="200">
        <v>19</v>
      </c>
      <c r="M50" s="200">
        <v>0</v>
      </c>
      <c r="N50" s="152">
        <v>2</v>
      </c>
    </row>
    <row r="51" spans="1:14" ht="20.25" customHeight="1">
      <c r="A51" s="148" t="s">
        <v>70</v>
      </c>
      <c r="B51" s="193">
        <v>0</v>
      </c>
      <c r="C51" s="200">
        <v>0</v>
      </c>
      <c r="D51" s="200">
        <v>0</v>
      </c>
      <c r="E51" s="200">
        <v>0</v>
      </c>
      <c r="F51" s="200">
        <v>0</v>
      </c>
      <c r="G51" s="200">
        <v>0</v>
      </c>
      <c r="H51" s="200">
        <v>0</v>
      </c>
      <c r="I51" s="200">
        <v>3</v>
      </c>
      <c r="J51" s="200">
        <v>1</v>
      </c>
      <c r="K51" s="200">
        <v>2</v>
      </c>
      <c r="L51" s="200">
        <v>19</v>
      </c>
      <c r="M51" s="200">
        <v>6</v>
      </c>
      <c r="N51" s="152">
        <v>0</v>
      </c>
    </row>
    <row r="52" spans="1:14" ht="20.25" customHeight="1">
      <c r="A52" s="148" t="s">
        <v>71</v>
      </c>
      <c r="B52" s="193">
        <v>0</v>
      </c>
      <c r="C52" s="200">
        <v>0</v>
      </c>
      <c r="D52" s="200">
        <v>0</v>
      </c>
      <c r="E52" s="200">
        <v>0</v>
      </c>
      <c r="F52" s="200">
        <v>0</v>
      </c>
      <c r="G52" s="200">
        <v>0</v>
      </c>
      <c r="H52" s="200">
        <v>0</v>
      </c>
      <c r="I52" s="200">
        <v>7</v>
      </c>
      <c r="J52" s="200">
        <v>2</v>
      </c>
      <c r="K52" s="200">
        <v>5</v>
      </c>
      <c r="L52" s="200">
        <v>22</v>
      </c>
      <c r="M52" s="200">
        <v>0</v>
      </c>
      <c r="N52" s="152">
        <v>2</v>
      </c>
    </row>
    <row r="53" spans="1:14" ht="20.25" customHeight="1">
      <c r="A53" s="149" t="s">
        <v>77</v>
      </c>
      <c r="B53" s="192">
        <v>1</v>
      </c>
      <c r="C53" s="201">
        <v>144</v>
      </c>
      <c r="D53" s="201">
        <v>0</v>
      </c>
      <c r="E53" s="201">
        <v>0</v>
      </c>
      <c r="F53" s="201">
        <v>0</v>
      </c>
      <c r="G53" s="201">
        <v>48</v>
      </c>
      <c r="H53" s="201">
        <v>96</v>
      </c>
      <c r="I53" s="201">
        <v>9</v>
      </c>
      <c r="J53" s="201">
        <v>3</v>
      </c>
      <c r="K53" s="201">
        <v>6</v>
      </c>
      <c r="L53" s="201">
        <v>46</v>
      </c>
      <c r="M53" s="201">
        <v>11</v>
      </c>
      <c r="N53" s="150">
        <v>4</v>
      </c>
    </row>
    <row r="54" spans="1:14" ht="20.25" customHeight="1">
      <c r="A54" s="151" t="s">
        <v>78</v>
      </c>
      <c r="B54" s="193">
        <v>0</v>
      </c>
      <c r="C54" s="200">
        <v>0</v>
      </c>
      <c r="D54" s="200">
        <v>0</v>
      </c>
      <c r="E54" s="200">
        <v>0</v>
      </c>
      <c r="F54" s="200">
        <v>0</v>
      </c>
      <c r="G54" s="200">
        <v>0</v>
      </c>
      <c r="H54" s="200">
        <v>0</v>
      </c>
      <c r="I54" s="200">
        <v>3</v>
      </c>
      <c r="J54" s="200">
        <v>0</v>
      </c>
      <c r="K54" s="200">
        <v>3</v>
      </c>
      <c r="L54" s="200">
        <v>0</v>
      </c>
      <c r="M54" s="200">
        <v>0</v>
      </c>
      <c r="N54" s="152">
        <v>1</v>
      </c>
    </row>
    <row r="55" spans="1:14" ht="20.25" customHeight="1">
      <c r="A55" s="151" t="s">
        <v>79</v>
      </c>
      <c r="B55" s="193">
        <v>2</v>
      </c>
      <c r="C55" s="200">
        <v>230</v>
      </c>
      <c r="D55" s="200">
        <v>0</v>
      </c>
      <c r="E55" s="200">
        <v>0</v>
      </c>
      <c r="F55" s="200">
        <v>0</v>
      </c>
      <c r="G55" s="200">
        <v>0</v>
      </c>
      <c r="H55" s="200">
        <v>230</v>
      </c>
      <c r="I55" s="200">
        <v>11</v>
      </c>
      <c r="J55" s="200">
        <v>4</v>
      </c>
      <c r="K55" s="200">
        <v>7</v>
      </c>
      <c r="L55" s="200">
        <v>47</v>
      </c>
      <c r="M55" s="200">
        <v>0</v>
      </c>
      <c r="N55" s="152">
        <v>2</v>
      </c>
    </row>
    <row r="56" spans="1:14" ht="20.25" customHeight="1">
      <c r="A56" s="151" t="s">
        <v>80</v>
      </c>
      <c r="B56" s="193">
        <v>0</v>
      </c>
      <c r="C56" s="200">
        <v>0</v>
      </c>
      <c r="D56" s="200">
        <v>0</v>
      </c>
      <c r="E56" s="200">
        <v>0</v>
      </c>
      <c r="F56" s="200">
        <v>0</v>
      </c>
      <c r="G56" s="200">
        <v>0</v>
      </c>
      <c r="H56" s="200">
        <v>0</v>
      </c>
      <c r="I56" s="200">
        <v>6</v>
      </c>
      <c r="J56" s="200">
        <v>1</v>
      </c>
      <c r="K56" s="200">
        <v>5</v>
      </c>
      <c r="L56" s="200">
        <v>19</v>
      </c>
      <c r="M56" s="200">
        <v>4</v>
      </c>
      <c r="N56" s="152">
        <v>2</v>
      </c>
    </row>
    <row r="57" spans="1:14" ht="20.25" customHeight="1">
      <c r="A57" s="151" t="s">
        <v>81</v>
      </c>
      <c r="B57" s="193">
        <v>0</v>
      </c>
      <c r="C57" s="200">
        <v>0</v>
      </c>
      <c r="D57" s="200">
        <v>0</v>
      </c>
      <c r="E57" s="200">
        <v>0</v>
      </c>
      <c r="F57" s="200">
        <v>0</v>
      </c>
      <c r="G57" s="200">
        <v>0</v>
      </c>
      <c r="H57" s="200">
        <v>0</v>
      </c>
      <c r="I57" s="200">
        <v>3</v>
      </c>
      <c r="J57" s="200">
        <v>1</v>
      </c>
      <c r="K57" s="200">
        <v>2</v>
      </c>
      <c r="L57" s="200">
        <v>17</v>
      </c>
      <c r="M57" s="200">
        <v>3</v>
      </c>
      <c r="N57" s="152">
        <v>1</v>
      </c>
    </row>
    <row r="58" spans="1:14" ht="20.25" customHeight="1">
      <c r="A58" s="153" t="s">
        <v>82</v>
      </c>
      <c r="B58" s="194">
        <v>1</v>
      </c>
      <c r="C58" s="202">
        <v>133</v>
      </c>
      <c r="D58" s="202">
        <v>0</v>
      </c>
      <c r="E58" s="202">
        <v>0</v>
      </c>
      <c r="F58" s="202">
        <v>0</v>
      </c>
      <c r="G58" s="202">
        <v>45</v>
      </c>
      <c r="H58" s="202">
        <v>88</v>
      </c>
      <c r="I58" s="202">
        <v>4</v>
      </c>
      <c r="J58" s="202">
        <v>2</v>
      </c>
      <c r="K58" s="202">
        <v>2</v>
      </c>
      <c r="L58" s="202">
        <v>33</v>
      </c>
      <c r="M58" s="202">
        <v>18</v>
      </c>
      <c r="N58" s="154">
        <v>5</v>
      </c>
    </row>
    <row r="59" spans="1:14" ht="20.25" customHeight="1" thickBot="1">
      <c r="A59" s="148" t="s">
        <v>299</v>
      </c>
      <c r="B59" s="193">
        <v>4</v>
      </c>
      <c r="C59" s="200">
        <v>432</v>
      </c>
      <c r="D59" s="200">
        <v>135</v>
      </c>
      <c r="E59" s="200">
        <v>0</v>
      </c>
      <c r="F59" s="200">
        <v>0</v>
      </c>
      <c r="G59" s="200">
        <v>60</v>
      </c>
      <c r="H59" s="200">
        <v>237</v>
      </c>
      <c r="I59" s="200">
        <v>23</v>
      </c>
      <c r="J59" s="200">
        <v>10</v>
      </c>
      <c r="K59" s="200">
        <v>13</v>
      </c>
      <c r="L59" s="200">
        <v>152</v>
      </c>
      <c r="M59" s="200">
        <v>31</v>
      </c>
      <c r="N59" s="152">
        <v>12</v>
      </c>
    </row>
    <row r="60" spans="1:14" ht="20.25" customHeight="1" thickTop="1">
      <c r="A60" s="196" t="s">
        <v>88</v>
      </c>
      <c r="B60" s="197">
        <f>SUM(B19)</f>
        <v>9</v>
      </c>
      <c r="C60" s="204">
        <f aca="true" t="shared" si="3" ref="C60:N60">SUM(C19)</f>
        <v>1365</v>
      </c>
      <c r="D60" s="204">
        <f t="shared" si="3"/>
        <v>378</v>
      </c>
      <c r="E60" s="204">
        <f t="shared" si="3"/>
        <v>4</v>
      </c>
      <c r="F60" s="204">
        <f t="shared" si="3"/>
        <v>0</v>
      </c>
      <c r="G60" s="204">
        <f t="shared" si="3"/>
        <v>344</v>
      </c>
      <c r="H60" s="204">
        <f t="shared" si="3"/>
        <v>639</v>
      </c>
      <c r="I60" s="204">
        <f t="shared" si="3"/>
        <v>57</v>
      </c>
      <c r="J60" s="204">
        <f t="shared" si="3"/>
        <v>28</v>
      </c>
      <c r="K60" s="204">
        <f t="shared" si="3"/>
        <v>29</v>
      </c>
      <c r="L60" s="204">
        <f t="shared" si="3"/>
        <v>375</v>
      </c>
      <c r="M60" s="204">
        <f t="shared" si="3"/>
        <v>55</v>
      </c>
      <c r="N60" s="205">
        <f t="shared" si="3"/>
        <v>39</v>
      </c>
    </row>
    <row r="61" spans="1:14" ht="20.25" customHeight="1">
      <c r="A61" s="148" t="s">
        <v>89</v>
      </c>
      <c r="B61" s="198">
        <f>SUM(B13:B14,B18,B22:B23)</f>
        <v>22</v>
      </c>
      <c r="C61" s="206">
        <f aca="true" t="shared" si="4" ref="C61:N61">SUM(C13:C14,C18,C22:C23)</f>
        <v>4392</v>
      </c>
      <c r="D61" s="206">
        <f t="shared" si="4"/>
        <v>1347</v>
      </c>
      <c r="E61" s="206">
        <f t="shared" si="4"/>
        <v>4</v>
      </c>
      <c r="F61" s="206">
        <f t="shared" si="4"/>
        <v>37</v>
      </c>
      <c r="G61" s="206">
        <f t="shared" si="4"/>
        <v>968</v>
      </c>
      <c r="H61" s="206">
        <f t="shared" si="4"/>
        <v>2036</v>
      </c>
      <c r="I61" s="206">
        <f t="shared" si="4"/>
        <v>189</v>
      </c>
      <c r="J61" s="206">
        <f t="shared" si="4"/>
        <v>57</v>
      </c>
      <c r="K61" s="206">
        <f t="shared" si="4"/>
        <v>132</v>
      </c>
      <c r="L61" s="206">
        <f t="shared" si="4"/>
        <v>858</v>
      </c>
      <c r="M61" s="206">
        <f t="shared" si="4"/>
        <v>87</v>
      </c>
      <c r="N61" s="157">
        <f t="shared" si="4"/>
        <v>113</v>
      </c>
    </row>
    <row r="62" spans="1:14" ht="20.25" customHeight="1">
      <c r="A62" s="148" t="s">
        <v>90</v>
      </c>
      <c r="B62" s="198">
        <f>SUM(B10,B24:B35)</f>
        <v>33</v>
      </c>
      <c r="C62" s="206">
        <f aca="true" t="shared" si="5" ref="C62:N62">SUM(C10,C24:C35)</f>
        <v>2663</v>
      </c>
      <c r="D62" s="206">
        <f t="shared" si="5"/>
        <v>393</v>
      </c>
      <c r="E62" s="206">
        <f t="shared" si="5"/>
        <v>4</v>
      </c>
      <c r="F62" s="206">
        <f t="shared" si="5"/>
        <v>0</v>
      </c>
      <c r="G62" s="206">
        <f t="shared" si="5"/>
        <v>925</v>
      </c>
      <c r="H62" s="206">
        <f t="shared" si="5"/>
        <v>1341</v>
      </c>
      <c r="I62" s="206">
        <f t="shared" si="5"/>
        <v>120</v>
      </c>
      <c r="J62" s="206">
        <f t="shared" si="5"/>
        <v>45</v>
      </c>
      <c r="K62" s="206">
        <f t="shared" si="5"/>
        <v>75</v>
      </c>
      <c r="L62" s="206">
        <f t="shared" si="5"/>
        <v>568</v>
      </c>
      <c r="M62" s="206">
        <f t="shared" si="5"/>
        <v>9</v>
      </c>
      <c r="N62" s="157">
        <f t="shared" si="5"/>
        <v>97</v>
      </c>
    </row>
    <row r="63" spans="1:14" ht="20.25" customHeight="1">
      <c r="A63" s="148" t="s">
        <v>91</v>
      </c>
      <c r="B63" s="198">
        <f>SUM(B9,B16:B17,B21,B36:B43)</f>
        <v>59</v>
      </c>
      <c r="C63" s="206">
        <f aca="true" t="shared" si="6" ref="C63:N63">SUM(C9,C16:C17,C21,C36:C43)</f>
        <v>10252</v>
      </c>
      <c r="D63" s="206">
        <f t="shared" si="6"/>
        <v>1873</v>
      </c>
      <c r="E63" s="206">
        <f t="shared" si="6"/>
        <v>6</v>
      </c>
      <c r="F63" s="206">
        <f t="shared" si="6"/>
        <v>178</v>
      </c>
      <c r="G63" s="206">
        <f t="shared" si="6"/>
        <v>2391</v>
      </c>
      <c r="H63" s="206">
        <f t="shared" si="6"/>
        <v>5804</v>
      </c>
      <c r="I63" s="206">
        <f t="shared" si="6"/>
        <v>532</v>
      </c>
      <c r="J63" s="206">
        <f t="shared" si="6"/>
        <v>199</v>
      </c>
      <c r="K63" s="206">
        <f t="shared" si="6"/>
        <v>333</v>
      </c>
      <c r="L63" s="206">
        <f t="shared" si="6"/>
        <v>3001</v>
      </c>
      <c r="M63" s="206">
        <f t="shared" si="6"/>
        <v>707</v>
      </c>
      <c r="N63" s="157">
        <f t="shared" si="6"/>
        <v>301</v>
      </c>
    </row>
    <row r="64" spans="1:14" ht="20.25" customHeight="1">
      <c r="A64" s="148" t="s">
        <v>92</v>
      </c>
      <c r="B64" s="198">
        <f>SUM(B12,B15,B20,B44:B52)</f>
        <v>18</v>
      </c>
      <c r="C64" s="206">
        <f aca="true" t="shared" si="7" ref="C64:N64">SUM(C12,C15,C20,C44:C52)</f>
        <v>2730</v>
      </c>
      <c r="D64" s="206">
        <f t="shared" si="7"/>
        <v>685</v>
      </c>
      <c r="E64" s="206">
        <f t="shared" si="7"/>
        <v>4</v>
      </c>
      <c r="F64" s="206">
        <f t="shared" si="7"/>
        <v>26</v>
      </c>
      <c r="G64" s="206">
        <f t="shared" si="7"/>
        <v>818</v>
      </c>
      <c r="H64" s="206">
        <f t="shared" si="7"/>
        <v>1197</v>
      </c>
      <c r="I64" s="206">
        <f t="shared" si="7"/>
        <v>175</v>
      </c>
      <c r="J64" s="206">
        <f t="shared" si="7"/>
        <v>37</v>
      </c>
      <c r="K64" s="206">
        <f t="shared" si="7"/>
        <v>138</v>
      </c>
      <c r="L64" s="206">
        <f t="shared" si="7"/>
        <v>522</v>
      </c>
      <c r="M64" s="206">
        <f t="shared" si="7"/>
        <v>96</v>
      </c>
      <c r="N64" s="157">
        <f t="shared" si="7"/>
        <v>76</v>
      </c>
    </row>
    <row r="65" spans="1:14" ht="20.25" customHeight="1">
      <c r="A65" s="158" t="s">
        <v>93</v>
      </c>
      <c r="B65" s="199">
        <f>SUM(B11,B53:B59)</f>
        <v>14</v>
      </c>
      <c r="C65" s="207">
        <f aca="true" t="shared" si="8" ref="C65:N65">SUM(C11,C53:C59)</f>
        <v>2412</v>
      </c>
      <c r="D65" s="207">
        <f t="shared" si="8"/>
        <v>480</v>
      </c>
      <c r="E65" s="207">
        <f t="shared" si="8"/>
        <v>4</v>
      </c>
      <c r="F65" s="207">
        <f t="shared" si="8"/>
        <v>5</v>
      </c>
      <c r="G65" s="207">
        <f t="shared" si="8"/>
        <v>390</v>
      </c>
      <c r="H65" s="207">
        <f t="shared" si="8"/>
        <v>1533</v>
      </c>
      <c r="I65" s="207">
        <f t="shared" si="8"/>
        <v>136</v>
      </c>
      <c r="J65" s="207">
        <f t="shared" si="8"/>
        <v>55</v>
      </c>
      <c r="K65" s="207">
        <f t="shared" si="8"/>
        <v>81</v>
      </c>
      <c r="L65" s="207">
        <f t="shared" si="8"/>
        <v>825</v>
      </c>
      <c r="M65" s="207">
        <f t="shared" si="8"/>
        <v>226</v>
      </c>
      <c r="N65" s="159">
        <f t="shared" si="8"/>
        <v>58</v>
      </c>
    </row>
  </sheetData>
  <mergeCells count="16">
    <mergeCell ref="B3:B5"/>
    <mergeCell ref="A2:A5"/>
    <mergeCell ref="N2:N5"/>
    <mergeCell ref="A1:K1"/>
    <mergeCell ref="L3:L5"/>
    <mergeCell ref="I2:L2"/>
    <mergeCell ref="B2:H2"/>
    <mergeCell ref="L1:N1"/>
    <mergeCell ref="C4:C5"/>
    <mergeCell ref="D4:D5"/>
    <mergeCell ref="C3:H3"/>
    <mergeCell ref="I3:K4"/>
    <mergeCell ref="E4:E5"/>
    <mergeCell ref="F4:F5"/>
    <mergeCell ref="G4:G5"/>
    <mergeCell ref="H4:H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66"/>
  <sheetViews>
    <sheetView zoomScale="75" zoomScaleNormal="75" zoomScaleSheetLayoutView="75" workbookViewId="0" topLeftCell="A1">
      <pane xSplit="1" ySplit="5" topLeftCell="B6" activePane="bottomRight" state="frozen"/>
      <selection pane="topLeft" activeCell="Y42" sqref="Y42"/>
      <selection pane="topRight" activeCell="Y42" sqref="Y42"/>
      <selection pane="bottomLeft" activeCell="Y42" sqref="Y42"/>
      <selection pane="bottomRight" activeCell="B6" sqref="B6"/>
    </sheetView>
  </sheetViews>
  <sheetFormatPr defaultColWidth="9.00390625" defaultRowHeight="13.5"/>
  <cols>
    <col min="1" max="1" width="11.875" style="2" customWidth="1"/>
    <col min="2" max="14" width="9.625" style="2" customWidth="1"/>
    <col min="15" max="16384" width="9.125" style="2" customWidth="1"/>
  </cols>
  <sheetData>
    <row r="1" spans="1:14" ht="21">
      <c r="A1" s="327" t="s">
        <v>245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8">
        <v>38261</v>
      </c>
      <c r="M1" s="328"/>
      <c r="N1" s="328"/>
    </row>
    <row r="2" spans="1:14" ht="14.25" customHeight="1">
      <c r="A2" s="323" t="s">
        <v>2</v>
      </c>
      <c r="B2" s="311" t="s">
        <v>3</v>
      </c>
      <c r="C2" s="312"/>
      <c r="D2" s="312"/>
      <c r="E2" s="312"/>
      <c r="F2" s="312"/>
      <c r="G2" s="312"/>
      <c r="H2" s="312"/>
      <c r="I2" s="311" t="s">
        <v>4</v>
      </c>
      <c r="J2" s="312"/>
      <c r="K2" s="312"/>
      <c r="L2" s="312"/>
      <c r="M2" s="43"/>
      <c r="N2" s="326" t="s">
        <v>5</v>
      </c>
    </row>
    <row r="3" spans="1:14" ht="14.25" customHeight="1">
      <c r="A3" s="324"/>
      <c r="B3" s="320" t="s">
        <v>6</v>
      </c>
      <c r="C3" s="311" t="s">
        <v>7</v>
      </c>
      <c r="D3" s="312"/>
      <c r="E3" s="312"/>
      <c r="F3" s="312"/>
      <c r="G3" s="312"/>
      <c r="H3" s="312"/>
      <c r="I3" s="313" t="s">
        <v>6</v>
      </c>
      <c r="J3" s="314"/>
      <c r="K3" s="315"/>
      <c r="L3" s="320" t="s">
        <v>0</v>
      </c>
      <c r="M3" s="5" t="s">
        <v>95</v>
      </c>
      <c r="N3" s="321"/>
    </row>
    <row r="4" spans="1:14" ht="14.25" customHeight="1">
      <c r="A4" s="324"/>
      <c r="B4" s="321"/>
      <c r="C4" s="319" t="s">
        <v>9</v>
      </c>
      <c r="D4" s="319" t="s">
        <v>10</v>
      </c>
      <c r="E4" s="319" t="s">
        <v>11</v>
      </c>
      <c r="F4" s="319" t="s">
        <v>12</v>
      </c>
      <c r="G4" s="319" t="s">
        <v>242</v>
      </c>
      <c r="H4" s="319" t="s">
        <v>13</v>
      </c>
      <c r="I4" s="316"/>
      <c r="J4" s="317"/>
      <c r="K4" s="318"/>
      <c r="L4" s="321"/>
      <c r="M4" s="44"/>
      <c r="N4" s="321"/>
    </row>
    <row r="5" spans="1:14" ht="52.5" customHeight="1">
      <c r="A5" s="325"/>
      <c r="B5" s="322"/>
      <c r="C5" s="319"/>
      <c r="D5" s="319"/>
      <c r="E5" s="319"/>
      <c r="F5" s="319"/>
      <c r="G5" s="319"/>
      <c r="H5" s="319"/>
      <c r="I5" s="208" t="s">
        <v>287</v>
      </c>
      <c r="J5" s="7" t="s">
        <v>14</v>
      </c>
      <c r="K5" s="3" t="s">
        <v>15</v>
      </c>
      <c r="L5" s="322"/>
      <c r="M5" s="6" t="s">
        <v>242</v>
      </c>
      <c r="N5" s="322"/>
    </row>
    <row r="6" spans="1:14" ht="19.5" customHeight="1">
      <c r="A6" s="149" t="s">
        <v>16</v>
      </c>
      <c r="B6" s="31">
        <v>10.5</v>
      </c>
      <c r="C6" s="32">
        <v>1612.3</v>
      </c>
      <c r="D6" s="32">
        <v>349.1</v>
      </c>
      <c r="E6" s="32">
        <v>1.8</v>
      </c>
      <c r="F6" s="32">
        <v>16.7</v>
      </c>
      <c r="G6" s="32">
        <v>395.1</v>
      </c>
      <c r="H6" s="32">
        <v>849.7</v>
      </c>
      <c r="I6" s="32">
        <v>81.9</v>
      </c>
      <c r="J6" s="32">
        <v>28.5</v>
      </c>
      <c r="K6" s="32">
        <v>53.4</v>
      </c>
      <c r="L6" s="32">
        <v>416.3</v>
      </c>
      <c r="M6" s="35">
        <v>79.9</v>
      </c>
      <c r="N6" s="33">
        <v>46.3</v>
      </c>
    </row>
    <row r="7" spans="1:14" ht="19.5" customHeight="1">
      <c r="A7" s="151" t="s">
        <v>17</v>
      </c>
      <c r="B7" s="34">
        <v>11.6</v>
      </c>
      <c r="C7" s="35">
        <v>1877.5</v>
      </c>
      <c r="D7" s="35">
        <v>415</v>
      </c>
      <c r="E7" s="35">
        <v>2.2</v>
      </c>
      <c r="F7" s="35">
        <v>21</v>
      </c>
      <c r="G7" s="35">
        <v>450.5</v>
      </c>
      <c r="H7" s="35">
        <v>988.7</v>
      </c>
      <c r="I7" s="35">
        <v>83.7</v>
      </c>
      <c r="J7" s="35">
        <v>30.3</v>
      </c>
      <c r="K7" s="35">
        <v>53.5</v>
      </c>
      <c r="L7" s="35">
        <v>445.3</v>
      </c>
      <c r="M7" s="35">
        <v>87.3</v>
      </c>
      <c r="N7" s="36">
        <v>47.9</v>
      </c>
    </row>
    <row r="8" spans="1:14" ht="19.5" customHeight="1">
      <c r="A8" s="153" t="s">
        <v>18</v>
      </c>
      <c r="B8" s="37">
        <v>6.3</v>
      </c>
      <c r="C8" s="38">
        <v>591.6</v>
      </c>
      <c r="D8" s="38">
        <v>95</v>
      </c>
      <c r="E8" s="38">
        <v>0</v>
      </c>
      <c r="F8" s="38">
        <v>0</v>
      </c>
      <c r="G8" s="38">
        <v>182.1</v>
      </c>
      <c r="H8" s="38">
        <v>314.5</v>
      </c>
      <c r="I8" s="38">
        <v>74.9</v>
      </c>
      <c r="J8" s="38">
        <v>21.8</v>
      </c>
      <c r="K8" s="38">
        <v>53.1</v>
      </c>
      <c r="L8" s="38">
        <v>305.6</v>
      </c>
      <c r="M8" s="38">
        <v>51.5</v>
      </c>
      <c r="N8" s="39">
        <v>40.3</v>
      </c>
    </row>
    <row r="9" spans="1:14" ht="19.5" customHeight="1">
      <c r="A9" s="151" t="s">
        <v>19</v>
      </c>
      <c r="B9" s="45">
        <v>9.4</v>
      </c>
      <c r="C9" s="40">
        <v>1650.1</v>
      </c>
      <c r="D9" s="40">
        <v>325.9</v>
      </c>
      <c r="E9" s="40">
        <v>1.3</v>
      </c>
      <c r="F9" s="40">
        <v>7.5</v>
      </c>
      <c r="G9" s="40">
        <v>389.4</v>
      </c>
      <c r="H9" s="40">
        <v>926.1</v>
      </c>
      <c r="I9" s="40">
        <v>84.2</v>
      </c>
      <c r="J9" s="40">
        <v>33.6</v>
      </c>
      <c r="K9" s="40">
        <v>50.6</v>
      </c>
      <c r="L9" s="46">
        <v>512.2</v>
      </c>
      <c r="M9" s="40">
        <v>113.9</v>
      </c>
      <c r="N9" s="47">
        <v>47.8</v>
      </c>
    </row>
    <row r="10" spans="1:14" ht="19.5" customHeight="1">
      <c r="A10" s="151" t="s">
        <v>20</v>
      </c>
      <c r="B10" s="45">
        <v>26.6</v>
      </c>
      <c r="C10" s="40">
        <v>2144.5</v>
      </c>
      <c r="D10" s="40">
        <v>336.8</v>
      </c>
      <c r="E10" s="40">
        <v>3.4</v>
      </c>
      <c r="F10" s="40">
        <v>0</v>
      </c>
      <c r="G10" s="40">
        <v>661.7</v>
      </c>
      <c r="H10" s="40">
        <v>1142.5</v>
      </c>
      <c r="I10" s="40">
        <v>66.9</v>
      </c>
      <c r="J10" s="40">
        <v>28.3</v>
      </c>
      <c r="K10" s="40">
        <v>38.6</v>
      </c>
      <c r="L10" s="40">
        <v>372.8</v>
      </c>
      <c r="M10" s="40">
        <v>7.7</v>
      </c>
      <c r="N10" s="47">
        <v>61.7</v>
      </c>
    </row>
    <row r="11" spans="1:14" ht="19.5" customHeight="1">
      <c r="A11" s="151" t="s">
        <v>21</v>
      </c>
      <c r="B11" s="45">
        <v>10.1</v>
      </c>
      <c r="C11" s="40">
        <v>2487</v>
      </c>
      <c r="D11" s="40">
        <v>582.5</v>
      </c>
      <c r="E11" s="40">
        <v>6.8</v>
      </c>
      <c r="F11" s="40">
        <v>8.4</v>
      </c>
      <c r="G11" s="40">
        <v>400.1</v>
      </c>
      <c r="H11" s="40">
        <v>1489.2</v>
      </c>
      <c r="I11" s="40">
        <v>130</v>
      </c>
      <c r="J11" s="40">
        <v>57.4</v>
      </c>
      <c r="K11" s="40">
        <v>72.6</v>
      </c>
      <c r="L11" s="40">
        <v>862.8</v>
      </c>
      <c r="M11" s="40">
        <v>268.5</v>
      </c>
      <c r="N11" s="47">
        <v>52.3</v>
      </c>
    </row>
    <row r="12" spans="1:14" ht="19.5" customHeight="1">
      <c r="A12" s="151" t="s">
        <v>22</v>
      </c>
      <c r="B12" s="45">
        <v>19.2</v>
      </c>
      <c r="C12" s="40">
        <v>3450.9</v>
      </c>
      <c r="D12" s="40">
        <v>1334.4</v>
      </c>
      <c r="E12" s="40">
        <v>6.4</v>
      </c>
      <c r="F12" s="40">
        <v>0</v>
      </c>
      <c r="G12" s="40">
        <v>1005.6</v>
      </c>
      <c r="H12" s="40">
        <v>1104.5</v>
      </c>
      <c r="I12" s="40">
        <v>114.9</v>
      </c>
      <c r="J12" s="40">
        <v>25.5</v>
      </c>
      <c r="K12" s="40">
        <v>89.4</v>
      </c>
      <c r="L12" s="40">
        <v>335.2</v>
      </c>
      <c r="M12" s="40">
        <v>41.5</v>
      </c>
      <c r="N12" s="47">
        <v>57.5</v>
      </c>
    </row>
    <row r="13" spans="1:14" ht="19.5" customHeight="1">
      <c r="A13" s="151" t="s">
        <v>23</v>
      </c>
      <c r="B13" s="45">
        <v>9.7</v>
      </c>
      <c r="C13" s="40">
        <v>2041.3</v>
      </c>
      <c r="D13" s="40">
        <v>605.6</v>
      </c>
      <c r="E13" s="40">
        <v>1.6</v>
      </c>
      <c r="F13" s="40">
        <v>29.8</v>
      </c>
      <c r="G13" s="40">
        <v>307.2</v>
      </c>
      <c r="H13" s="40">
        <v>1097.1</v>
      </c>
      <c r="I13" s="40">
        <v>82</v>
      </c>
      <c r="J13" s="40">
        <v>24.9</v>
      </c>
      <c r="K13" s="40">
        <v>57.1</v>
      </c>
      <c r="L13" s="40">
        <v>384.5</v>
      </c>
      <c r="M13" s="40">
        <v>35.4</v>
      </c>
      <c r="N13" s="47">
        <v>45.8</v>
      </c>
    </row>
    <row r="14" spans="1:14" ht="19.5" customHeight="1">
      <c r="A14" s="151" t="s">
        <v>24</v>
      </c>
      <c r="B14" s="45">
        <v>10.2</v>
      </c>
      <c r="C14" s="40">
        <v>2271.8</v>
      </c>
      <c r="D14" s="40">
        <v>732.8</v>
      </c>
      <c r="E14" s="40">
        <v>3.4</v>
      </c>
      <c r="F14" s="40">
        <v>0</v>
      </c>
      <c r="G14" s="40">
        <v>792.6</v>
      </c>
      <c r="H14" s="40">
        <v>743</v>
      </c>
      <c r="I14" s="40">
        <v>78.6</v>
      </c>
      <c r="J14" s="40">
        <v>18.8</v>
      </c>
      <c r="K14" s="40">
        <v>59.8</v>
      </c>
      <c r="L14" s="40">
        <v>249.4</v>
      </c>
      <c r="M14" s="40">
        <v>44.4</v>
      </c>
      <c r="N14" s="47">
        <v>46.1</v>
      </c>
    </row>
    <row r="15" spans="1:14" ht="19.5" customHeight="1">
      <c r="A15" s="151" t="s">
        <v>25</v>
      </c>
      <c r="B15" s="45">
        <v>15.5</v>
      </c>
      <c r="C15" s="40">
        <v>2827.5</v>
      </c>
      <c r="D15" s="40">
        <v>688.2</v>
      </c>
      <c r="E15" s="40">
        <v>0</v>
      </c>
      <c r="F15" s="40">
        <v>67</v>
      </c>
      <c r="G15" s="40">
        <v>693.3</v>
      </c>
      <c r="H15" s="40">
        <v>1378.9</v>
      </c>
      <c r="I15" s="40">
        <v>121.1</v>
      </c>
      <c r="J15" s="40">
        <v>30.9</v>
      </c>
      <c r="K15" s="40">
        <v>90.2</v>
      </c>
      <c r="L15" s="40">
        <v>402.1</v>
      </c>
      <c r="M15" s="40">
        <v>54.1</v>
      </c>
      <c r="N15" s="47">
        <v>49</v>
      </c>
    </row>
    <row r="16" spans="1:14" ht="19.5" customHeight="1">
      <c r="A16" s="151" t="s">
        <v>28</v>
      </c>
      <c r="B16" s="45">
        <v>6.6</v>
      </c>
      <c r="C16" s="40">
        <v>1095</v>
      </c>
      <c r="D16" s="40">
        <v>0</v>
      </c>
      <c r="E16" s="40">
        <v>0</v>
      </c>
      <c r="F16" s="40">
        <v>0</v>
      </c>
      <c r="G16" s="40">
        <v>1095</v>
      </c>
      <c r="H16" s="40">
        <v>0</v>
      </c>
      <c r="I16" s="40">
        <v>68.9</v>
      </c>
      <c r="J16" s="40">
        <v>23</v>
      </c>
      <c r="K16" s="40">
        <v>45.9</v>
      </c>
      <c r="L16" s="40">
        <v>377</v>
      </c>
      <c r="M16" s="40">
        <v>141</v>
      </c>
      <c r="N16" s="47">
        <v>36.1</v>
      </c>
    </row>
    <row r="17" spans="1:14" ht="19.5" customHeight="1">
      <c r="A17" s="151" t="s">
        <v>29</v>
      </c>
      <c r="B17" s="45">
        <v>7.1</v>
      </c>
      <c r="C17" s="40">
        <v>707.2</v>
      </c>
      <c r="D17" s="40">
        <v>424.3</v>
      </c>
      <c r="E17" s="40">
        <v>0</v>
      </c>
      <c r="F17" s="40">
        <v>0</v>
      </c>
      <c r="G17" s="40">
        <v>0</v>
      </c>
      <c r="H17" s="40">
        <v>282.9</v>
      </c>
      <c r="I17" s="40">
        <v>67.2</v>
      </c>
      <c r="J17" s="40">
        <v>17.7</v>
      </c>
      <c r="K17" s="40">
        <v>49.5</v>
      </c>
      <c r="L17" s="40">
        <v>265.2</v>
      </c>
      <c r="M17" s="40">
        <v>28.3</v>
      </c>
      <c r="N17" s="47">
        <v>46</v>
      </c>
    </row>
    <row r="18" spans="1:14" ht="19.5" customHeight="1">
      <c r="A18" s="151" t="s">
        <v>300</v>
      </c>
      <c r="B18" s="45">
        <v>9.2</v>
      </c>
      <c r="C18" s="40">
        <v>1503.2</v>
      </c>
      <c r="D18" s="40">
        <v>508.2</v>
      </c>
      <c r="E18" s="40">
        <v>0</v>
      </c>
      <c r="F18" s="40">
        <v>0</v>
      </c>
      <c r="G18" s="40">
        <v>264.9</v>
      </c>
      <c r="H18" s="40">
        <v>730</v>
      </c>
      <c r="I18" s="40">
        <v>89.3</v>
      </c>
      <c r="J18" s="40">
        <v>33.9</v>
      </c>
      <c r="K18" s="40">
        <v>55.4</v>
      </c>
      <c r="L18" s="40">
        <v>486.7</v>
      </c>
      <c r="M18" s="40">
        <v>52.4</v>
      </c>
      <c r="N18" s="47">
        <v>55.4</v>
      </c>
    </row>
    <row r="19" spans="1:14" ht="19.5" customHeight="1">
      <c r="A19" s="151" t="s">
        <v>289</v>
      </c>
      <c r="B19" s="45">
        <v>9.6</v>
      </c>
      <c r="C19" s="40">
        <v>1460.8</v>
      </c>
      <c r="D19" s="40">
        <v>404.5</v>
      </c>
      <c r="E19" s="40">
        <v>4.3</v>
      </c>
      <c r="F19" s="40">
        <v>0</v>
      </c>
      <c r="G19" s="40">
        <v>368.1</v>
      </c>
      <c r="H19" s="40">
        <v>683.8</v>
      </c>
      <c r="I19" s="40">
        <v>61</v>
      </c>
      <c r="J19" s="40">
        <v>30</v>
      </c>
      <c r="K19" s="40">
        <v>31</v>
      </c>
      <c r="L19" s="40">
        <v>401.3</v>
      </c>
      <c r="M19" s="40">
        <v>58.9</v>
      </c>
      <c r="N19" s="47">
        <v>41.7</v>
      </c>
    </row>
    <row r="20" spans="1:14" ht="19.5" customHeight="1">
      <c r="A20" s="151" t="s">
        <v>291</v>
      </c>
      <c r="B20" s="45">
        <v>8.8</v>
      </c>
      <c r="C20" s="40">
        <v>814.7</v>
      </c>
      <c r="D20" s="40">
        <v>0</v>
      </c>
      <c r="E20" s="40">
        <v>4.4</v>
      </c>
      <c r="F20" s="40">
        <v>0</v>
      </c>
      <c r="G20" s="40">
        <v>349.2</v>
      </c>
      <c r="H20" s="40">
        <v>461.1</v>
      </c>
      <c r="I20" s="40">
        <v>96.6</v>
      </c>
      <c r="J20" s="40">
        <v>15.4</v>
      </c>
      <c r="K20" s="40">
        <v>81.2</v>
      </c>
      <c r="L20" s="40">
        <v>230.6</v>
      </c>
      <c r="M20" s="40">
        <v>70.3</v>
      </c>
      <c r="N20" s="47">
        <v>37.3</v>
      </c>
    </row>
    <row r="21" spans="1:14" s="23" customFormat="1" ht="19.5" customHeight="1">
      <c r="A21" s="151" t="s">
        <v>293</v>
      </c>
      <c r="B21" s="34">
        <v>11.4</v>
      </c>
      <c r="C21" s="35">
        <v>3828.4</v>
      </c>
      <c r="D21" s="35">
        <v>114</v>
      </c>
      <c r="E21" s="40">
        <v>0</v>
      </c>
      <c r="F21" s="40">
        <v>404.8</v>
      </c>
      <c r="G21" s="40">
        <v>165.3</v>
      </c>
      <c r="H21" s="35">
        <v>3144.2</v>
      </c>
      <c r="I21" s="35">
        <v>65.6</v>
      </c>
      <c r="J21" s="35">
        <v>20</v>
      </c>
      <c r="K21" s="35">
        <v>45.6</v>
      </c>
      <c r="L21" s="35">
        <v>319.3</v>
      </c>
      <c r="M21" s="35">
        <v>148.2</v>
      </c>
      <c r="N21" s="36">
        <v>31.4</v>
      </c>
    </row>
    <row r="22" spans="1:14" ht="19.5" customHeight="1">
      <c r="A22" s="149" t="s">
        <v>301</v>
      </c>
      <c r="B22" s="209">
        <v>10.4</v>
      </c>
      <c r="C22" s="46">
        <v>373.7</v>
      </c>
      <c r="D22" s="46">
        <v>0</v>
      </c>
      <c r="E22" s="46">
        <v>0</v>
      </c>
      <c r="F22" s="46">
        <v>0</v>
      </c>
      <c r="G22" s="46">
        <v>373.7</v>
      </c>
      <c r="H22" s="46">
        <v>0</v>
      </c>
      <c r="I22" s="46">
        <v>51.9</v>
      </c>
      <c r="J22" s="46">
        <v>10.4</v>
      </c>
      <c r="K22" s="46">
        <v>41.5</v>
      </c>
      <c r="L22" s="46">
        <v>197.2</v>
      </c>
      <c r="M22" s="46">
        <v>0</v>
      </c>
      <c r="N22" s="210">
        <v>41.5</v>
      </c>
    </row>
    <row r="23" spans="1:14" ht="19.5" customHeight="1">
      <c r="A23" s="151" t="s">
        <v>302</v>
      </c>
      <c r="B23" s="45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53</v>
      </c>
      <c r="J23" s="40">
        <v>22.7</v>
      </c>
      <c r="K23" s="40">
        <v>30.3</v>
      </c>
      <c r="L23" s="40">
        <v>431.5</v>
      </c>
      <c r="M23" s="40">
        <v>0</v>
      </c>
      <c r="N23" s="47">
        <v>53</v>
      </c>
    </row>
    <row r="24" spans="1:14" ht="19.5" customHeight="1">
      <c r="A24" s="148" t="s">
        <v>35</v>
      </c>
      <c r="B24" s="45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60.4</v>
      </c>
      <c r="J24" s="40">
        <v>0</v>
      </c>
      <c r="K24" s="40">
        <v>60.4</v>
      </c>
      <c r="L24" s="40">
        <v>0</v>
      </c>
      <c r="M24" s="40">
        <v>0</v>
      </c>
      <c r="N24" s="47">
        <v>20.1</v>
      </c>
    </row>
    <row r="25" spans="1:14" ht="19.5" customHeight="1">
      <c r="A25" s="148" t="s">
        <v>36</v>
      </c>
      <c r="B25" s="45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67.8</v>
      </c>
      <c r="J25" s="40">
        <v>16.9</v>
      </c>
      <c r="K25" s="40">
        <v>50.8</v>
      </c>
      <c r="L25" s="40">
        <v>169.5</v>
      </c>
      <c r="M25" s="40">
        <v>0</v>
      </c>
      <c r="N25" s="47">
        <v>16.9</v>
      </c>
    </row>
    <row r="26" spans="1:14" ht="19.5" customHeight="1">
      <c r="A26" s="148" t="s">
        <v>37</v>
      </c>
      <c r="B26" s="45">
        <v>10.2</v>
      </c>
      <c r="C26" s="40">
        <v>1341.1</v>
      </c>
      <c r="D26" s="40">
        <v>0</v>
      </c>
      <c r="E26" s="40">
        <v>0</v>
      </c>
      <c r="F26" s="40">
        <v>0</v>
      </c>
      <c r="G26" s="40">
        <v>1341.1</v>
      </c>
      <c r="H26" s="40">
        <v>0</v>
      </c>
      <c r="I26" s="40">
        <v>10.2</v>
      </c>
      <c r="J26" s="40">
        <v>10.2</v>
      </c>
      <c r="K26" s="40">
        <v>0</v>
      </c>
      <c r="L26" s="40">
        <v>92.1</v>
      </c>
      <c r="M26" s="40">
        <v>0</v>
      </c>
      <c r="N26" s="47">
        <v>30.7</v>
      </c>
    </row>
    <row r="27" spans="1:14" ht="19.5" customHeight="1">
      <c r="A27" s="148" t="s">
        <v>38</v>
      </c>
      <c r="B27" s="45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46.3</v>
      </c>
      <c r="J27" s="40">
        <v>11.6</v>
      </c>
      <c r="K27" s="40">
        <v>34.7</v>
      </c>
      <c r="L27" s="40">
        <v>208.3</v>
      </c>
      <c r="M27" s="40">
        <v>0</v>
      </c>
      <c r="N27" s="47">
        <v>23.1</v>
      </c>
    </row>
    <row r="28" spans="1:14" ht="19.5" customHeight="1">
      <c r="A28" s="148" t="s">
        <v>39</v>
      </c>
      <c r="B28" s="45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41.4</v>
      </c>
      <c r="J28" s="40">
        <v>13.8</v>
      </c>
      <c r="K28" s="40">
        <v>27.6</v>
      </c>
      <c r="L28" s="40">
        <v>138.1</v>
      </c>
      <c r="M28" s="40">
        <v>0</v>
      </c>
      <c r="N28" s="47">
        <v>41.4</v>
      </c>
    </row>
    <row r="29" spans="1:14" ht="19.5" customHeight="1">
      <c r="A29" s="148" t="s">
        <v>40</v>
      </c>
      <c r="B29" s="45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111</v>
      </c>
      <c r="J29" s="40">
        <v>44.4</v>
      </c>
      <c r="K29" s="40">
        <v>66.6</v>
      </c>
      <c r="L29" s="40">
        <v>665.8</v>
      </c>
      <c r="M29" s="40">
        <v>0</v>
      </c>
      <c r="N29" s="47">
        <v>66.6</v>
      </c>
    </row>
    <row r="30" spans="1:14" ht="19.5" customHeight="1">
      <c r="A30" s="148" t="s">
        <v>41</v>
      </c>
      <c r="B30" s="45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29</v>
      </c>
      <c r="J30" s="40">
        <v>0</v>
      </c>
      <c r="K30" s="40">
        <v>29</v>
      </c>
      <c r="L30" s="40">
        <v>0</v>
      </c>
      <c r="M30" s="40">
        <v>0</v>
      </c>
      <c r="N30" s="47">
        <v>29</v>
      </c>
    </row>
    <row r="31" spans="1:14" ht="19.5" customHeight="1">
      <c r="A31" s="148" t="s">
        <v>42</v>
      </c>
      <c r="B31" s="45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78.8</v>
      </c>
      <c r="J31" s="40">
        <v>39.4</v>
      </c>
      <c r="K31" s="40">
        <v>39.4</v>
      </c>
      <c r="L31" s="40">
        <v>551.6</v>
      </c>
      <c r="M31" s="40">
        <v>0</v>
      </c>
      <c r="N31" s="47">
        <v>65.7</v>
      </c>
    </row>
    <row r="32" spans="1:14" ht="19.5" customHeight="1">
      <c r="A32" s="148" t="s">
        <v>47</v>
      </c>
      <c r="B32" s="45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115.3</v>
      </c>
      <c r="J32" s="40">
        <v>28.8</v>
      </c>
      <c r="K32" s="40">
        <v>86.5</v>
      </c>
      <c r="L32" s="40">
        <v>173</v>
      </c>
      <c r="M32" s="40">
        <v>0</v>
      </c>
      <c r="N32" s="47">
        <v>57.7</v>
      </c>
    </row>
    <row r="33" spans="1:14" ht="19.5" customHeight="1">
      <c r="A33" s="148" t="s">
        <v>48</v>
      </c>
      <c r="B33" s="45">
        <v>25.4</v>
      </c>
      <c r="C33" s="40">
        <v>762.8</v>
      </c>
      <c r="D33" s="40">
        <v>0</v>
      </c>
      <c r="E33" s="40">
        <v>0</v>
      </c>
      <c r="F33" s="40">
        <v>0</v>
      </c>
      <c r="G33" s="40">
        <v>559.4</v>
      </c>
      <c r="H33" s="40">
        <v>203.4</v>
      </c>
      <c r="I33" s="40">
        <v>50.9</v>
      </c>
      <c r="J33" s="40">
        <v>0</v>
      </c>
      <c r="K33" s="40">
        <v>50.9</v>
      </c>
      <c r="L33" s="40">
        <v>0</v>
      </c>
      <c r="M33" s="40">
        <v>0</v>
      </c>
      <c r="N33" s="47">
        <v>25.4</v>
      </c>
    </row>
    <row r="34" spans="1:14" ht="19.5" customHeight="1">
      <c r="A34" s="148" t="s">
        <v>294</v>
      </c>
      <c r="B34" s="45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420.8</v>
      </c>
      <c r="J34" s="40">
        <v>140.3</v>
      </c>
      <c r="K34" s="40">
        <v>280.5</v>
      </c>
      <c r="L34" s="40">
        <v>280.5</v>
      </c>
      <c r="M34" s="40">
        <v>0</v>
      </c>
      <c r="N34" s="47">
        <v>0</v>
      </c>
    </row>
    <row r="35" spans="1:14" ht="19.5" customHeight="1">
      <c r="A35" s="158" t="s">
        <v>296</v>
      </c>
      <c r="B35" s="48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74.2</v>
      </c>
      <c r="J35" s="41">
        <v>12.4</v>
      </c>
      <c r="K35" s="41">
        <v>61.9</v>
      </c>
      <c r="L35" s="41">
        <v>74.2</v>
      </c>
      <c r="M35" s="41">
        <v>0</v>
      </c>
      <c r="N35" s="49">
        <v>37.1</v>
      </c>
    </row>
    <row r="36" spans="1:14" ht="19.5" customHeight="1">
      <c r="A36" s="155" t="s">
        <v>52</v>
      </c>
      <c r="B36" s="45">
        <v>17.9</v>
      </c>
      <c r="C36" s="40">
        <v>894.9</v>
      </c>
      <c r="D36" s="40">
        <v>0</v>
      </c>
      <c r="E36" s="40">
        <v>0</v>
      </c>
      <c r="F36" s="40">
        <v>0</v>
      </c>
      <c r="G36" s="40">
        <v>0</v>
      </c>
      <c r="H36" s="40">
        <v>894.9</v>
      </c>
      <c r="I36" s="40">
        <v>125.3</v>
      </c>
      <c r="J36" s="40">
        <v>0</v>
      </c>
      <c r="K36" s="40">
        <v>125.3</v>
      </c>
      <c r="L36" s="40">
        <v>0</v>
      </c>
      <c r="M36" s="40">
        <v>0</v>
      </c>
      <c r="N36" s="47">
        <v>35.8</v>
      </c>
    </row>
    <row r="37" spans="1:14" ht="19.5" customHeight="1">
      <c r="A37" s="147" t="s">
        <v>57</v>
      </c>
      <c r="B37" s="209">
        <v>28.8</v>
      </c>
      <c r="C37" s="46">
        <v>1151.4</v>
      </c>
      <c r="D37" s="46">
        <v>0</v>
      </c>
      <c r="E37" s="46">
        <v>0</v>
      </c>
      <c r="F37" s="46">
        <v>0</v>
      </c>
      <c r="G37" s="46">
        <v>0</v>
      </c>
      <c r="H37" s="46">
        <v>1151.4</v>
      </c>
      <c r="I37" s="46">
        <v>28.8</v>
      </c>
      <c r="J37" s="46">
        <v>0</v>
      </c>
      <c r="K37" s="46">
        <v>28.8</v>
      </c>
      <c r="L37" s="46">
        <v>0</v>
      </c>
      <c r="M37" s="46">
        <v>0</v>
      </c>
      <c r="N37" s="210">
        <v>28.8</v>
      </c>
    </row>
    <row r="38" spans="1:14" ht="19.5" customHeight="1">
      <c r="A38" s="158" t="s">
        <v>298</v>
      </c>
      <c r="B38" s="48">
        <v>9</v>
      </c>
      <c r="C38" s="41">
        <v>689.8</v>
      </c>
      <c r="D38" s="41">
        <v>0</v>
      </c>
      <c r="E38" s="41">
        <v>0</v>
      </c>
      <c r="F38" s="41">
        <v>0</v>
      </c>
      <c r="G38" s="41">
        <v>268.7</v>
      </c>
      <c r="H38" s="41">
        <v>421</v>
      </c>
      <c r="I38" s="41">
        <v>98.5</v>
      </c>
      <c r="J38" s="41">
        <v>26.9</v>
      </c>
      <c r="K38" s="41">
        <v>71.7</v>
      </c>
      <c r="L38" s="41">
        <v>421</v>
      </c>
      <c r="M38" s="41">
        <v>188.1</v>
      </c>
      <c r="N38" s="49">
        <v>53.7</v>
      </c>
    </row>
    <row r="39" spans="1:14" ht="19.5" customHeight="1">
      <c r="A39" s="151" t="s">
        <v>58</v>
      </c>
      <c r="B39" s="45">
        <v>6.5</v>
      </c>
      <c r="C39" s="40">
        <v>681</v>
      </c>
      <c r="D39" s="40">
        <v>498.5</v>
      </c>
      <c r="E39" s="40">
        <v>0</v>
      </c>
      <c r="F39" s="40">
        <v>0</v>
      </c>
      <c r="G39" s="40">
        <v>81.5</v>
      </c>
      <c r="H39" s="40">
        <v>101</v>
      </c>
      <c r="I39" s="40">
        <v>65.2</v>
      </c>
      <c r="J39" s="40">
        <v>19.5</v>
      </c>
      <c r="K39" s="40">
        <v>45.6</v>
      </c>
      <c r="L39" s="40">
        <v>293.2</v>
      </c>
      <c r="M39" s="40">
        <v>26.1</v>
      </c>
      <c r="N39" s="47">
        <v>48.9</v>
      </c>
    </row>
    <row r="40" spans="1:14" ht="19.5" customHeight="1">
      <c r="A40" s="151" t="s">
        <v>59</v>
      </c>
      <c r="B40" s="45">
        <v>4.7</v>
      </c>
      <c r="C40" s="40">
        <v>474.6</v>
      </c>
      <c r="D40" s="40">
        <v>0</v>
      </c>
      <c r="E40" s="40">
        <v>0</v>
      </c>
      <c r="F40" s="40">
        <v>0</v>
      </c>
      <c r="G40" s="40">
        <v>379.7</v>
      </c>
      <c r="H40" s="40">
        <v>94.9</v>
      </c>
      <c r="I40" s="40">
        <v>85.4</v>
      </c>
      <c r="J40" s="40">
        <v>38</v>
      </c>
      <c r="K40" s="40">
        <v>47.5</v>
      </c>
      <c r="L40" s="40">
        <v>484.1</v>
      </c>
      <c r="M40" s="40">
        <v>142.4</v>
      </c>
      <c r="N40" s="47">
        <v>42.7</v>
      </c>
    </row>
    <row r="41" spans="1:14" ht="19.5" customHeight="1">
      <c r="A41" s="151" t="s">
        <v>60</v>
      </c>
      <c r="B41" s="45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186.6</v>
      </c>
      <c r="J41" s="40">
        <v>93.3</v>
      </c>
      <c r="K41" s="40">
        <v>93.3</v>
      </c>
      <c r="L41" s="40">
        <v>559.7</v>
      </c>
      <c r="M41" s="40">
        <v>0</v>
      </c>
      <c r="N41" s="47">
        <v>0</v>
      </c>
    </row>
    <row r="42" spans="1:14" ht="19.5" customHeight="1">
      <c r="A42" s="151" t="s">
        <v>61</v>
      </c>
      <c r="B42" s="45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95.2</v>
      </c>
      <c r="J42" s="40">
        <v>23.8</v>
      </c>
      <c r="K42" s="40">
        <v>71.4</v>
      </c>
      <c r="L42" s="40">
        <v>47.6</v>
      </c>
      <c r="M42" s="40">
        <v>0</v>
      </c>
      <c r="N42" s="47">
        <v>47.6</v>
      </c>
    </row>
    <row r="43" spans="1:14" ht="19.5" customHeight="1">
      <c r="A43" s="151" t="s">
        <v>62</v>
      </c>
      <c r="B43" s="45">
        <v>0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59</v>
      </c>
      <c r="J43" s="40">
        <v>0</v>
      </c>
      <c r="K43" s="40">
        <v>59</v>
      </c>
      <c r="L43" s="40">
        <v>0</v>
      </c>
      <c r="M43" s="40">
        <v>0</v>
      </c>
      <c r="N43" s="47">
        <v>39.4</v>
      </c>
    </row>
    <row r="44" spans="1:14" ht="19.5" customHeight="1">
      <c r="A44" s="147" t="s">
        <v>63</v>
      </c>
      <c r="B44" s="209">
        <v>11.6</v>
      </c>
      <c r="C44" s="46">
        <v>872.4</v>
      </c>
      <c r="D44" s="46">
        <v>0</v>
      </c>
      <c r="E44" s="46">
        <v>0</v>
      </c>
      <c r="F44" s="46">
        <v>0</v>
      </c>
      <c r="G44" s="46">
        <v>872.4</v>
      </c>
      <c r="H44" s="46">
        <v>0</v>
      </c>
      <c r="I44" s="46">
        <v>116.3</v>
      </c>
      <c r="J44" s="46">
        <v>11.6</v>
      </c>
      <c r="K44" s="46">
        <v>104.7</v>
      </c>
      <c r="L44" s="46">
        <v>221</v>
      </c>
      <c r="M44" s="46">
        <v>139.6</v>
      </c>
      <c r="N44" s="210">
        <v>58.2</v>
      </c>
    </row>
    <row r="45" spans="1:14" ht="19.5" customHeight="1">
      <c r="A45" s="148" t="s">
        <v>64</v>
      </c>
      <c r="B45" s="45">
        <v>9.3</v>
      </c>
      <c r="C45" s="40">
        <v>990.8</v>
      </c>
      <c r="D45" s="40">
        <v>0</v>
      </c>
      <c r="E45" s="40">
        <v>0</v>
      </c>
      <c r="F45" s="40">
        <v>0</v>
      </c>
      <c r="G45" s="40">
        <v>0</v>
      </c>
      <c r="H45" s="40">
        <v>990.8</v>
      </c>
      <c r="I45" s="40">
        <v>74.8</v>
      </c>
      <c r="J45" s="40">
        <v>0</v>
      </c>
      <c r="K45" s="40">
        <v>74.8</v>
      </c>
      <c r="L45" s="40">
        <v>0</v>
      </c>
      <c r="M45" s="40">
        <v>0</v>
      </c>
      <c r="N45" s="47">
        <v>46.7</v>
      </c>
    </row>
    <row r="46" spans="1:14" ht="19.5" customHeight="1">
      <c r="A46" s="148" t="s">
        <v>65</v>
      </c>
      <c r="B46" s="45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105.2</v>
      </c>
      <c r="J46" s="40">
        <v>17.5</v>
      </c>
      <c r="K46" s="40">
        <v>87.7</v>
      </c>
      <c r="L46" s="40">
        <v>333.3</v>
      </c>
      <c r="M46" s="40">
        <v>0</v>
      </c>
      <c r="N46" s="47">
        <v>52.6</v>
      </c>
    </row>
    <row r="47" spans="1:14" ht="19.5" customHeight="1">
      <c r="A47" s="148" t="s">
        <v>66</v>
      </c>
      <c r="B47" s="45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65.3</v>
      </c>
      <c r="J47" s="40">
        <v>32.6</v>
      </c>
      <c r="K47" s="40">
        <v>32.6</v>
      </c>
      <c r="L47" s="40">
        <v>522.4</v>
      </c>
      <c r="M47" s="40">
        <v>391.8</v>
      </c>
      <c r="N47" s="47">
        <v>32.6</v>
      </c>
    </row>
    <row r="48" spans="1:14" ht="19.5" customHeight="1">
      <c r="A48" s="158" t="s">
        <v>67</v>
      </c>
      <c r="B48" s="48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85.2</v>
      </c>
      <c r="J48" s="41">
        <v>85.2</v>
      </c>
      <c r="K48" s="41">
        <v>0</v>
      </c>
      <c r="L48" s="41">
        <v>511.1</v>
      </c>
      <c r="M48" s="41">
        <v>0</v>
      </c>
      <c r="N48" s="49">
        <v>0</v>
      </c>
    </row>
    <row r="49" spans="1:14" ht="19.5" customHeight="1">
      <c r="A49" s="148" t="s">
        <v>68</v>
      </c>
      <c r="B49" s="209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66.3</v>
      </c>
      <c r="J49" s="46">
        <v>18.9</v>
      </c>
      <c r="K49" s="46">
        <v>47.3</v>
      </c>
      <c r="L49" s="46">
        <v>340.7</v>
      </c>
      <c r="M49" s="46">
        <v>0</v>
      </c>
      <c r="N49" s="210">
        <v>37.9</v>
      </c>
    </row>
    <row r="50" spans="1:14" ht="19.5" customHeight="1">
      <c r="A50" s="148" t="s">
        <v>69</v>
      </c>
      <c r="B50" s="45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64.6</v>
      </c>
      <c r="J50" s="40">
        <v>16.1</v>
      </c>
      <c r="K50" s="40">
        <v>48.4</v>
      </c>
      <c r="L50" s="40">
        <v>306.8</v>
      </c>
      <c r="M50" s="40">
        <v>0</v>
      </c>
      <c r="N50" s="47">
        <v>32.3</v>
      </c>
    </row>
    <row r="51" spans="1:14" ht="19.5" customHeight="1">
      <c r="A51" s="148" t="s">
        <v>70</v>
      </c>
      <c r="B51" s="45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114.6</v>
      </c>
      <c r="J51" s="40">
        <v>38.2</v>
      </c>
      <c r="K51" s="40">
        <v>76.4</v>
      </c>
      <c r="L51" s="40">
        <v>725.7</v>
      </c>
      <c r="M51" s="40">
        <v>229.2</v>
      </c>
      <c r="N51" s="47">
        <v>0</v>
      </c>
    </row>
    <row r="52" spans="1:14" ht="19.5" customHeight="1">
      <c r="A52" s="148" t="s">
        <v>71</v>
      </c>
      <c r="B52" s="48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185.7</v>
      </c>
      <c r="J52" s="41">
        <v>53.1</v>
      </c>
      <c r="K52" s="41">
        <v>132.6</v>
      </c>
      <c r="L52" s="41">
        <v>583.6</v>
      </c>
      <c r="M52" s="41">
        <v>0</v>
      </c>
      <c r="N52" s="49">
        <v>53.1</v>
      </c>
    </row>
    <row r="53" spans="1:14" ht="19.5" customHeight="1">
      <c r="A53" s="149" t="s">
        <v>77</v>
      </c>
      <c r="B53" s="45">
        <v>8.1</v>
      </c>
      <c r="C53" s="40">
        <v>1171.5</v>
      </c>
      <c r="D53" s="40">
        <v>0</v>
      </c>
      <c r="E53" s="40">
        <v>0</v>
      </c>
      <c r="F53" s="40">
        <v>0</v>
      </c>
      <c r="G53" s="40">
        <v>390.5</v>
      </c>
      <c r="H53" s="40">
        <v>781</v>
      </c>
      <c r="I53" s="40">
        <v>73.2</v>
      </c>
      <c r="J53" s="40">
        <v>24.4</v>
      </c>
      <c r="K53" s="40">
        <v>48.8</v>
      </c>
      <c r="L53" s="40">
        <v>374.2</v>
      </c>
      <c r="M53" s="40">
        <v>89.5</v>
      </c>
      <c r="N53" s="47">
        <v>32.5</v>
      </c>
    </row>
    <row r="54" spans="1:14" ht="19.5" customHeight="1">
      <c r="A54" s="151" t="s">
        <v>78</v>
      </c>
      <c r="B54" s="45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45.8</v>
      </c>
      <c r="J54" s="40">
        <v>0</v>
      </c>
      <c r="K54" s="40">
        <v>45.8</v>
      </c>
      <c r="L54" s="40">
        <v>0</v>
      </c>
      <c r="M54" s="40">
        <v>0</v>
      </c>
      <c r="N54" s="47">
        <v>15.3</v>
      </c>
    </row>
    <row r="55" spans="1:14" ht="19.5" customHeight="1">
      <c r="A55" s="151" t="s">
        <v>79</v>
      </c>
      <c r="B55" s="45">
        <v>18.7</v>
      </c>
      <c r="C55" s="40">
        <v>2147.1</v>
      </c>
      <c r="D55" s="40">
        <v>0</v>
      </c>
      <c r="E55" s="40">
        <v>0</v>
      </c>
      <c r="F55" s="40">
        <v>0</v>
      </c>
      <c r="G55" s="40">
        <v>0</v>
      </c>
      <c r="H55" s="40">
        <v>2147.1</v>
      </c>
      <c r="I55" s="40">
        <v>102.7</v>
      </c>
      <c r="J55" s="40">
        <v>37.3</v>
      </c>
      <c r="K55" s="40">
        <v>65.3</v>
      </c>
      <c r="L55" s="40">
        <v>438.8</v>
      </c>
      <c r="M55" s="40">
        <v>0</v>
      </c>
      <c r="N55" s="47">
        <v>18.7</v>
      </c>
    </row>
    <row r="56" spans="1:14" ht="19.5" customHeight="1">
      <c r="A56" s="151" t="s">
        <v>80</v>
      </c>
      <c r="B56" s="45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126.3</v>
      </c>
      <c r="J56" s="40">
        <v>21.1</v>
      </c>
      <c r="K56" s="40">
        <v>105.3</v>
      </c>
      <c r="L56" s="40">
        <v>400.1</v>
      </c>
      <c r="M56" s="40">
        <v>84.2</v>
      </c>
      <c r="N56" s="47">
        <v>42.1</v>
      </c>
    </row>
    <row r="57" spans="1:14" ht="19.5" customHeight="1">
      <c r="A57" s="151" t="s">
        <v>81</v>
      </c>
      <c r="B57" s="45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163.2</v>
      </c>
      <c r="J57" s="40">
        <v>54.4</v>
      </c>
      <c r="K57" s="40">
        <v>108.8</v>
      </c>
      <c r="L57" s="40">
        <v>924.9</v>
      </c>
      <c r="M57" s="40">
        <v>163.2</v>
      </c>
      <c r="N57" s="47">
        <v>54.4</v>
      </c>
    </row>
    <row r="58" spans="1:14" ht="19.5" customHeight="1">
      <c r="A58" s="153" t="s">
        <v>82</v>
      </c>
      <c r="B58" s="45">
        <v>7.6</v>
      </c>
      <c r="C58" s="40">
        <v>1016.8</v>
      </c>
      <c r="D58" s="40">
        <v>0</v>
      </c>
      <c r="E58" s="40">
        <v>0</v>
      </c>
      <c r="F58" s="40">
        <v>0</v>
      </c>
      <c r="G58" s="40">
        <v>344</v>
      </c>
      <c r="H58" s="40">
        <v>672.8</v>
      </c>
      <c r="I58" s="40">
        <v>30.6</v>
      </c>
      <c r="J58" s="40">
        <v>15.3</v>
      </c>
      <c r="K58" s="40">
        <v>15.3</v>
      </c>
      <c r="L58" s="40">
        <v>252.3</v>
      </c>
      <c r="M58" s="40">
        <v>137.6</v>
      </c>
      <c r="N58" s="47">
        <v>38.2</v>
      </c>
    </row>
    <row r="59" spans="1:14" ht="19.5" customHeight="1" thickBot="1">
      <c r="A59" s="148" t="s">
        <v>299</v>
      </c>
      <c r="B59" s="209">
        <v>14.3</v>
      </c>
      <c r="C59" s="46">
        <v>1543.3</v>
      </c>
      <c r="D59" s="46">
        <v>482.3</v>
      </c>
      <c r="E59" s="46">
        <v>0</v>
      </c>
      <c r="F59" s="46">
        <v>0</v>
      </c>
      <c r="G59" s="46">
        <v>214.3</v>
      </c>
      <c r="H59" s="46">
        <v>846.7</v>
      </c>
      <c r="I59" s="46">
        <v>82.2</v>
      </c>
      <c r="J59" s="46">
        <v>35.7</v>
      </c>
      <c r="K59" s="46">
        <v>46.4</v>
      </c>
      <c r="L59" s="46">
        <v>543</v>
      </c>
      <c r="M59" s="46">
        <v>110.7</v>
      </c>
      <c r="N59" s="210">
        <v>42.9</v>
      </c>
    </row>
    <row r="60" spans="1:14" ht="19.5" customHeight="1" thickTop="1">
      <c r="A60" s="196" t="s">
        <v>88</v>
      </c>
      <c r="B60" s="211">
        <v>9.6</v>
      </c>
      <c r="C60" s="212">
        <v>1460.8</v>
      </c>
      <c r="D60" s="212">
        <v>404.5</v>
      </c>
      <c r="E60" s="212">
        <v>4.3</v>
      </c>
      <c r="F60" s="212">
        <v>0</v>
      </c>
      <c r="G60" s="212">
        <v>368.1</v>
      </c>
      <c r="H60" s="212">
        <v>683.8</v>
      </c>
      <c r="I60" s="212">
        <v>61</v>
      </c>
      <c r="J60" s="212">
        <v>30</v>
      </c>
      <c r="K60" s="212">
        <v>31</v>
      </c>
      <c r="L60" s="212">
        <v>401.3</v>
      </c>
      <c r="M60" s="212">
        <v>58.9</v>
      </c>
      <c r="N60" s="213">
        <v>41.7</v>
      </c>
    </row>
    <row r="61" spans="1:14" ht="19.5" customHeight="1">
      <c r="A61" s="148" t="s">
        <v>89</v>
      </c>
      <c r="B61" s="45">
        <v>9.2</v>
      </c>
      <c r="C61" s="40">
        <v>1844</v>
      </c>
      <c r="D61" s="40">
        <v>565.5</v>
      </c>
      <c r="E61" s="40">
        <v>1.7</v>
      </c>
      <c r="F61" s="40">
        <v>15.5</v>
      </c>
      <c r="G61" s="40">
        <v>406.4</v>
      </c>
      <c r="H61" s="40">
        <v>854.8</v>
      </c>
      <c r="I61" s="40">
        <v>79.4</v>
      </c>
      <c r="J61" s="40">
        <v>23.9</v>
      </c>
      <c r="K61" s="40">
        <v>55.4</v>
      </c>
      <c r="L61" s="40">
        <v>360.2</v>
      </c>
      <c r="M61" s="40">
        <v>36.5</v>
      </c>
      <c r="N61" s="47">
        <v>47.4</v>
      </c>
    </row>
    <row r="62" spans="1:14" ht="19.5" customHeight="1">
      <c r="A62" s="148" t="s">
        <v>90</v>
      </c>
      <c r="B62" s="45">
        <v>17.8</v>
      </c>
      <c r="C62" s="40">
        <v>1439.8</v>
      </c>
      <c r="D62" s="40">
        <v>212.5</v>
      </c>
      <c r="E62" s="40">
        <v>2.2</v>
      </c>
      <c r="F62" s="40">
        <v>0</v>
      </c>
      <c r="G62" s="40">
        <v>500.1</v>
      </c>
      <c r="H62" s="40">
        <v>725</v>
      </c>
      <c r="I62" s="40">
        <v>64.9</v>
      </c>
      <c r="J62" s="40">
        <v>24.3</v>
      </c>
      <c r="K62" s="40">
        <v>40.5</v>
      </c>
      <c r="L62" s="40">
        <v>307.1</v>
      </c>
      <c r="M62" s="40">
        <v>4.9</v>
      </c>
      <c r="N62" s="47">
        <v>52.4</v>
      </c>
    </row>
    <row r="63" spans="1:14" ht="19.5" customHeight="1">
      <c r="A63" s="148" t="s">
        <v>91</v>
      </c>
      <c r="B63" s="45">
        <v>9</v>
      </c>
      <c r="C63" s="40">
        <v>1565.4</v>
      </c>
      <c r="D63" s="40">
        <v>286</v>
      </c>
      <c r="E63" s="40">
        <v>0.9</v>
      </c>
      <c r="F63" s="40">
        <v>27.2</v>
      </c>
      <c r="G63" s="40">
        <v>365.1</v>
      </c>
      <c r="H63" s="40">
        <v>886.2</v>
      </c>
      <c r="I63" s="40">
        <v>81.2</v>
      </c>
      <c r="J63" s="40">
        <v>30.4</v>
      </c>
      <c r="K63" s="40">
        <v>50.8</v>
      </c>
      <c r="L63" s="40">
        <v>458.2</v>
      </c>
      <c r="M63" s="40">
        <v>108</v>
      </c>
      <c r="N63" s="47">
        <v>46</v>
      </c>
    </row>
    <row r="64" spans="1:14" ht="19.5" customHeight="1">
      <c r="A64" s="148" t="s">
        <v>92</v>
      </c>
      <c r="B64" s="45">
        <v>10.7</v>
      </c>
      <c r="C64" s="40">
        <v>1624.6</v>
      </c>
      <c r="D64" s="40">
        <v>407.6</v>
      </c>
      <c r="E64" s="40">
        <v>2.4</v>
      </c>
      <c r="F64" s="40">
        <v>15.5</v>
      </c>
      <c r="G64" s="40">
        <v>486.8</v>
      </c>
      <c r="H64" s="40">
        <v>712.3</v>
      </c>
      <c r="I64" s="40">
        <v>104.1</v>
      </c>
      <c r="J64" s="40">
        <v>22</v>
      </c>
      <c r="K64" s="40">
        <v>82.1</v>
      </c>
      <c r="L64" s="40">
        <v>310.6</v>
      </c>
      <c r="M64" s="40">
        <v>57.1</v>
      </c>
      <c r="N64" s="47">
        <v>45.2</v>
      </c>
    </row>
    <row r="65" spans="1:14" ht="19.5" customHeight="1">
      <c r="A65" s="158" t="s">
        <v>93</v>
      </c>
      <c r="B65" s="48">
        <v>10.3</v>
      </c>
      <c r="C65" s="41">
        <v>1767.9</v>
      </c>
      <c r="D65" s="41">
        <v>351.8</v>
      </c>
      <c r="E65" s="41">
        <v>2.9</v>
      </c>
      <c r="F65" s="41">
        <v>3.7</v>
      </c>
      <c r="G65" s="41">
        <v>285.9</v>
      </c>
      <c r="H65" s="41">
        <v>1123.6</v>
      </c>
      <c r="I65" s="41">
        <v>99.7</v>
      </c>
      <c r="J65" s="41">
        <v>40.3</v>
      </c>
      <c r="K65" s="41">
        <v>59.4</v>
      </c>
      <c r="L65" s="41">
        <v>604.7</v>
      </c>
      <c r="M65" s="41">
        <v>165.6</v>
      </c>
      <c r="N65" s="49">
        <v>42.5</v>
      </c>
    </row>
    <row r="66" ht="13.5">
      <c r="A66" s="42" t="s">
        <v>284</v>
      </c>
    </row>
  </sheetData>
  <mergeCells count="16">
    <mergeCell ref="H4:H5"/>
    <mergeCell ref="C3:H3"/>
    <mergeCell ref="D4:D5"/>
    <mergeCell ref="E4:E5"/>
    <mergeCell ref="F4:F5"/>
    <mergeCell ref="G4:G5"/>
    <mergeCell ref="B3:B5"/>
    <mergeCell ref="A2:A5"/>
    <mergeCell ref="N2:N5"/>
    <mergeCell ref="A1:K1"/>
    <mergeCell ref="L3:L5"/>
    <mergeCell ref="I2:L2"/>
    <mergeCell ref="B2:H2"/>
    <mergeCell ref="I3:K4"/>
    <mergeCell ref="L1:N1"/>
    <mergeCell ref="C4:C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64"/>
  <sheetViews>
    <sheetView view="pageBreakPreview" zoomScale="75" zoomScaleSheetLayoutView="75" workbookViewId="0" topLeftCell="A1">
      <selection activeCell="F51" sqref="F51"/>
    </sheetView>
  </sheetViews>
  <sheetFormatPr defaultColWidth="9.00390625" defaultRowHeight="13.5"/>
  <cols>
    <col min="1" max="1" width="11.75390625" style="2" customWidth="1"/>
    <col min="2" max="9" width="7.125" style="2" customWidth="1"/>
    <col min="10" max="10" width="10.125" style="2" customWidth="1"/>
    <col min="11" max="17" width="7.125" style="2" customWidth="1"/>
    <col min="18" max="16384" width="7.625" style="2" customWidth="1"/>
  </cols>
  <sheetData>
    <row r="1" spans="1:17" ht="21">
      <c r="A1" s="1" t="s">
        <v>155</v>
      </c>
      <c r="B1" s="30"/>
      <c r="C1" s="30"/>
      <c r="D1" s="30"/>
      <c r="E1" s="30"/>
      <c r="F1" s="30"/>
      <c r="G1" s="30"/>
      <c r="H1" s="50"/>
      <c r="I1" s="4"/>
      <c r="J1" s="4"/>
      <c r="K1" s="4"/>
      <c r="L1" s="4"/>
      <c r="M1" s="329">
        <v>38261</v>
      </c>
      <c r="N1" s="329"/>
      <c r="O1" s="330"/>
      <c r="P1" s="330"/>
      <c r="Q1" s="330"/>
    </row>
    <row r="2" spans="1:17" ht="13.5">
      <c r="A2" s="323" t="s">
        <v>2</v>
      </c>
      <c r="B2" s="320" t="s">
        <v>9</v>
      </c>
      <c r="C2" s="311" t="s">
        <v>156</v>
      </c>
      <c r="D2" s="312"/>
      <c r="E2" s="331"/>
      <c r="F2" s="311" t="s">
        <v>157</v>
      </c>
      <c r="G2" s="312"/>
      <c r="H2" s="312"/>
      <c r="I2" s="331"/>
      <c r="J2" s="326" t="s">
        <v>158</v>
      </c>
      <c r="K2" s="326" t="s">
        <v>275</v>
      </c>
      <c r="L2" s="320" t="s">
        <v>159</v>
      </c>
      <c r="M2" s="320" t="s">
        <v>160</v>
      </c>
      <c r="N2" s="326" t="s">
        <v>257</v>
      </c>
      <c r="O2" s="320" t="s">
        <v>154</v>
      </c>
      <c r="P2" s="326" t="s">
        <v>161</v>
      </c>
      <c r="Q2" s="320" t="s">
        <v>162</v>
      </c>
    </row>
    <row r="3" spans="1:17" ht="40.5">
      <c r="A3" s="301"/>
      <c r="B3" s="321"/>
      <c r="C3" s="67" t="s">
        <v>315</v>
      </c>
      <c r="D3" s="67" t="s">
        <v>316</v>
      </c>
      <c r="E3" s="67" t="s">
        <v>317</v>
      </c>
      <c r="F3" s="43" t="s">
        <v>163</v>
      </c>
      <c r="G3" s="5" t="s">
        <v>2</v>
      </c>
      <c r="H3" s="71" t="s">
        <v>164</v>
      </c>
      <c r="I3" s="5" t="s">
        <v>165</v>
      </c>
      <c r="J3" s="322"/>
      <c r="K3" s="322"/>
      <c r="L3" s="322"/>
      <c r="M3" s="322"/>
      <c r="N3" s="332"/>
      <c r="O3" s="321"/>
      <c r="P3" s="322"/>
      <c r="Q3" s="321"/>
    </row>
    <row r="4" spans="1:17" ht="19.5" customHeight="1">
      <c r="A4" s="149" t="s">
        <v>16</v>
      </c>
      <c r="B4" s="192">
        <f>SUM(B5:B6)</f>
        <v>155</v>
      </c>
      <c r="C4" s="201">
        <f aca="true" t="shared" si="0" ref="C4:Q4">SUM(C5:C6)</f>
        <v>2</v>
      </c>
      <c r="D4" s="201">
        <f t="shared" si="0"/>
        <v>1</v>
      </c>
      <c r="E4" s="201">
        <f t="shared" si="0"/>
        <v>1</v>
      </c>
      <c r="F4" s="201">
        <f t="shared" si="0"/>
        <v>7</v>
      </c>
      <c r="G4" s="201">
        <f t="shared" si="0"/>
        <v>11</v>
      </c>
      <c r="H4" s="201">
        <f t="shared" si="0"/>
        <v>1</v>
      </c>
      <c r="I4" s="201">
        <f t="shared" si="0"/>
        <v>5</v>
      </c>
      <c r="J4" s="201">
        <f t="shared" si="0"/>
        <v>1</v>
      </c>
      <c r="K4" s="201">
        <f t="shared" si="0"/>
        <v>1</v>
      </c>
      <c r="L4" s="201">
        <f t="shared" si="0"/>
        <v>14</v>
      </c>
      <c r="M4" s="201">
        <f t="shared" si="0"/>
        <v>100</v>
      </c>
      <c r="N4" s="201">
        <f t="shared" si="0"/>
        <v>2</v>
      </c>
      <c r="O4" s="201">
        <f t="shared" si="0"/>
        <v>2</v>
      </c>
      <c r="P4" s="201">
        <f t="shared" si="0"/>
        <v>2</v>
      </c>
      <c r="Q4" s="150">
        <f t="shared" si="0"/>
        <v>5</v>
      </c>
    </row>
    <row r="5" spans="1:17" ht="19.5" customHeight="1">
      <c r="A5" s="151" t="s">
        <v>17</v>
      </c>
      <c r="B5" s="193">
        <f>SUM(B7:B19)</f>
        <v>136</v>
      </c>
      <c r="C5" s="200">
        <f aca="true" t="shared" si="1" ref="C5:Q5">SUM(C7:C19)</f>
        <v>2</v>
      </c>
      <c r="D5" s="200">
        <f t="shared" si="1"/>
        <v>1</v>
      </c>
      <c r="E5" s="200">
        <f t="shared" si="1"/>
        <v>1</v>
      </c>
      <c r="F5" s="200">
        <f t="shared" si="1"/>
        <v>5</v>
      </c>
      <c r="G5" s="200">
        <f t="shared" si="1"/>
        <v>6</v>
      </c>
      <c r="H5" s="200">
        <f t="shared" si="1"/>
        <v>1</v>
      </c>
      <c r="I5" s="200">
        <f t="shared" si="1"/>
        <v>4</v>
      </c>
      <c r="J5" s="200">
        <f t="shared" si="1"/>
        <v>1</v>
      </c>
      <c r="K5" s="200">
        <f t="shared" si="1"/>
        <v>1</v>
      </c>
      <c r="L5" s="200">
        <f t="shared" si="1"/>
        <v>12</v>
      </c>
      <c r="M5" s="200">
        <f t="shared" si="1"/>
        <v>92</v>
      </c>
      <c r="N5" s="200">
        <f t="shared" si="1"/>
        <v>2</v>
      </c>
      <c r="O5" s="200">
        <f t="shared" si="1"/>
        <v>2</v>
      </c>
      <c r="P5" s="200">
        <f t="shared" si="1"/>
        <v>1</v>
      </c>
      <c r="Q5" s="152">
        <f t="shared" si="1"/>
        <v>5</v>
      </c>
    </row>
    <row r="6" spans="1:17" ht="19.5" customHeight="1">
      <c r="A6" s="153" t="s">
        <v>18</v>
      </c>
      <c r="B6" s="194">
        <f>SUM(B20:B57)</f>
        <v>19</v>
      </c>
      <c r="C6" s="202">
        <f aca="true" t="shared" si="2" ref="C6:Q6">SUM(C20:C57)</f>
        <v>0</v>
      </c>
      <c r="D6" s="202">
        <f t="shared" si="2"/>
        <v>0</v>
      </c>
      <c r="E6" s="202">
        <f t="shared" si="2"/>
        <v>0</v>
      </c>
      <c r="F6" s="202">
        <f t="shared" si="2"/>
        <v>2</v>
      </c>
      <c r="G6" s="202">
        <f t="shared" si="2"/>
        <v>5</v>
      </c>
      <c r="H6" s="202">
        <f t="shared" si="2"/>
        <v>0</v>
      </c>
      <c r="I6" s="202">
        <f t="shared" si="2"/>
        <v>1</v>
      </c>
      <c r="J6" s="202">
        <f t="shared" si="2"/>
        <v>0</v>
      </c>
      <c r="K6" s="202">
        <f t="shared" si="2"/>
        <v>0</v>
      </c>
      <c r="L6" s="202">
        <f t="shared" si="2"/>
        <v>2</v>
      </c>
      <c r="M6" s="202">
        <f t="shared" si="2"/>
        <v>8</v>
      </c>
      <c r="N6" s="202">
        <f t="shared" si="2"/>
        <v>0</v>
      </c>
      <c r="O6" s="202">
        <f t="shared" si="2"/>
        <v>0</v>
      </c>
      <c r="P6" s="202">
        <f t="shared" si="2"/>
        <v>1</v>
      </c>
      <c r="Q6" s="154">
        <f t="shared" si="2"/>
        <v>0</v>
      </c>
    </row>
    <row r="7" spans="1:17" ht="19.5" customHeight="1">
      <c r="A7" s="151" t="s">
        <v>19</v>
      </c>
      <c r="B7" s="193">
        <f>SUM(C7:Q7)</f>
        <v>45</v>
      </c>
      <c r="C7" s="200">
        <v>1</v>
      </c>
      <c r="D7" s="200">
        <v>0</v>
      </c>
      <c r="E7" s="200">
        <v>0</v>
      </c>
      <c r="F7" s="200">
        <v>2</v>
      </c>
      <c r="G7" s="200">
        <v>0</v>
      </c>
      <c r="H7" s="200">
        <v>1</v>
      </c>
      <c r="I7" s="200">
        <v>1</v>
      </c>
      <c r="J7" s="200">
        <v>0</v>
      </c>
      <c r="K7" s="200">
        <v>0</v>
      </c>
      <c r="L7" s="200">
        <v>3</v>
      </c>
      <c r="M7" s="200">
        <v>31</v>
      </c>
      <c r="N7" s="200">
        <v>2</v>
      </c>
      <c r="O7" s="200">
        <v>1</v>
      </c>
      <c r="P7" s="200">
        <v>0</v>
      </c>
      <c r="Q7" s="152">
        <v>3</v>
      </c>
    </row>
    <row r="8" spans="1:17" ht="19.5" customHeight="1">
      <c r="A8" s="151" t="s">
        <v>20</v>
      </c>
      <c r="B8" s="193">
        <f aca="true" t="shared" si="3" ref="B8:B57">SUM(C8:Q8)</f>
        <v>31</v>
      </c>
      <c r="C8" s="200">
        <v>0</v>
      </c>
      <c r="D8" s="200">
        <v>0</v>
      </c>
      <c r="E8" s="200">
        <v>0</v>
      </c>
      <c r="F8" s="200">
        <v>1</v>
      </c>
      <c r="G8" s="200">
        <v>0</v>
      </c>
      <c r="H8" s="200">
        <v>0</v>
      </c>
      <c r="I8" s="200">
        <v>2</v>
      </c>
      <c r="J8" s="200">
        <v>0</v>
      </c>
      <c r="K8" s="200">
        <v>0</v>
      </c>
      <c r="L8" s="200">
        <v>2</v>
      </c>
      <c r="M8" s="200">
        <v>25</v>
      </c>
      <c r="N8" s="200">
        <v>0</v>
      </c>
      <c r="O8" s="200">
        <v>0</v>
      </c>
      <c r="P8" s="200">
        <v>0</v>
      </c>
      <c r="Q8" s="152">
        <v>1</v>
      </c>
    </row>
    <row r="9" spans="1:17" ht="19.5" customHeight="1">
      <c r="A9" s="151" t="s">
        <v>21</v>
      </c>
      <c r="B9" s="193">
        <f t="shared" si="3"/>
        <v>6</v>
      </c>
      <c r="C9" s="200">
        <v>0</v>
      </c>
      <c r="D9" s="200">
        <v>0</v>
      </c>
      <c r="E9" s="200">
        <v>0</v>
      </c>
      <c r="F9" s="200">
        <v>0</v>
      </c>
      <c r="G9" s="200">
        <v>1</v>
      </c>
      <c r="H9" s="200">
        <v>0</v>
      </c>
      <c r="I9" s="200">
        <v>0</v>
      </c>
      <c r="J9" s="200">
        <v>1</v>
      </c>
      <c r="K9" s="200">
        <v>0</v>
      </c>
      <c r="L9" s="200">
        <v>1</v>
      </c>
      <c r="M9" s="200">
        <v>2</v>
      </c>
      <c r="N9" s="200">
        <v>0</v>
      </c>
      <c r="O9" s="200">
        <v>0</v>
      </c>
      <c r="P9" s="200">
        <v>0</v>
      </c>
      <c r="Q9" s="152">
        <v>1</v>
      </c>
    </row>
    <row r="10" spans="1:17" ht="19.5" customHeight="1">
      <c r="A10" s="151" t="s">
        <v>22</v>
      </c>
      <c r="B10" s="193">
        <f t="shared" si="3"/>
        <v>6</v>
      </c>
      <c r="C10" s="200">
        <v>0</v>
      </c>
      <c r="D10" s="200">
        <v>0</v>
      </c>
      <c r="E10" s="200">
        <v>0</v>
      </c>
      <c r="F10" s="200">
        <v>0</v>
      </c>
      <c r="G10" s="200">
        <v>1</v>
      </c>
      <c r="H10" s="200">
        <v>0</v>
      </c>
      <c r="I10" s="200">
        <v>0</v>
      </c>
      <c r="J10" s="200">
        <v>0</v>
      </c>
      <c r="K10" s="200">
        <v>0</v>
      </c>
      <c r="L10" s="200">
        <v>1</v>
      </c>
      <c r="M10" s="200">
        <v>4</v>
      </c>
      <c r="N10" s="200">
        <v>0</v>
      </c>
      <c r="O10" s="200">
        <v>0</v>
      </c>
      <c r="P10" s="200">
        <v>0</v>
      </c>
      <c r="Q10" s="152">
        <v>0</v>
      </c>
    </row>
    <row r="11" spans="1:17" ht="19.5" customHeight="1">
      <c r="A11" s="151" t="s">
        <v>23</v>
      </c>
      <c r="B11" s="193">
        <f t="shared" si="3"/>
        <v>12</v>
      </c>
      <c r="C11" s="200">
        <v>0</v>
      </c>
      <c r="D11" s="200">
        <v>0</v>
      </c>
      <c r="E11" s="200">
        <v>1</v>
      </c>
      <c r="F11" s="200">
        <v>1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2</v>
      </c>
      <c r="M11" s="200">
        <v>6</v>
      </c>
      <c r="N11" s="200">
        <v>0</v>
      </c>
      <c r="O11" s="200">
        <v>1</v>
      </c>
      <c r="P11" s="200">
        <v>1</v>
      </c>
      <c r="Q11" s="152">
        <v>0</v>
      </c>
    </row>
    <row r="12" spans="1:17" ht="19.5" customHeight="1">
      <c r="A12" s="151" t="s">
        <v>24</v>
      </c>
      <c r="B12" s="193">
        <f t="shared" si="3"/>
        <v>6</v>
      </c>
      <c r="C12" s="200">
        <v>0</v>
      </c>
      <c r="D12" s="200">
        <v>0</v>
      </c>
      <c r="E12" s="200">
        <v>0</v>
      </c>
      <c r="F12" s="200">
        <v>0</v>
      </c>
      <c r="G12" s="200">
        <v>0</v>
      </c>
      <c r="H12" s="200">
        <v>0</v>
      </c>
      <c r="I12" s="200">
        <v>1</v>
      </c>
      <c r="J12" s="200">
        <v>0</v>
      </c>
      <c r="K12" s="200">
        <v>0</v>
      </c>
      <c r="L12" s="200">
        <v>0</v>
      </c>
      <c r="M12" s="200">
        <v>5</v>
      </c>
      <c r="N12" s="200">
        <v>0</v>
      </c>
      <c r="O12" s="200">
        <v>0</v>
      </c>
      <c r="P12" s="200">
        <v>0</v>
      </c>
      <c r="Q12" s="152">
        <v>0</v>
      </c>
    </row>
    <row r="13" spans="1:17" ht="19.5" customHeight="1">
      <c r="A13" s="151" t="s">
        <v>25</v>
      </c>
      <c r="B13" s="193">
        <f t="shared" si="3"/>
        <v>6</v>
      </c>
      <c r="C13" s="200">
        <v>0</v>
      </c>
      <c r="D13" s="200">
        <v>0</v>
      </c>
      <c r="E13" s="200">
        <v>0</v>
      </c>
      <c r="F13" s="200">
        <v>0</v>
      </c>
      <c r="G13" s="200">
        <v>1</v>
      </c>
      <c r="H13" s="200">
        <v>0</v>
      </c>
      <c r="I13" s="200">
        <v>0</v>
      </c>
      <c r="J13" s="200">
        <v>0</v>
      </c>
      <c r="K13" s="200">
        <v>0</v>
      </c>
      <c r="L13" s="200">
        <v>1</v>
      </c>
      <c r="M13" s="200">
        <v>4</v>
      </c>
      <c r="N13" s="200">
        <v>0</v>
      </c>
      <c r="O13" s="200">
        <v>0</v>
      </c>
      <c r="P13" s="200">
        <v>0</v>
      </c>
      <c r="Q13" s="152">
        <v>0</v>
      </c>
    </row>
    <row r="14" spans="1:17" ht="19.5" customHeight="1">
      <c r="A14" s="151" t="s">
        <v>28</v>
      </c>
      <c r="B14" s="193">
        <f t="shared" si="3"/>
        <v>2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2</v>
      </c>
      <c r="N14" s="200">
        <v>0</v>
      </c>
      <c r="O14" s="200">
        <v>0</v>
      </c>
      <c r="P14" s="200">
        <v>0</v>
      </c>
      <c r="Q14" s="152">
        <v>0</v>
      </c>
    </row>
    <row r="15" spans="1:17" ht="19.5" customHeight="1">
      <c r="A15" s="151" t="s">
        <v>29</v>
      </c>
      <c r="B15" s="193">
        <f t="shared" si="3"/>
        <v>2</v>
      </c>
      <c r="C15" s="200">
        <v>0</v>
      </c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2</v>
      </c>
      <c r="N15" s="200">
        <v>0</v>
      </c>
      <c r="O15" s="200">
        <v>0</v>
      </c>
      <c r="P15" s="200">
        <v>0</v>
      </c>
      <c r="Q15" s="152">
        <v>0</v>
      </c>
    </row>
    <row r="16" spans="1:17" ht="19.5" customHeight="1">
      <c r="A16" s="151" t="s">
        <v>300</v>
      </c>
      <c r="B16" s="193">
        <f t="shared" si="3"/>
        <v>3</v>
      </c>
      <c r="C16" s="200">
        <v>0</v>
      </c>
      <c r="D16" s="200">
        <v>0</v>
      </c>
      <c r="E16" s="200">
        <v>0</v>
      </c>
      <c r="F16" s="200">
        <v>0</v>
      </c>
      <c r="G16" s="200">
        <v>1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2</v>
      </c>
      <c r="N16" s="200">
        <v>0</v>
      </c>
      <c r="O16" s="200">
        <v>0</v>
      </c>
      <c r="P16" s="200">
        <v>0</v>
      </c>
      <c r="Q16" s="152">
        <v>0</v>
      </c>
    </row>
    <row r="17" spans="1:17" ht="19.5" customHeight="1">
      <c r="A17" s="151" t="s">
        <v>289</v>
      </c>
      <c r="B17" s="193">
        <f t="shared" si="3"/>
        <v>9</v>
      </c>
      <c r="C17" s="200">
        <v>0</v>
      </c>
      <c r="D17" s="200">
        <v>0</v>
      </c>
      <c r="E17" s="200">
        <v>0</v>
      </c>
      <c r="F17" s="200">
        <v>1</v>
      </c>
      <c r="G17" s="200">
        <v>0</v>
      </c>
      <c r="H17" s="200">
        <v>0</v>
      </c>
      <c r="I17" s="200">
        <v>0</v>
      </c>
      <c r="J17" s="200">
        <v>0</v>
      </c>
      <c r="K17" s="200">
        <v>1</v>
      </c>
      <c r="L17" s="200">
        <v>1</v>
      </c>
      <c r="M17" s="200">
        <v>6</v>
      </c>
      <c r="N17" s="200">
        <v>0</v>
      </c>
      <c r="O17" s="200">
        <v>0</v>
      </c>
      <c r="P17" s="200">
        <v>0</v>
      </c>
      <c r="Q17" s="152">
        <v>0</v>
      </c>
    </row>
    <row r="18" spans="1:17" ht="19.5" customHeight="1">
      <c r="A18" s="151" t="s">
        <v>291</v>
      </c>
      <c r="B18" s="193">
        <f t="shared" si="3"/>
        <v>4</v>
      </c>
      <c r="C18" s="200">
        <v>0</v>
      </c>
      <c r="D18" s="200">
        <v>0</v>
      </c>
      <c r="E18" s="200">
        <v>0</v>
      </c>
      <c r="F18" s="200">
        <v>0</v>
      </c>
      <c r="G18" s="200">
        <v>2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2</v>
      </c>
      <c r="N18" s="200">
        <v>0</v>
      </c>
      <c r="O18" s="200">
        <v>0</v>
      </c>
      <c r="P18" s="200">
        <v>0</v>
      </c>
      <c r="Q18" s="152">
        <v>0</v>
      </c>
    </row>
    <row r="19" spans="1:17" s="23" customFormat="1" ht="19.5" customHeight="1">
      <c r="A19" s="151" t="s">
        <v>293</v>
      </c>
      <c r="B19" s="193">
        <f t="shared" si="3"/>
        <v>4</v>
      </c>
      <c r="C19" s="200">
        <v>1</v>
      </c>
      <c r="D19" s="200">
        <v>1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1</v>
      </c>
      <c r="M19" s="200">
        <v>1</v>
      </c>
      <c r="N19" s="200">
        <v>0</v>
      </c>
      <c r="O19" s="200">
        <v>0</v>
      </c>
      <c r="P19" s="200">
        <v>0</v>
      </c>
      <c r="Q19" s="152">
        <v>0</v>
      </c>
    </row>
    <row r="20" spans="1:17" ht="19.5" customHeight="1">
      <c r="A20" s="149" t="s">
        <v>301</v>
      </c>
      <c r="B20" s="192">
        <f t="shared" si="3"/>
        <v>1</v>
      </c>
      <c r="C20" s="201">
        <v>0</v>
      </c>
      <c r="D20" s="201">
        <v>0</v>
      </c>
      <c r="E20" s="201">
        <v>0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1</v>
      </c>
      <c r="N20" s="201">
        <v>0</v>
      </c>
      <c r="O20" s="201">
        <v>0</v>
      </c>
      <c r="P20" s="201">
        <v>0</v>
      </c>
      <c r="Q20" s="150">
        <v>0</v>
      </c>
    </row>
    <row r="21" spans="1:17" ht="19.5" customHeight="1">
      <c r="A21" s="151" t="s">
        <v>302</v>
      </c>
      <c r="B21" s="193">
        <f t="shared" si="3"/>
        <v>0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152">
        <v>0</v>
      </c>
    </row>
    <row r="22" spans="1:17" ht="19.5" customHeight="1">
      <c r="A22" s="148" t="s">
        <v>35</v>
      </c>
      <c r="B22" s="193">
        <f t="shared" si="3"/>
        <v>0</v>
      </c>
      <c r="C22" s="200">
        <v>0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152">
        <v>0</v>
      </c>
    </row>
    <row r="23" spans="1:17" ht="19.5" customHeight="1">
      <c r="A23" s="148" t="s">
        <v>36</v>
      </c>
      <c r="B23" s="193">
        <f t="shared" si="3"/>
        <v>0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152">
        <v>0</v>
      </c>
    </row>
    <row r="24" spans="1:17" ht="19.5" customHeight="1">
      <c r="A24" s="148" t="s">
        <v>37</v>
      </c>
      <c r="B24" s="193">
        <f t="shared" si="3"/>
        <v>1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1</v>
      </c>
      <c r="N24" s="200">
        <v>0</v>
      </c>
      <c r="O24" s="200">
        <v>0</v>
      </c>
      <c r="P24" s="200">
        <v>0</v>
      </c>
      <c r="Q24" s="152">
        <v>0</v>
      </c>
    </row>
    <row r="25" spans="1:17" ht="19.5" customHeight="1">
      <c r="A25" s="148" t="s">
        <v>38</v>
      </c>
      <c r="B25" s="193">
        <f t="shared" si="3"/>
        <v>0</v>
      </c>
      <c r="C25" s="200">
        <v>0</v>
      </c>
      <c r="D25" s="200">
        <v>0</v>
      </c>
      <c r="E25" s="200">
        <v>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152">
        <v>0</v>
      </c>
    </row>
    <row r="26" spans="1:17" ht="19.5" customHeight="1">
      <c r="A26" s="148" t="s">
        <v>39</v>
      </c>
      <c r="B26" s="193">
        <f t="shared" si="3"/>
        <v>0</v>
      </c>
      <c r="C26" s="200">
        <v>0</v>
      </c>
      <c r="D26" s="200">
        <v>0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152">
        <v>0</v>
      </c>
    </row>
    <row r="27" spans="1:17" ht="19.5" customHeight="1">
      <c r="A27" s="148" t="s">
        <v>40</v>
      </c>
      <c r="B27" s="193">
        <f t="shared" si="3"/>
        <v>0</v>
      </c>
      <c r="C27" s="200">
        <v>0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152">
        <v>0</v>
      </c>
    </row>
    <row r="28" spans="1:17" ht="19.5" customHeight="1">
      <c r="A28" s="148" t="s">
        <v>41</v>
      </c>
      <c r="B28" s="193">
        <f t="shared" si="3"/>
        <v>0</v>
      </c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152">
        <v>0</v>
      </c>
    </row>
    <row r="29" spans="1:17" ht="19.5" customHeight="1">
      <c r="A29" s="148" t="s">
        <v>42</v>
      </c>
      <c r="B29" s="193">
        <f t="shared" si="3"/>
        <v>0</v>
      </c>
      <c r="C29" s="200">
        <v>0</v>
      </c>
      <c r="D29" s="200">
        <v>0</v>
      </c>
      <c r="E29" s="200">
        <v>0</v>
      </c>
      <c r="F29" s="200">
        <v>0</v>
      </c>
      <c r="G29" s="200">
        <v>0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0">
        <v>0</v>
      </c>
      <c r="P29" s="200">
        <v>0</v>
      </c>
      <c r="Q29" s="152">
        <v>0</v>
      </c>
    </row>
    <row r="30" spans="1:17" ht="19.5" customHeight="1">
      <c r="A30" s="148" t="s">
        <v>47</v>
      </c>
      <c r="B30" s="193">
        <f t="shared" si="3"/>
        <v>0</v>
      </c>
      <c r="C30" s="200">
        <v>0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152">
        <v>0</v>
      </c>
    </row>
    <row r="31" spans="1:17" ht="19.5" customHeight="1">
      <c r="A31" s="148" t="s">
        <v>48</v>
      </c>
      <c r="B31" s="193">
        <f t="shared" si="3"/>
        <v>1</v>
      </c>
      <c r="C31" s="200">
        <v>0</v>
      </c>
      <c r="D31" s="200">
        <v>0</v>
      </c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200">
        <v>0</v>
      </c>
      <c r="K31" s="200">
        <v>0</v>
      </c>
      <c r="L31" s="200">
        <v>0</v>
      </c>
      <c r="M31" s="200">
        <v>1</v>
      </c>
      <c r="N31" s="200">
        <v>0</v>
      </c>
      <c r="O31" s="200">
        <v>0</v>
      </c>
      <c r="P31" s="200">
        <v>0</v>
      </c>
      <c r="Q31" s="152">
        <v>0</v>
      </c>
    </row>
    <row r="32" spans="1:17" ht="19.5" customHeight="1">
      <c r="A32" s="148" t="s">
        <v>294</v>
      </c>
      <c r="B32" s="193">
        <f t="shared" si="3"/>
        <v>0</v>
      </c>
      <c r="C32" s="200">
        <v>0</v>
      </c>
      <c r="D32" s="200">
        <v>0</v>
      </c>
      <c r="E32" s="200">
        <v>0</v>
      </c>
      <c r="F32" s="200">
        <v>0</v>
      </c>
      <c r="G32" s="200">
        <v>0</v>
      </c>
      <c r="H32" s="200">
        <v>0</v>
      </c>
      <c r="I32" s="200">
        <v>0</v>
      </c>
      <c r="J32" s="200">
        <v>0</v>
      </c>
      <c r="K32" s="200">
        <v>0</v>
      </c>
      <c r="L32" s="200">
        <v>0</v>
      </c>
      <c r="M32" s="200">
        <v>0</v>
      </c>
      <c r="N32" s="200">
        <v>0</v>
      </c>
      <c r="O32" s="200">
        <v>0</v>
      </c>
      <c r="P32" s="200">
        <v>0</v>
      </c>
      <c r="Q32" s="152">
        <v>0</v>
      </c>
    </row>
    <row r="33" spans="1:17" ht="19.5" customHeight="1">
      <c r="A33" s="158" t="s">
        <v>296</v>
      </c>
      <c r="B33" s="194">
        <f t="shared" si="3"/>
        <v>0</v>
      </c>
      <c r="C33" s="202">
        <v>0</v>
      </c>
      <c r="D33" s="202">
        <v>0</v>
      </c>
      <c r="E33" s="202">
        <v>0</v>
      </c>
      <c r="F33" s="202">
        <v>0</v>
      </c>
      <c r="G33" s="202">
        <v>0</v>
      </c>
      <c r="H33" s="202">
        <v>0</v>
      </c>
      <c r="I33" s="202">
        <v>0</v>
      </c>
      <c r="J33" s="202">
        <v>0</v>
      </c>
      <c r="K33" s="202">
        <v>0</v>
      </c>
      <c r="L33" s="202">
        <v>0</v>
      </c>
      <c r="M33" s="202">
        <v>0</v>
      </c>
      <c r="N33" s="202">
        <v>0</v>
      </c>
      <c r="O33" s="202">
        <v>0</v>
      </c>
      <c r="P33" s="202">
        <v>0</v>
      </c>
      <c r="Q33" s="154">
        <v>0</v>
      </c>
    </row>
    <row r="34" spans="1:17" ht="19.5" customHeight="1">
      <c r="A34" s="155" t="s">
        <v>52</v>
      </c>
      <c r="B34" s="195">
        <f t="shared" si="3"/>
        <v>1</v>
      </c>
      <c r="C34" s="203">
        <v>0</v>
      </c>
      <c r="D34" s="203">
        <v>0</v>
      </c>
      <c r="E34" s="203">
        <v>0</v>
      </c>
      <c r="F34" s="203">
        <v>0</v>
      </c>
      <c r="G34" s="203">
        <v>1</v>
      </c>
      <c r="H34" s="203">
        <v>0</v>
      </c>
      <c r="I34" s="203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156">
        <v>0</v>
      </c>
    </row>
    <row r="35" spans="1:17" ht="19.5" customHeight="1">
      <c r="A35" s="147" t="s">
        <v>57</v>
      </c>
      <c r="B35" s="192">
        <f t="shared" si="3"/>
        <v>1</v>
      </c>
      <c r="C35" s="201">
        <v>0</v>
      </c>
      <c r="D35" s="201">
        <v>0</v>
      </c>
      <c r="E35" s="201">
        <v>0</v>
      </c>
      <c r="F35" s="201">
        <v>0</v>
      </c>
      <c r="G35" s="201">
        <v>0</v>
      </c>
      <c r="H35" s="201">
        <v>0</v>
      </c>
      <c r="I35" s="201">
        <v>1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150">
        <v>0</v>
      </c>
    </row>
    <row r="36" spans="1:17" ht="19.5" customHeight="1">
      <c r="A36" s="158" t="s">
        <v>298</v>
      </c>
      <c r="B36" s="194">
        <f t="shared" si="3"/>
        <v>1</v>
      </c>
      <c r="C36" s="202">
        <v>0</v>
      </c>
      <c r="D36" s="202">
        <v>0</v>
      </c>
      <c r="E36" s="202">
        <v>0</v>
      </c>
      <c r="F36" s="202">
        <v>0</v>
      </c>
      <c r="G36" s="202">
        <v>1</v>
      </c>
      <c r="H36" s="202">
        <v>0</v>
      </c>
      <c r="I36" s="202">
        <v>0</v>
      </c>
      <c r="J36" s="202">
        <v>0</v>
      </c>
      <c r="K36" s="202">
        <v>0</v>
      </c>
      <c r="L36" s="202">
        <v>0</v>
      </c>
      <c r="M36" s="202">
        <v>0</v>
      </c>
      <c r="N36" s="202">
        <v>0</v>
      </c>
      <c r="O36" s="202">
        <v>0</v>
      </c>
      <c r="P36" s="202">
        <v>0</v>
      </c>
      <c r="Q36" s="154">
        <v>0</v>
      </c>
    </row>
    <row r="37" spans="1:17" ht="19.5" customHeight="1">
      <c r="A37" s="151" t="s">
        <v>58</v>
      </c>
      <c r="B37" s="193">
        <f t="shared" si="3"/>
        <v>2</v>
      </c>
      <c r="C37" s="200">
        <v>0</v>
      </c>
      <c r="D37" s="200">
        <v>0</v>
      </c>
      <c r="E37" s="200">
        <v>0</v>
      </c>
      <c r="F37" s="200">
        <v>0</v>
      </c>
      <c r="G37" s="200">
        <v>0</v>
      </c>
      <c r="H37" s="200">
        <v>0</v>
      </c>
      <c r="I37" s="200">
        <v>0</v>
      </c>
      <c r="J37" s="200">
        <v>0</v>
      </c>
      <c r="K37" s="200">
        <v>0</v>
      </c>
      <c r="L37" s="200">
        <v>0</v>
      </c>
      <c r="M37" s="200">
        <v>2</v>
      </c>
      <c r="N37" s="200">
        <v>0</v>
      </c>
      <c r="O37" s="200">
        <v>0</v>
      </c>
      <c r="P37" s="200">
        <v>0</v>
      </c>
      <c r="Q37" s="152">
        <v>0</v>
      </c>
    </row>
    <row r="38" spans="1:17" ht="19.5" customHeight="1">
      <c r="A38" s="151" t="s">
        <v>59</v>
      </c>
      <c r="B38" s="193">
        <f t="shared" si="3"/>
        <v>1</v>
      </c>
      <c r="C38" s="200">
        <v>0</v>
      </c>
      <c r="D38" s="200">
        <v>0</v>
      </c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1</v>
      </c>
      <c r="N38" s="200">
        <v>0</v>
      </c>
      <c r="O38" s="200">
        <v>0</v>
      </c>
      <c r="P38" s="200">
        <v>0</v>
      </c>
      <c r="Q38" s="152">
        <v>0</v>
      </c>
    </row>
    <row r="39" spans="1:17" ht="19.5" customHeight="1">
      <c r="A39" s="151" t="s">
        <v>60</v>
      </c>
      <c r="B39" s="193">
        <f t="shared" si="3"/>
        <v>0</v>
      </c>
      <c r="C39" s="200">
        <v>0</v>
      </c>
      <c r="D39" s="200">
        <v>0</v>
      </c>
      <c r="E39" s="200">
        <v>0</v>
      </c>
      <c r="F39" s="200">
        <v>0</v>
      </c>
      <c r="G39" s="200">
        <v>0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0</v>
      </c>
      <c r="Q39" s="152">
        <v>0</v>
      </c>
    </row>
    <row r="40" spans="1:17" ht="19.5" customHeight="1">
      <c r="A40" s="151" t="s">
        <v>61</v>
      </c>
      <c r="B40" s="193">
        <f t="shared" si="3"/>
        <v>0</v>
      </c>
      <c r="C40" s="200">
        <v>0</v>
      </c>
      <c r="D40" s="200">
        <v>0</v>
      </c>
      <c r="E40" s="200">
        <v>0</v>
      </c>
      <c r="F40" s="200">
        <v>0</v>
      </c>
      <c r="G40" s="200">
        <v>0</v>
      </c>
      <c r="H40" s="200">
        <v>0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200">
        <v>0</v>
      </c>
      <c r="Q40" s="152">
        <v>0</v>
      </c>
    </row>
    <row r="41" spans="1:17" ht="19.5" customHeight="1">
      <c r="A41" s="151" t="s">
        <v>62</v>
      </c>
      <c r="B41" s="193">
        <f t="shared" si="3"/>
        <v>0</v>
      </c>
      <c r="C41" s="200">
        <v>0</v>
      </c>
      <c r="D41" s="200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  <c r="Q41" s="152">
        <v>0</v>
      </c>
    </row>
    <row r="42" spans="1:17" ht="19.5" customHeight="1">
      <c r="A42" s="147" t="s">
        <v>63</v>
      </c>
      <c r="B42" s="192">
        <f t="shared" si="3"/>
        <v>1</v>
      </c>
      <c r="C42" s="201">
        <v>0</v>
      </c>
      <c r="D42" s="201">
        <v>0</v>
      </c>
      <c r="E42" s="201">
        <v>0</v>
      </c>
      <c r="F42" s="201">
        <v>0</v>
      </c>
      <c r="G42" s="201">
        <v>0</v>
      </c>
      <c r="H42" s="201">
        <v>0</v>
      </c>
      <c r="I42" s="201">
        <v>0</v>
      </c>
      <c r="J42" s="201">
        <v>0</v>
      </c>
      <c r="K42" s="201">
        <v>0</v>
      </c>
      <c r="L42" s="201">
        <v>0</v>
      </c>
      <c r="M42" s="201">
        <v>1</v>
      </c>
      <c r="N42" s="201">
        <v>0</v>
      </c>
      <c r="O42" s="201">
        <v>0</v>
      </c>
      <c r="P42" s="201">
        <v>0</v>
      </c>
      <c r="Q42" s="150">
        <v>0</v>
      </c>
    </row>
    <row r="43" spans="1:17" ht="19.5" customHeight="1">
      <c r="A43" s="148" t="s">
        <v>64</v>
      </c>
      <c r="B43" s="193">
        <f t="shared" si="3"/>
        <v>1</v>
      </c>
      <c r="C43" s="200">
        <v>0</v>
      </c>
      <c r="D43" s="200">
        <v>0</v>
      </c>
      <c r="E43" s="200">
        <v>0</v>
      </c>
      <c r="F43" s="200">
        <v>0</v>
      </c>
      <c r="G43" s="200">
        <v>0</v>
      </c>
      <c r="H43" s="200">
        <v>0</v>
      </c>
      <c r="I43" s="200">
        <v>0</v>
      </c>
      <c r="J43" s="200">
        <v>0</v>
      </c>
      <c r="K43" s="200">
        <v>0</v>
      </c>
      <c r="L43" s="200">
        <v>1</v>
      </c>
      <c r="M43" s="200">
        <v>0</v>
      </c>
      <c r="N43" s="200">
        <v>0</v>
      </c>
      <c r="O43" s="200">
        <v>0</v>
      </c>
      <c r="P43" s="200">
        <v>0</v>
      </c>
      <c r="Q43" s="152">
        <v>0</v>
      </c>
    </row>
    <row r="44" spans="1:17" ht="19.5" customHeight="1">
      <c r="A44" s="148" t="s">
        <v>65</v>
      </c>
      <c r="B44" s="193">
        <f t="shared" si="3"/>
        <v>0</v>
      </c>
      <c r="C44" s="200">
        <v>0</v>
      </c>
      <c r="D44" s="200">
        <v>0</v>
      </c>
      <c r="E44" s="200">
        <v>0</v>
      </c>
      <c r="F44" s="200">
        <v>0</v>
      </c>
      <c r="G44" s="200">
        <v>0</v>
      </c>
      <c r="H44" s="200">
        <v>0</v>
      </c>
      <c r="I44" s="200">
        <v>0</v>
      </c>
      <c r="J44" s="200">
        <v>0</v>
      </c>
      <c r="K44" s="200">
        <v>0</v>
      </c>
      <c r="L44" s="200">
        <v>0</v>
      </c>
      <c r="M44" s="200">
        <v>0</v>
      </c>
      <c r="N44" s="200">
        <v>0</v>
      </c>
      <c r="O44" s="200">
        <v>0</v>
      </c>
      <c r="P44" s="200">
        <v>0</v>
      </c>
      <c r="Q44" s="152">
        <v>0</v>
      </c>
    </row>
    <row r="45" spans="1:17" ht="19.5" customHeight="1">
      <c r="A45" s="148" t="s">
        <v>66</v>
      </c>
      <c r="B45" s="193">
        <f t="shared" si="3"/>
        <v>0</v>
      </c>
      <c r="C45" s="200">
        <v>0</v>
      </c>
      <c r="D45" s="200">
        <v>0</v>
      </c>
      <c r="E45" s="200">
        <v>0</v>
      </c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0">
        <v>0</v>
      </c>
      <c r="P45" s="200">
        <v>0</v>
      </c>
      <c r="Q45" s="152">
        <v>0</v>
      </c>
    </row>
    <row r="46" spans="1:17" ht="19.5" customHeight="1">
      <c r="A46" s="158" t="s">
        <v>67</v>
      </c>
      <c r="B46" s="194">
        <f t="shared" si="3"/>
        <v>0</v>
      </c>
      <c r="C46" s="202">
        <v>0</v>
      </c>
      <c r="D46" s="202">
        <v>0</v>
      </c>
      <c r="E46" s="202">
        <v>0</v>
      </c>
      <c r="F46" s="202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02">
        <v>0</v>
      </c>
      <c r="Q46" s="154">
        <v>0</v>
      </c>
    </row>
    <row r="47" spans="1:17" ht="19.5" customHeight="1">
      <c r="A47" s="148" t="s">
        <v>68</v>
      </c>
      <c r="B47" s="193">
        <f t="shared" si="3"/>
        <v>0</v>
      </c>
      <c r="C47" s="200">
        <v>0</v>
      </c>
      <c r="D47" s="200">
        <v>0</v>
      </c>
      <c r="E47" s="200">
        <v>0</v>
      </c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0">
        <v>0</v>
      </c>
      <c r="P47" s="200">
        <v>0</v>
      </c>
      <c r="Q47" s="152">
        <v>0</v>
      </c>
    </row>
    <row r="48" spans="1:17" ht="19.5" customHeight="1">
      <c r="A48" s="148" t="s">
        <v>69</v>
      </c>
      <c r="B48" s="193">
        <f t="shared" si="3"/>
        <v>0</v>
      </c>
      <c r="C48" s="200">
        <v>0</v>
      </c>
      <c r="D48" s="200">
        <v>0</v>
      </c>
      <c r="E48" s="200">
        <v>0</v>
      </c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0">
        <v>0</v>
      </c>
      <c r="P48" s="200">
        <v>0</v>
      </c>
      <c r="Q48" s="152">
        <v>0</v>
      </c>
    </row>
    <row r="49" spans="1:17" ht="19.5" customHeight="1">
      <c r="A49" s="148" t="s">
        <v>70</v>
      </c>
      <c r="B49" s="193">
        <f t="shared" si="3"/>
        <v>0</v>
      </c>
      <c r="C49" s="200">
        <v>0</v>
      </c>
      <c r="D49" s="200">
        <v>0</v>
      </c>
      <c r="E49" s="200">
        <v>0</v>
      </c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0</v>
      </c>
      <c r="P49" s="200">
        <v>0</v>
      </c>
      <c r="Q49" s="152">
        <v>0</v>
      </c>
    </row>
    <row r="50" spans="1:17" ht="19.5" customHeight="1">
      <c r="A50" s="148" t="s">
        <v>71</v>
      </c>
      <c r="B50" s="193">
        <f t="shared" si="3"/>
        <v>0</v>
      </c>
      <c r="C50" s="200">
        <v>0</v>
      </c>
      <c r="D50" s="200">
        <v>0</v>
      </c>
      <c r="E50" s="200">
        <v>0</v>
      </c>
      <c r="F50" s="200">
        <v>0</v>
      </c>
      <c r="G50" s="200">
        <v>0</v>
      </c>
      <c r="H50" s="200">
        <v>0</v>
      </c>
      <c r="I50" s="200">
        <v>0</v>
      </c>
      <c r="J50" s="200">
        <v>0</v>
      </c>
      <c r="K50" s="200">
        <v>0</v>
      </c>
      <c r="L50" s="200">
        <v>0</v>
      </c>
      <c r="M50" s="200">
        <v>0</v>
      </c>
      <c r="N50" s="200">
        <v>0</v>
      </c>
      <c r="O50" s="200">
        <v>0</v>
      </c>
      <c r="P50" s="200">
        <v>0</v>
      </c>
      <c r="Q50" s="152">
        <v>0</v>
      </c>
    </row>
    <row r="51" spans="1:17" ht="19.5" customHeight="1">
      <c r="A51" s="149" t="s">
        <v>77</v>
      </c>
      <c r="B51" s="192">
        <f t="shared" si="3"/>
        <v>1</v>
      </c>
      <c r="C51" s="201">
        <v>0</v>
      </c>
      <c r="D51" s="201">
        <v>0</v>
      </c>
      <c r="E51" s="201">
        <v>0</v>
      </c>
      <c r="F51" s="201">
        <v>0</v>
      </c>
      <c r="G51" s="201">
        <v>1</v>
      </c>
      <c r="H51" s="201">
        <v>0</v>
      </c>
      <c r="I51" s="201">
        <v>0</v>
      </c>
      <c r="J51" s="201">
        <v>0</v>
      </c>
      <c r="K51" s="201">
        <v>0</v>
      </c>
      <c r="L51" s="201">
        <v>0</v>
      </c>
      <c r="M51" s="201">
        <v>0</v>
      </c>
      <c r="N51" s="201">
        <v>0</v>
      </c>
      <c r="O51" s="201">
        <v>0</v>
      </c>
      <c r="P51" s="201">
        <v>0</v>
      </c>
      <c r="Q51" s="150">
        <v>0</v>
      </c>
    </row>
    <row r="52" spans="1:17" ht="19.5" customHeight="1">
      <c r="A52" s="151" t="s">
        <v>78</v>
      </c>
      <c r="B52" s="193">
        <f t="shared" si="3"/>
        <v>0</v>
      </c>
      <c r="C52" s="200">
        <v>0</v>
      </c>
      <c r="D52" s="200">
        <v>0</v>
      </c>
      <c r="E52" s="200">
        <v>0</v>
      </c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200">
        <v>0</v>
      </c>
      <c r="M52" s="200">
        <v>0</v>
      </c>
      <c r="N52" s="200">
        <v>0</v>
      </c>
      <c r="O52" s="200">
        <v>0</v>
      </c>
      <c r="P52" s="200">
        <v>0</v>
      </c>
      <c r="Q52" s="152">
        <v>0</v>
      </c>
    </row>
    <row r="53" spans="1:17" ht="19.5" customHeight="1">
      <c r="A53" s="151" t="s">
        <v>79</v>
      </c>
      <c r="B53" s="193">
        <f t="shared" si="3"/>
        <v>2</v>
      </c>
      <c r="C53" s="200">
        <v>0</v>
      </c>
      <c r="D53" s="200">
        <v>0</v>
      </c>
      <c r="E53" s="200">
        <v>0</v>
      </c>
      <c r="F53" s="200">
        <v>1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200">
        <v>0</v>
      </c>
      <c r="M53" s="200">
        <v>0</v>
      </c>
      <c r="N53" s="200">
        <v>0</v>
      </c>
      <c r="O53" s="200">
        <v>0</v>
      </c>
      <c r="P53" s="200">
        <v>1</v>
      </c>
      <c r="Q53" s="152">
        <v>0</v>
      </c>
    </row>
    <row r="54" spans="1:17" ht="19.5" customHeight="1">
      <c r="A54" s="151" t="s">
        <v>80</v>
      </c>
      <c r="B54" s="193">
        <f t="shared" si="3"/>
        <v>0</v>
      </c>
      <c r="C54" s="200">
        <v>0</v>
      </c>
      <c r="D54" s="200">
        <v>0</v>
      </c>
      <c r="E54" s="200">
        <v>0</v>
      </c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  <c r="Q54" s="152">
        <v>0</v>
      </c>
    </row>
    <row r="55" spans="1:17" ht="19.5" customHeight="1">
      <c r="A55" s="151" t="s">
        <v>81</v>
      </c>
      <c r="B55" s="193">
        <f t="shared" si="3"/>
        <v>0</v>
      </c>
      <c r="C55" s="200">
        <v>0</v>
      </c>
      <c r="D55" s="200">
        <v>0</v>
      </c>
      <c r="E55" s="200">
        <v>0</v>
      </c>
      <c r="F55" s="200">
        <v>0</v>
      </c>
      <c r="G55" s="200">
        <v>0</v>
      </c>
      <c r="H55" s="200">
        <v>0</v>
      </c>
      <c r="I55" s="200">
        <v>0</v>
      </c>
      <c r="J55" s="200">
        <v>0</v>
      </c>
      <c r="K55" s="200">
        <v>0</v>
      </c>
      <c r="L55" s="200">
        <v>0</v>
      </c>
      <c r="M55" s="200">
        <v>0</v>
      </c>
      <c r="N55" s="200">
        <v>0</v>
      </c>
      <c r="O55" s="200">
        <v>0</v>
      </c>
      <c r="P55" s="200">
        <v>0</v>
      </c>
      <c r="Q55" s="152">
        <v>0</v>
      </c>
    </row>
    <row r="56" spans="1:17" ht="19.5" customHeight="1">
      <c r="A56" s="153" t="s">
        <v>82</v>
      </c>
      <c r="B56" s="194">
        <f t="shared" si="3"/>
        <v>1</v>
      </c>
      <c r="C56" s="202">
        <v>0</v>
      </c>
      <c r="D56" s="202">
        <v>0</v>
      </c>
      <c r="E56" s="202">
        <v>0</v>
      </c>
      <c r="F56" s="202">
        <v>0</v>
      </c>
      <c r="G56" s="202">
        <v>1</v>
      </c>
      <c r="H56" s="202">
        <v>0</v>
      </c>
      <c r="I56" s="202">
        <v>0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154">
        <v>0</v>
      </c>
    </row>
    <row r="57" spans="1:17" ht="19.5" customHeight="1" thickBot="1">
      <c r="A57" s="148" t="s">
        <v>299</v>
      </c>
      <c r="B57" s="193">
        <f t="shared" si="3"/>
        <v>4</v>
      </c>
      <c r="C57" s="200">
        <v>0</v>
      </c>
      <c r="D57" s="200">
        <v>0</v>
      </c>
      <c r="E57" s="200">
        <v>0</v>
      </c>
      <c r="F57" s="200">
        <v>1</v>
      </c>
      <c r="G57" s="200">
        <v>1</v>
      </c>
      <c r="H57" s="200">
        <v>0</v>
      </c>
      <c r="I57" s="200">
        <v>0</v>
      </c>
      <c r="J57" s="200">
        <v>0</v>
      </c>
      <c r="K57" s="200">
        <v>0</v>
      </c>
      <c r="L57" s="200">
        <v>1</v>
      </c>
      <c r="M57" s="200">
        <v>1</v>
      </c>
      <c r="N57" s="200">
        <v>0</v>
      </c>
      <c r="O57" s="200">
        <v>0</v>
      </c>
      <c r="P57" s="200">
        <v>0</v>
      </c>
      <c r="Q57" s="152">
        <v>0</v>
      </c>
    </row>
    <row r="58" spans="1:17" ht="19.5" customHeight="1" thickTop="1">
      <c r="A58" s="196" t="s">
        <v>88</v>
      </c>
      <c r="B58" s="197">
        <f>SUM(B17)</f>
        <v>9</v>
      </c>
      <c r="C58" s="204">
        <f aca="true" t="shared" si="4" ref="C58:Q58">SUM(C17)</f>
        <v>0</v>
      </c>
      <c r="D58" s="204">
        <f t="shared" si="4"/>
        <v>0</v>
      </c>
      <c r="E58" s="204">
        <f t="shared" si="4"/>
        <v>0</v>
      </c>
      <c r="F58" s="204">
        <f t="shared" si="4"/>
        <v>1</v>
      </c>
      <c r="G58" s="204">
        <f t="shared" si="4"/>
        <v>0</v>
      </c>
      <c r="H58" s="204">
        <f t="shared" si="4"/>
        <v>0</v>
      </c>
      <c r="I58" s="204">
        <f t="shared" si="4"/>
        <v>0</v>
      </c>
      <c r="J58" s="204">
        <f t="shared" si="4"/>
        <v>0</v>
      </c>
      <c r="K58" s="204">
        <f t="shared" si="4"/>
        <v>1</v>
      </c>
      <c r="L58" s="204">
        <f t="shared" si="4"/>
        <v>1</v>
      </c>
      <c r="M58" s="204">
        <f t="shared" si="4"/>
        <v>6</v>
      </c>
      <c r="N58" s="204">
        <f t="shared" si="4"/>
        <v>0</v>
      </c>
      <c r="O58" s="204">
        <f t="shared" si="4"/>
        <v>0</v>
      </c>
      <c r="P58" s="204">
        <f t="shared" si="4"/>
        <v>0</v>
      </c>
      <c r="Q58" s="205">
        <f t="shared" si="4"/>
        <v>0</v>
      </c>
    </row>
    <row r="59" spans="1:17" ht="19.5" customHeight="1">
      <c r="A59" s="148" t="s">
        <v>89</v>
      </c>
      <c r="B59" s="198">
        <f>SUM(B11:B12,B16,B20:B21)</f>
        <v>22</v>
      </c>
      <c r="C59" s="206">
        <f aca="true" t="shared" si="5" ref="C59:Q59">SUM(C11:C12,C16,C20:C21)</f>
        <v>0</v>
      </c>
      <c r="D59" s="206">
        <f t="shared" si="5"/>
        <v>0</v>
      </c>
      <c r="E59" s="206">
        <f t="shared" si="5"/>
        <v>1</v>
      </c>
      <c r="F59" s="206">
        <f t="shared" si="5"/>
        <v>1</v>
      </c>
      <c r="G59" s="206">
        <f t="shared" si="5"/>
        <v>1</v>
      </c>
      <c r="H59" s="206">
        <f t="shared" si="5"/>
        <v>0</v>
      </c>
      <c r="I59" s="206">
        <f t="shared" si="5"/>
        <v>1</v>
      </c>
      <c r="J59" s="206">
        <f t="shared" si="5"/>
        <v>0</v>
      </c>
      <c r="K59" s="206">
        <f t="shared" si="5"/>
        <v>0</v>
      </c>
      <c r="L59" s="206">
        <f t="shared" si="5"/>
        <v>2</v>
      </c>
      <c r="M59" s="206">
        <f t="shared" si="5"/>
        <v>14</v>
      </c>
      <c r="N59" s="206">
        <f t="shared" si="5"/>
        <v>0</v>
      </c>
      <c r="O59" s="206">
        <f t="shared" si="5"/>
        <v>1</v>
      </c>
      <c r="P59" s="206">
        <f t="shared" si="5"/>
        <v>1</v>
      </c>
      <c r="Q59" s="157">
        <f t="shared" si="5"/>
        <v>0</v>
      </c>
    </row>
    <row r="60" spans="1:17" ht="19.5" customHeight="1">
      <c r="A60" s="148" t="s">
        <v>90</v>
      </c>
      <c r="B60" s="198">
        <f>SUM(B8,B22:B33)</f>
        <v>33</v>
      </c>
      <c r="C60" s="206">
        <f aca="true" t="shared" si="6" ref="C60:Q60">SUM(C8,C22:C33)</f>
        <v>0</v>
      </c>
      <c r="D60" s="206">
        <f t="shared" si="6"/>
        <v>0</v>
      </c>
      <c r="E60" s="206">
        <f t="shared" si="6"/>
        <v>0</v>
      </c>
      <c r="F60" s="206">
        <f t="shared" si="6"/>
        <v>1</v>
      </c>
      <c r="G60" s="206">
        <f t="shared" si="6"/>
        <v>0</v>
      </c>
      <c r="H60" s="206">
        <f t="shared" si="6"/>
        <v>0</v>
      </c>
      <c r="I60" s="206">
        <f t="shared" si="6"/>
        <v>2</v>
      </c>
      <c r="J60" s="206">
        <f t="shared" si="6"/>
        <v>0</v>
      </c>
      <c r="K60" s="206">
        <f t="shared" si="6"/>
        <v>0</v>
      </c>
      <c r="L60" s="206">
        <f t="shared" si="6"/>
        <v>2</v>
      </c>
      <c r="M60" s="206">
        <f t="shared" si="6"/>
        <v>27</v>
      </c>
      <c r="N60" s="206">
        <f t="shared" si="6"/>
        <v>0</v>
      </c>
      <c r="O60" s="206">
        <f t="shared" si="6"/>
        <v>0</v>
      </c>
      <c r="P60" s="206">
        <f t="shared" si="6"/>
        <v>0</v>
      </c>
      <c r="Q60" s="157">
        <f t="shared" si="6"/>
        <v>1</v>
      </c>
    </row>
    <row r="61" spans="1:17" ht="19.5" customHeight="1">
      <c r="A61" s="148" t="s">
        <v>91</v>
      </c>
      <c r="B61" s="198">
        <f>SUM(B7,B14:B15,B19,B34:B41)</f>
        <v>59</v>
      </c>
      <c r="C61" s="206">
        <f aca="true" t="shared" si="7" ref="C61:Q61">SUM(C7,C14:C15,C19,C34:C41)</f>
        <v>2</v>
      </c>
      <c r="D61" s="206">
        <f t="shared" si="7"/>
        <v>1</v>
      </c>
      <c r="E61" s="206">
        <f t="shared" si="7"/>
        <v>0</v>
      </c>
      <c r="F61" s="206">
        <f t="shared" si="7"/>
        <v>2</v>
      </c>
      <c r="G61" s="206">
        <f t="shared" si="7"/>
        <v>2</v>
      </c>
      <c r="H61" s="206">
        <f t="shared" si="7"/>
        <v>1</v>
      </c>
      <c r="I61" s="206">
        <f t="shared" si="7"/>
        <v>2</v>
      </c>
      <c r="J61" s="206">
        <f t="shared" si="7"/>
        <v>0</v>
      </c>
      <c r="K61" s="206">
        <f t="shared" si="7"/>
        <v>0</v>
      </c>
      <c r="L61" s="206">
        <f t="shared" si="7"/>
        <v>4</v>
      </c>
      <c r="M61" s="206">
        <f t="shared" si="7"/>
        <v>39</v>
      </c>
      <c r="N61" s="206">
        <f t="shared" si="7"/>
        <v>2</v>
      </c>
      <c r="O61" s="206">
        <f t="shared" si="7"/>
        <v>1</v>
      </c>
      <c r="P61" s="206">
        <f t="shared" si="7"/>
        <v>0</v>
      </c>
      <c r="Q61" s="157">
        <f t="shared" si="7"/>
        <v>3</v>
      </c>
    </row>
    <row r="62" spans="1:17" ht="19.5" customHeight="1">
      <c r="A62" s="148" t="s">
        <v>92</v>
      </c>
      <c r="B62" s="198">
        <f>SUM(B10,B13,B18,B42:B50)</f>
        <v>18</v>
      </c>
      <c r="C62" s="206">
        <f aca="true" t="shared" si="8" ref="C62:Q62">SUM(C10,C13,C18,C42:C50)</f>
        <v>0</v>
      </c>
      <c r="D62" s="206">
        <f t="shared" si="8"/>
        <v>0</v>
      </c>
      <c r="E62" s="206">
        <f t="shared" si="8"/>
        <v>0</v>
      </c>
      <c r="F62" s="206">
        <f t="shared" si="8"/>
        <v>0</v>
      </c>
      <c r="G62" s="206">
        <f t="shared" si="8"/>
        <v>4</v>
      </c>
      <c r="H62" s="206">
        <f t="shared" si="8"/>
        <v>0</v>
      </c>
      <c r="I62" s="206">
        <f t="shared" si="8"/>
        <v>0</v>
      </c>
      <c r="J62" s="206">
        <f t="shared" si="8"/>
        <v>0</v>
      </c>
      <c r="K62" s="206">
        <f t="shared" si="8"/>
        <v>0</v>
      </c>
      <c r="L62" s="206">
        <f t="shared" si="8"/>
        <v>3</v>
      </c>
      <c r="M62" s="206">
        <f t="shared" si="8"/>
        <v>11</v>
      </c>
      <c r="N62" s="206">
        <f t="shared" si="8"/>
        <v>0</v>
      </c>
      <c r="O62" s="206">
        <f t="shared" si="8"/>
        <v>0</v>
      </c>
      <c r="P62" s="206">
        <f t="shared" si="8"/>
        <v>0</v>
      </c>
      <c r="Q62" s="157">
        <f t="shared" si="8"/>
        <v>0</v>
      </c>
    </row>
    <row r="63" spans="1:17" ht="19.5" customHeight="1">
      <c r="A63" s="158" t="s">
        <v>93</v>
      </c>
      <c r="B63" s="199">
        <f>SUM(B9,B51:B57)</f>
        <v>14</v>
      </c>
      <c r="C63" s="207">
        <f aca="true" t="shared" si="9" ref="C63:Q63">SUM(C9,C51:C57)</f>
        <v>0</v>
      </c>
      <c r="D63" s="207">
        <f t="shared" si="9"/>
        <v>0</v>
      </c>
      <c r="E63" s="207">
        <f t="shared" si="9"/>
        <v>0</v>
      </c>
      <c r="F63" s="207">
        <f t="shared" si="9"/>
        <v>2</v>
      </c>
      <c r="G63" s="207">
        <f t="shared" si="9"/>
        <v>4</v>
      </c>
      <c r="H63" s="207">
        <f t="shared" si="9"/>
        <v>0</v>
      </c>
      <c r="I63" s="207">
        <f t="shared" si="9"/>
        <v>0</v>
      </c>
      <c r="J63" s="207">
        <f t="shared" si="9"/>
        <v>1</v>
      </c>
      <c r="K63" s="207">
        <f t="shared" si="9"/>
        <v>0</v>
      </c>
      <c r="L63" s="207">
        <f t="shared" si="9"/>
        <v>2</v>
      </c>
      <c r="M63" s="207">
        <f t="shared" si="9"/>
        <v>3</v>
      </c>
      <c r="N63" s="207">
        <f t="shared" si="9"/>
        <v>0</v>
      </c>
      <c r="O63" s="207">
        <f t="shared" si="9"/>
        <v>0</v>
      </c>
      <c r="P63" s="207">
        <f t="shared" si="9"/>
        <v>1</v>
      </c>
      <c r="Q63" s="159">
        <f t="shared" si="9"/>
        <v>1</v>
      </c>
    </row>
    <row r="64" ht="12.75" customHeight="1">
      <c r="A64" s="96"/>
    </row>
  </sheetData>
  <mergeCells count="13">
    <mergeCell ref="A2:A3"/>
    <mergeCell ref="O2:O3"/>
    <mergeCell ref="Q2:Q3"/>
    <mergeCell ref="M1:Q1"/>
    <mergeCell ref="B2:B3"/>
    <mergeCell ref="C2:E2"/>
    <mergeCell ref="F2:I2"/>
    <mergeCell ref="P2:P3"/>
    <mergeCell ref="J2:J3"/>
    <mergeCell ref="K2:K3"/>
    <mergeCell ref="L2:L3"/>
    <mergeCell ref="M2:M3"/>
    <mergeCell ref="N2:N3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12"/>
  <sheetViews>
    <sheetView view="pageBreakPreview" zoomScaleSheetLayoutView="100" workbookViewId="0" topLeftCell="A1">
      <selection activeCell="F51" sqref="F51"/>
    </sheetView>
  </sheetViews>
  <sheetFormatPr defaultColWidth="9.00390625" defaultRowHeight="13.5" customHeight="1"/>
  <cols>
    <col min="1" max="1" width="18.50390625" style="101" customWidth="1"/>
    <col min="2" max="4" width="17.00390625" style="2" customWidth="1"/>
    <col min="5" max="5" width="12.625" style="2" customWidth="1"/>
    <col min="6" max="6" width="6.625" style="2" customWidth="1"/>
    <col min="7" max="16384" width="12.625" style="2" customWidth="1"/>
  </cols>
  <sheetData>
    <row r="1" spans="1:4" s="100" customFormat="1" ht="21">
      <c r="A1" s="97" t="s">
        <v>174</v>
      </c>
      <c r="B1" s="98"/>
      <c r="C1" s="99"/>
      <c r="D1" s="69">
        <v>38261</v>
      </c>
    </row>
    <row r="2" spans="1:4" s="100" customFormat="1" ht="13.5" customHeight="1">
      <c r="A2" s="7" t="s">
        <v>175</v>
      </c>
      <c r="B2" s="7" t="s">
        <v>9</v>
      </c>
      <c r="C2" s="7" t="s">
        <v>176</v>
      </c>
      <c r="D2" s="7" t="s">
        <v>8</v>
      </c>
    </row>
    <row r="3" spans="1:4" ht="13.5" customHeight="1">
      <c r="A3" s="68" t="s">
        <v>9</v>
      </c>
      <c r="B3" s="83">
        <f>SUM(C3:D3)</f>
        <v>155</v>
      </c>
      <c r="C3" s="76">
        <f>SUM(C4:C12)</f>
        <v>15</v>
      </c>
      <c r="D3" s="77">
        <f>SUM(D4:D12)</f>
        <v>140</v>
      </c>
    </row>
    <row r="4" spans="1:4" ht="13.5" customHeight="1">
      <c r="A4" s="70" t="s">
        <v>178</v>
      </c>
      <c r="B4" s="83">
        <f aca="true" t="shared" si="0" ref="B4:B12">SUM(C4:D4)</f>
        <v>76</v>
      </c>
      <c r="C4" s="84">
        <v>0</v>
      </c>
      <c r="D4" s="85">
        <v>76</v>
      </c>
    </row>
    <row r="5" spans="1:4" ht="13.5" customHeight="1">
      <c r="A5" s="70" t="s">
        <v>166</v>
      </c>
      <c r="B5" s="83">
        <f t="shared" si="0"/>
        <v>43</v>
      </c>
      <c r="C5" s="84">
        <v>6</v>
      </c>
      <c r="D5" s="85">
        <v>37</v>
      </c>
    </row>
    <row r="6" spans="1:4" ht="13.5" customHeight="1">
      <c r="A6" s="70" t="s">
        <v>167</v>
      </c>
      <c r="B6" s="83">
        <f t="shared" si="0"/>
        <v>13</v>
      </c>
      <c r="C6" s="84">
        <v>3</v>
      </c>
      <c r="D6" s="85">
        <v>10</v>
      </c>
    </row>
    <row r="7" spans="1:4" ht="13.5" customHeight="1">
      <c r="A7" s="70" t="s">
        <v>168</v>
      </c>
      <c r="B7" s="83">
        <f t="shared" si="0"/>
        <v>13</v>
      </c>
      <c r="C7" s="84">
        <v>3</v>
      </c>
      <c r="D7" s="85">
        <v>10</v>
      </c>
    </row>
    <row r="8" spans="1:4" ht="13.5" customHeight="1">
      <c r="A8" s="70" t="s">
        <v>169</v>
      </c>
      <c r="B8" s="83">
        <f t="shared" si="0"/>
        <v>3</v>
      </c>
      <c r="C8" s="84">
        <v>2</v>
      </c>
      <c r="D8" s="85">
        <v>1</v>
      </c>
    </row>
    <row r="9" spans="1:4" ht="13.5" customHeight="1">
      <c r="A9" s="70" t="s">
        <v>170</v>
      </c>
      <c r="B9" s="83">
        <f t="shared" si="0"/>
        <v>3</v>
      </c>
      <c r="C9" s="84">
        <v>0</v>
      </c>
      <c r="D9" s="85">
        <v>3</v>
      </c>
    </row>
    <row r="10" spans="1:4" ht="13.5" customHeight="1">
      <c r="A10" s="70" t="s">
        <v>171</v>
      </c>
      <c r="B10" s="83">
        <f t="shared" si="0"/>
        <v>1</v>
      </c>
      <c r="C10" s="84">
        <v>0</v>
      </c>
      <c r="D10" s="85">
        <v>1</v>
      </c>
    </row>
    <row r="11" spans="1:4" ht="13.5" customHeight="1">
      <c r="A11" s="70" t="s">
        <v>172</v>
      </c>
      <c r="B11" s="83">
        <f t="shared" si="0"/>
        <v>2</v>
      </c>
      <c r="C11" s="84">
        <v>1</v>
      </c>
      <c r="D11" s="85">
        <v>1</v>
      </c>
    </row>
    <row r="12" spans="1:4" ht="13.5" customHeight="1">
      <c r="A12" s="103" t="s">
        <v>173</v>
      </c>
      <c r="B12" s="104">
        <f t="shared" si="0"/>
        <v>1</v>
      </c>
      <c r="C12" s="88">
        <v>0</v>
      </c>
      <c r="D12" s="89">
        <v>1</v>
      </c>
    </row>
    <row r="13" ht="45" customHeight="1"/>
  </sheetData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9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40"/>
  <sheetViews>
    <sheetView view="pageBreakPreview" zoomScale="75" zoomScaleSheetLayoutView="75" workbookViewId="0" topLeftCell="A1">
      <selection activeCell="C4" sqref="C4"/>
    </sheetView>
  </sheetViews>
  <sheetFormatPr defaultColWidth="9.00390625" defaultRowHeight="13.5" customHeight="1"/>
  <cols>
    <col min="1" max="1" width="8.75390625" style="112" customWidth="1"/>
    <col min="2" max="2" width="7.50390625" style="112" bestFit="1" customWidth="1"/>
    <col min="3" max="5" width="8.875" style="111" customWidth="1"/>
    <col min="6" max="11" width="7.25390625" style="111" customWidth="1"/>
    <col min="12" max="12" width="18.625" style="111" bestFit="1" customWidth="1"/>
    <col min="13" max="13" width="16.625" style="111" bestFit="1" customWidth="1"/>
    <col min="14" max="16384" width="9.125" style="111" customWidth="1"/>
  </cols>
  <sheetData>
    <row r="1" spans="1:14" s="100" customFormat="1" ht="21">
      <c r="A1" s="97" t="s">
        <v>185</v>
      </c>
      <c r="B1" s="98"/>
      <c r="C1" s="98"/>
      <c r="D1" s="98"/>
      <c r="E1" s="98"/>
      <c r="F1" s="98"/>
      <c r="G1" s="98"/>
      <c r="H1" s="23"/>
      <c r="I1" s="23"/>
      <c r="J1" s="329">
        <v>38261</v>
      </c>
      <c r="K1" s="329"/>
      <c r="L1"/>
      <c r="M1"/>
      <c r="N1"/>
    </row>
    <row r="2" spans="1:14" ht="13.5" customHeight="1">
      <c r="A2" s="335" t="s">
        <v>186</v>
      </c>
      <c r="B2" s="336"/>
      <c r="C2" s="319" t="s">
        <v>177</v>
      </c>
      <c r="D2" s="319"/>
      <c r="E2" s="319"/>
      <c r="F2" s="319" t="s">
        <v>187</v>
      </c>
      <c r="G2" s="319"/>
      <c r="H2" s="319"/>
      <c r="I2" s="319" t="s">
        <v>188</v>
      </c>
      <c r="J2" s="319"/>
      <c r="K2" s="319"/>
      <c r="L2"/>
      <c r="M2"/>
      <c r="N2"/>
    </row>
    <row r="3" spans="1:14" ht="13.5" customHeight="1">
      <c r="A3" s="337"/>
      <c r="B3" s="338"/>
      <c r="C3" s="5" t="s">
        <v>9</v>
      </c>
      <c r="D3" s="5" t="s">
        <v>189</v>
      </c>
      <c r="E3" s="5" t="s">
        <v>190</v>
      </c>
      <c r="F3" s="5" t="s">
        <v>9</v>
      </c>
      <c r="G3" s="5" t="s">
        <v>189</v>
      </c>
      <c r="H3" s="5" t="s">
        <v>190</v>
      </c>
      <c r="I3" s="5" t="s">
        <v>9</v>
      </c>
      <c r="J3" s="5" t="s">
        <v>189</v>
      </c>
      <c r="K3" s="5" t="s">
        <v>190</v>
      </c>
      <c r="L3"/>
      <c r="M3"/>
      <c r="N3"/>
    </row>
    <row r="4" spans="1:14" ht="21" customHeight="1">
      <c r="A4" s="333" t="s">
        <v>9</v>
      </c>
      <c r="B4" s="334"/>
      <c r="C4" s="189">
        <f>C5+C8+SUM(C11:C39)</f>
        <v>24161.100000000006</v>
      </c>
      <c r="D4" s="187">
        <f aca="true" t="shared" si="0" ref="D4:J4">D5+D8+SUM(D11:D39)</f>
        <v>22565</v>
      </c>
      <c r="E4" s="190">
        <f t="shared" si="0"/>
        <v>1596.1</v>
      </c>
      <c r="F4" s="160">
        <f t="shared" si="0"/>
        <v>101.45754598135552</v>
      </c>
      <c r="G4" s="160">
        <f t="shared" si="0"/>
        <v>102.470369193043</v>
      </c>
      <c r="H4" s="162">
        <f t="shared" si="0"/>
        <v>89.01840490797547</v>
      </c>
      <c r="I4" s="160">
        <f>I5+I8+SUM(I11:I39)</f>
        <v>155.87806451612906</v>
      </c>
      <c r="J4" s="160">
        <f t="shared" si="0"/>
        <v>165.91911764705884</v>
      </c>
      <c r="K4" s="162">
        <f>K5+K8+SUM(K11:K39)</f>
        <v>84.00526315789476</v>
      </c>
      <c r="L4"/>
      <c r="N4"/>
    </row>
    <row r="5" spans="1:14" ht="21" customHeight="1">
      <c r="A5" s="326" t="s">
        <v>191</v>
      </c>
      <c r="B5" s="102" t="s">
        <v>9</v>
      </c>
      <c r="C5" s="161">
        <f>SUM(D5:E5)</f>
        <v>2133.2</v>
      </c>
      <c r="D5" s="186">
        <v>2024.8</v>
      </c>
      <c r="E5" s="186">
        <v>108.4</v>
      </c>
      <c r="F5" s="161">
        <f>C5/23814*100</f>
        <v>8.957755941882924</v>
      </c>
      <c r="G5" s="41">
        <f>D5/22021*100</f>
        <v>9.194859452340948</v>
      </c>
      <c r="H5" s="49">
        <f>E5/1793*100</f>
        <v>6.0457334076965985</v>
      </c>
      <c r="I5" s="161">
        <f>C5/155</f>
        <v>13.76258064516129</v>
      </c>
      <c r="J5" s="41">
        <f>D5/136</f>
        <v>14.888235294117647</v>
      </c>
      <c r="K5" s="49">
        <f>E5/19</f>
        <v>5.705263157894737</v>
      </c>
      <c r="L5" s="214"/>
      <c r="N5"/>
    </row>
    <row r="6" spans="1:14" ht="21" customHeight="1">
      <c r="A6" s="342"/>
      <c r="B6" s="102" t="s">
        <v>192</v>
      </c>
      <c r="C6" s="161">
        <f aca="true" t="shared" si="1" ref="C6:C38">SUM(D6:E6)</f>
        <v>1882</v>
      </c>
      <c r="D6" s="187">
        <v>1797</v>
      </c>
      <c r="E6" s="187">
        <v>85</v>
      </c>
      <c r="F6" s="161">
        <f aca="true" t="shared" si="2" ref="F6:F39">C6/23814*100</f>
        <v>7.902914252120602</v>
      </c>
      <c r="G6" s="41">
        <f aca="true" t="shared" si="3" ref="G6:G39">D6/22021*100</f>
        <v>8.16039235275419</v>
      </c>
      <c r="H6" s="49">
        <f aca="true" t="shared" si="4" ref="H6:H39">E6/1793*100</f>
        <v>4.740658114891243</v>
      </c>
      <c r="I6" s="161">
        <f aca="true" t="shared" si="5" ref="I6:I39">C6/155</f>
        <v>12.141935483870968</v>
      </c>
      <c r="J6" s="41">
        <f aca="true" t="shared" si="6" ref="J6:J39">D6/136</f>
        <v>13.213235294117647</v>
      </c>
      <c r="K6" s="49">
        <f aca="true" t="shared" si="7" ref="K6:K39">E6/19</f>
        <v>4.473684210526316</v>
      </c>
      <c r="L6"/>
      <c r="M6"/>
      <c r="N6"/>
    </row>
    <row r="7" spans="1:13" ht="21" customHeight="1">
      <c r="A7" s="343"/>
      <c r="B7" s="102" t="s">
        <v>193</v>
      </c>
      <c r="C7" s="161">
        <f t="shared" si="1"/>
        <v>251.20000000000002</v>
      </c>
      <c r="D7" s="188">
        <v>227.8</v>
      </c>
      <c r="E7" s="187">
        <v>23.4</v>
      </c>
      <c r="F7" s="161">
        <f t="shared" si="2"/>
        <v>1.0548416897623247</v>
      </c>
      <c r="G7" s="41">
        <f t="shared" si="3"/>
        <v>1.0344670995867582</v>
      </c>
      <c r="H7" s="49">
        <f t="shared" si="4"/>
        <v>1.3050752928053542</v>
      </c>
      <c r="I7" s="161">
        <f t="shared" si="5"/>
        <v>1.6206451612903228</v>
      </c>
      <c r="J7" s="41">
        <f t="shared" si="6"/>
        <v>1.675</v>
      </c>
      <c r="K7" s="49">
        <f t="shared" si="7"/>
        <v>1.2315789473684209</v>
      </c>
      <c r="M7"/>
    </row>
    <row r="8" spans="1:11" ht="21" customHeight="1">
      <c r="A8" s="339" t="s">
        <v>194</v>
      </c>
      <c r="B8" s="102" t="s">
        <v>9</v>
      </c>
      <c r="C8" s="161">
        <f t="shared" si="1"/>
        <v>34.8</v>
      </c>
      <c r="D8" s="187">
        <v>31.7</v>
      </c>
      <c r="E8" s="187">
        <v>3.1</v>
      </c>
      <c r="F8" s="161">
        <f t="shared" si="2"/>
        <v>0.146132527084908</v>
      </c>
      <c r="G8" s="41">
        <f t="shared" si="3"/>
        <v>0.14395349893283682</v>
      </c>
      <c r="H8" s="49">
        <f t="shared" si="4"/>
        <v>0.17289459007250418</v>
      </c>
      <c r="I8" s="161">
        <f t="shared" si="5"/>
        <v>0.22451612903225804</v>
      </c>
      <c r="J8" s="41">
        <f t="shared" si="6"/>
        <v>0.23308823529411765</v>
      </c>
      <c r="K8" s="49">
        <f t="shared" si="7"/>
        <v>0.1631578947368421</v>
      </c>
    </row>
    <row r="9" spans="1:11" ht="21" customHeight="1">
      <c r="A9" s="340"/>
      <c r="B9" s="102" t="s">
        <v>192</v>
      </c>
      <c r="C9" s="161">
        <f t="shared" si="1"/>
        <v>31</v>
      </c>
      <c r="D9" s="187">
        <v>28</v>
      </c>
      <c r="E9" s="187">
        <v>3</v>
      </c>
      <c r="F9" s="161">
        <f t="shared" si="2"/>
        <v>0.13017552700092383</v>
      </c>
      <c r="G9" s="41">
        <f t="shared" si="3"/>
        <v>0.12715135552427229</v>
      </c>
      <c r="H9" s="49">
        <f t="shared" si="4"/>
        <v>0.16731734523145567</v>
      </c>
      <c r="I9" s="161">
        <f t="shared" si="5"/>
        <v>0.2</v>
      </c>
      <c r="J9" s="41">
        <f t="shared" si="6"/>
        <v>0.20588235294117646</v>
      </c>
      <c r="K9" s="49">
        <f t="shared" si="7"/>
        <v>0.15789473684210525</v>
      </c>
    </row>
    <row r="10" spans="1:11" ht="21" customHeight="1">
      <c r="A10" s="341"/>
      <c r="B10" s="102" t="s">
        <v>193</v>
      </c>
      <c r="C10" s="161">
        <f t="shared" si="1"/>
        <v>3.8000000000000003</v>
      </c>
      <c r="D10" s="187">
        <v>3.7</v>
      </c>
      <c r="E10" s="187">
        <v>0.1</v>
      </c>
      <c r="F10" s="161">
        <f t="shared" si="2"/>
        <v>0.015957000083984214</v>
      </c>
      <c r="G10" s="41">
        <f t="shared" si="3"/>
        <v>0.016802143408564552</v>
      </c>
      <c r="H10" s="49">
        <f t="shared" si="4"/>
        <v>0.005577244841048523</v>
      </c>
      <c r="I10" s="161">
        <f t="shared" si="5"/>
        <v>0.024516129032258065</v>
      </c>
      <c r="J10" s="41">
        <f t="shared" si="6"/>
        <v>0.027205882352941177</v>
      </c>
      <c r="K10" s="49">
        <f t="shared" si="7"/>
        <v>0.005263157894736842</v>
      </c>
    </row>
    <row r="11" spans="1:13" ht="21" customHeight="1">
      <c r="A11" s="333" t="s">
        <v>195</v>
      </c>
      <c r="B11" s="334"/>
      <c r="C11" s="161">
        <f t="shared" si="1"/>
        <v>544.3</v>
      </c>
      <c r="D11" s="187">
        <v>508.5</v>
      </c>
      <c r="E11" s="187">
        <v>35.8</v>
      </c>
      <c r="F11" s="161">
        <f t="shared" si="2"/>
        <v>2.2856303015033173</v>
      </c>
      <c r="G11" s="41">
        <f t="shared" si="3"/>
        <v>2.3091594387175878</v>
      </c>
      <c r="H11" s="49">
        <f t="shared" si="4"/>
        <v>1.996653653095371</v>
      </c>
      <c r="I11" s="161">
        <f t="shared" si="5"/>
        <v>3.511612903225806</v>
      </c>
      <c r="J11" s="41">
        <f t="shared" si="6"/>
        <v>3.738970588235294</v>
      </c>
      <c r="K11" s="49">
        <f t="shared" si="7"/>
        <v>1.8842105263157893</v>
      </c>
      <c r="M11"/>
    </row>
    <row r="12" spans="1:13" ht="21" customHeight="1">
      <c r="A12" s="333" t="s">
        <v>249</v>
      </c>
      <c r="B12" s="334"/>
      <c r="C12" s="161">
        <f t="shared" si="1"/>
        <v>14.1</v>
      </c>
      <c r="D12" s="187">
        <v>13.1</v>
      </c>
      <c r="E12" s="187">
        <v>1</v>
      </c>
      <c r="F12" s="161">
        <f t="shared" si="2"/>
        <v>0.059208868732678256</v>
      </c>
      <c r="G12" s="41">
        <f t="shared" si="3"/>
        <v>0.05948866990599882</v>
      </c>
      <c r="H12" s="49">
        <f t="shared" si="4"/>
        <v>0.055772448410485224</v>
      </c>
      <c r="I12" s="161">
        <f t="shared" si="5"/>
        <v>0.09096774193548386</v>
      </c>
      <c r="J12" s="41">
        <f t="shared" si="6"/>
        <v>0.0963235294117647</v>
      </c>
      <c r="K12" s="49">
        <f t="shared" si="7"/>
        <v>0.05263157894736842</v>
      </c>
      <c r="M12"/>
    </row>
    <row r="13" spans="1:13" ht="21" customHeight="1">
      <c r="A13" s="333" t="s">
        <v>250</v>
      </c>
      <c r="B13" s="334"/>
      <c r="C13" s="161">
        <f t="shared" si="1"/>
        <v>151.1</v>
      </c>
      <c r="D13" s="187">
        <v>138.1</v>
      </c>
      <c r="E13" s="187">
        <v>13</v>
      </c>
      <c r="F13" s="161">
        <f t="shared" si="2"/>
        <v>0.6345007138657932</v>
      </c>
      <c r="G13" s="41">
        <f t="shared" si="3"/>
        <v>0.6271286499250714</v>
      </c>
      <c r="H13" s="49">
        <f t="shared" si="4"/>
        <v>0.7250418293363079</v>
      </c>
      <c r="I13" s="161">
        <f t="shared" si="5"/>
        <v>0.9748387096774194</v>
      </c>
      <c r="J13" s="41">
        <f t="shared" si="6"/>
        <v>1.0154411764705882</v>
      </c>
      <c r="K13" s="49">
        <f t="shared" si="7"/>
        <v>0.6842105263157895</v>
      </c>
      <c r="M13"/>
    </row>
    <row r="14" spans="1:13" ht="21" customHeight="1">
      <c r="A14" s="333" t="s">
        <v>251</v>
      </c>
      <c r="B14" s="334"/>
      <c r="C14" s="161">
        <f t="shared" si="1"/>
        <v>8918.599999999999</v>
      </c>
      <c r="D14" s="187">
        <v>8410.3</v>
      </c>
      <c r="E14" s="187">
        <v>508.3</v>
      </c>
      <c r="F14" s="161">
        <f t="shared" si="2"/>
        <v>37.451079197110936</v>
      </c>
      <c r="G14" s="41">
        <f t="shared" si="3"/>
        <v>38.19218019163525</v>
      </c>
      <c r="H14" s="49">
        <f t="shared" si="4"/>
        <v>28.34913552704964</v>
      </c>
      <c r="I14" s="161">
        <f t="shared" si="5"/>
        <v>57.53935483870967</v>
      </c>
      <c r="J14" s="41">
        <f t="shared" si="6"/>
        <v>61.840441176470584</v>
      </c>
      <c r="K14" s="49">
        <f t="shared" si="7"/>
        <v>26.75263157894737</v>
      </c>
      <c r="M14"/>
    </row>
    <row r="15" spans="1:13" ht="21" customHeight="1">
      <c r="A15" s="333" t="s">
        <v>252</v>
      </c>
      <c r="B15" s="334"/>
      <c r="C15" s="161">
        <f t="shared" si="1"/>
        <v>2830.2</v>
      </c>
      <c r="D15" s="187">
        <v>2546.5</v>
      </c>
      <c r="E15" s="187">
        <v>283.7</v>
      </c>
      <c r="F15" s="161">
        <f t="shared" si="2"/>
        <v>11.884605694129503</v>
      </c>
      <c r="G15" s="41">
        <f t="shared" si="3"/>
        <v>11.56396167294855</v>
      </c>
      <c r="H15" s="49">
        <f t="shared" si="4"/>
        <v>15.822643614054657</v>
      </c>
      <c r="I15" s="161">
        <f t="shared" si="5"/>
        <v>18.259354838709676</v>
      </c>
      <c r="J15" s="41">
        <f t="shared" si="6"/>
        <v>18.72426470588235</v>
      </c>
      <c r="K15" s="49">
        <f t="shared" si="7"/>
        <v>14.93157894736842</v>
      </c>
      <c r="M15"/>
    </row>
    <row r="16" spans="1:13" ht="21" customHeight="1">
      <c r="A16" s="333" t="s">
        <v>196</v>
      </c>
      <c r="B16" s="334"/>
      <c r="C16" s="161">
        <f t="shared" si="1"/>
        <v>2453.5</v>
      </c>
      <c r="D16" s="187">
        <v>2249.8</v>
      </c>
      <c r="E16" s="187">
        <v>203.7</v>
      </c>
      <c r="F16" s="161">
        <f t="shared" si="2"/>
        <v>10.302763080540858</v>
      </c>
      <c r="G16" s="41">
        <f t="shared" si="3"/>
        <v>10.21661141637528</v>
      </c>
      <c r="H16" s="49">
        <f t="shared" si="4"/>
        <v>11.360847741215839</v>
      </c>
      <c r="I16" s="161">
        <f t="shared" si="5"/>
        <v>15.829032258064515</v>
      </c>
      <c r="J16" s="41">
        <f t="shared" si="6"/>
        <v>16.54264705882353</v>
      </c>
      <c r="K16" s="49">
        <f t="shared" si="7"/>
        <v>10.721052631578948</v>
      </c>
      <c r="M16"/>
    </row>
    <row r="17" spans="1:13" ht="21" customHeight="1">
      <c r="A17" s="333" t="s">
        <v>197</v>
      </c>
      <c r="B17" s="334"/>
      <c r="C17" s="161">
        <f t="shared" si="1"/>
        <v>514.9</v>
      </c>
      <c r="D17" s="187">
        <v>480.9</v>
      </c>
      <c r="E17" s="187">
        <v>34</v>
      </c>
      <c r="F17" s="161">
        <f t="shared" si="2"/>
        <v>2.1621735113798604</v>
      </c>
      <c r="G17" s="41">
        <f t="shared" si="3"/>
        <v>2.1838245311293765</v>
      </c>
      <c r="H17" s="49">
        <f t="shared" si="4"/>
        <v>1.8962632459564976</v>
      </c>
      <c r="I17" s="161">
        <f t="shared" si="5"/>
        <v>3.3219354838709676</v>
      </c>
      <c r="J17" s="41">
        <f t="shared" si="6"/>
        <v>3.5360294117647055</v>
      </c>
      <c r="K17" s="49">
        <f t="shared" si="7"/>
        <v>1.7894736842105263</v>
      </c>
      <c r="M17"/>
    </row>
    <row r="18" spans="1:13" ht="21" customHeight="1">
      <c r="A18" s="333" t="s">
        <v>198</v>
      </c>
      <c r="B18" s="334"/>
      <c r="C18" s="161">
        <f t="shared" si="1"/>
        <v>274.2</v>
      </c>
      <c r="D18" s="187">
        <v>262.2</v>
      </c>
      <c r="E18" s="187">
        <v>12</v>
      </c>
      <c r="F18" s="161">
        <f t="shared" si="2"/>
        <v>1.1514235323759134</v>
      </c>
      <c r="G18" s="41">
        <f t="shared" si="3"/>
        <v>1.1906816220880068</v>
      </c>
      <c r="H18" s="49">
        <f t="shared" si="4"/>
        <v>0.6692693809258227</v>
      </c>
      <c r="I18" s="161">
        <f t="shared" si="5"/>
        <v>1.7690322580645161</v>
      </c>
      <c r="J18" s="41">
        <f t="shared" si="6"/>
        <v>1.927941176470588</v>
      </c>
      <c r="K18" s="49">
        <f t="shared" si="7"/>
        <v>0.631578947368421</v>
      </c>
      <c r="M18"/>
    </row>
    <row r="19" spans="1:13" ht="21" customHeight="1">
      <c r="A19" s="333" t="s">
        <v>199</v>
      </c>
      <c r="B19" s="334"/>
      <c r="C19" s="161">
        <f t="shared" si="1"/>
        <v>14</v>
      </c>
      <c r="D19" s="187">
        <v>14</v>
      </c>
      <c r="E19" s="49">
        <f>B19/3828*100</f>
        <v>0</v>
      </c>
      <c r="F19" s="161">
        <f t="shared" si="2"/>
        <v>0.058788947677836566</v>
      </c>
      <c r="G19" s="41">
        <f t="shared" si="3"/>
        <v>0.06357567776213614</v>
      </c>
      <c r="H19" s="49">
        <f t="shared" si="4"/>
        <v>0</v>
      </c>
      <c r="I19" s="161">
        <f t="shared" si="5"/>
        <v>0.09032258064516129</v>
      </c>
      <c r="J19" s="41">
        <f t="shared" si="6"/>
        <v>0.10294117647058823</v>
      </c>
      <c r="K19" s="49">
        <f t="shared" si="7"/>
        <v>0</v>
      </c>
      <c r="M19"/>
    </row>
    <row r="20" spans="1:13" ht="21" customHeight="1">
      <c r="A20" s="333" t="s">
        <v>200</v>
      </c>
      <c r="B20" s="334"/>
      <c r="C20" s="161">
        <f t="shared" si="1"/>
        <v>70.6</v>
      </c>
      <c r="D20" s="187">
        <v>64.6</v>
      </c>
      <c r="E20" s="187">
        <v>6</v>
      </c>
      <c r="F20" s="161">
        <f t="shared" si="2"/>
        <v>0.29646426471823295</v>
      </c>
      <c r="G20" s="41">
        <f t="shared" si="3"/>
        <v>0.2933563416738567</v>
      </c>
      <c r="H20" s="49">
        <f t="shared" si="4"/>
        <v>0.33463469046291133</v>
      </c>
      <c r="I20" s="161">
        <f t="shared" si="5"/>
        <v>0.4554838709677419</v>
      </c>
      <c r="J20" s="41">
        <f t="shared" si="6"/>
        <v>0.475</v>
      </c>
      <c r="K20" s="49">
        <f t="shared" si="7"/>
        <v>0.3157894736842105</v>
      </c>
      <c r="M20"/>
    </row>
    <row r="21" spans="1:13" ht="21" customHeight="1">
      <c r="A21" s="333" t="s">
        <v>201</v>
      </c>
      <c r="B21" s="334"/>
      <c r="C21" s="161">
        <f t="shared" si="1"/>
        <v>1</v>
      </c>
      <c r="D21" s="187">
        <v>1</v>
      </c>
      <c r="E21" s="187" t="s">
        <v>263</v>
      </c>
      <c r="F21" s="161">
        <f t="shared" si="2"/>
        <v>0.004199210548416897</v>
      </c>
      <c r="G21" s="41">
        <f t="shared" si="3"/>
        <v>0.004541119840152582</v>
      </c>
      <c r="H21" s="49" t="s">
        <v>263</v>
      </c>
      <c r="I21" s="161">
        <f t="shared" si="5"/>
        <v>0.0064516129032258064</v>
      </c>
      <c r="J21" s="41">
        <f t="shared" si="6"/>
        <v>0.007352941176470588</v>
      </c>
      <c r="K21" s="49" t="s">
        <v>263</v>
      </c>
      <c r="M21"/>
    </row>
    <row r="22" spans="1:13" ht="21" customHeight="1">
      <c r="A22" s="333" t="s">
        <v>202</v>
      </c>
      <c r="B22" s="334"/>
      <c r="C22" s="161">
        <f t="shared" si="1"/>
        <v>42.7</v>
      </c>
      <c r="D22" s="187">
        <v>35.7</v>
      </c>
      <c r="E22" s="187">
        <v>7</v>
      </c>
      <c r="F22" s="161">
        <f t="shared" si="2"/>
        <v>0.17930629041740154</v>
      </c>
      <c r="G22" s="41">
        <f t="shared" si="3"/>
        <v>0.16211797829344718</v>
      </c>
      <c r="H22" s="49">
        <f t="shared" si="4"/>
        <v>0.39040713887339656</v>
      </c>
      <c r="I22" s="161">
        <f t="shared" si="5"/>
        <v>0.27548387096774196</v>
      </c>
      <c r="J22" s="41">
        <f t="shared" si="6"/>
        <v>0.2625</v>
      </c>
      <c r="K22" s="49">
        <f t="shared" si="7"/>
        <v>0.3684210526315789</v>
      </c>
      <c r="M22"/>
    </row>
    <row r="23" spans="1:13" ht="21" customHeight="1">
      <c r="A23" s="333" t="s">
        <v>203</v>
      </c>
      <c r="B23" s="334"/>
      <c r="C23" s="161">
        <f t="shared" si="1"/>
        <v>14</v>
      </c>
      <c r="D23" s="187">
        <v>12</v>
      </c>
      <c r="E23" s="187">
        <v>2</v>
      </c>
      <c r="F23" s="161">
        <f t="shared" si="2"/>
        <v>0.058788947677836566</v>
      </c>
      <c r="G23" s="41">
        <f t="shared" si="3"/>
        <v>0.05449343808183098</v>
      </c>
      <c r="H23" s="49">
        <f t="shared" si="4"/>
        <v>0.11154489682097045</v>
      </c>
      <c r="I23" s="161">
        <f t="shared" si="5"/>
        <v>0.09032258064516129</v>
      </c>
      <c r="J23" s="41">
        <f t="shared" si="6"/>
        <v>0.08823529411764706</v>
      </c>
      <c r="K23" s="49">
        <f t="shared" si="7"/>
        <v>0.10526315789473684</v>
      </c>
      <c r="M23"/>
    </row>
    <row r="24" spans="1:13" ht="21" customHeight="1">
      <c r="A24" s="333" t="s">
        <v>204</v>
      </c>
      <c r="B24" s="334"/>
      <c r="C24" s="161">
        <f t="shared" si="1"/>
        <v>420.4</v>
      </c>
      <c r="D24" s="187">
        <v>397.2</v>
      </c>
      <c r="E24" s="187">
        <v>23.2</v>
      </c>
      <c r="F24" s="161">
        <f t="shared" si="2"/>
        <v>1.7653481145544638</v>
      </c>
      <c r="G24" s="41">
        <f t="shared" si="3"/>
        <v>1.8037328005086055</v>
      </c>
      <c r="H24" s="49">
        <f t="shared" si="4"/>
        <v>1.2939208031232572</v>
      </c>
      <c r="I24" s="161">
        <f t="shared" si="5"/>
        <v>2.7122580645161287</v>
      </c>
      <c r="J24" s="41">
        <f t="shared" si="6"/>
        <v>2.9205882352941175</v>
      </c>
      <c r="K24" s="49">
        <f t="shared" si="7"/>
        <v>1.2210526315789474</v>
      </c>
      <c r="M24"/>
    </row>
    <row r="25" spans="1:13" ht="21" customHeight="1">
      <c r="A25" s="333" t="s">
        <v>205</v>
      </c>
      <c r="B25" s="334"/>
      <c r="C25" s="161">
        <f t="shared" si="1"/>
        <v>4.1</v>
      </c>
      <c r="D25" s="187">
        <v>3.1</v>
      </c>
      <c r="E25" s="187">
        <v>1</v>
      </c>
      <c r="F25" s="161">
        <f t="shared" si="2"/>
        <v>0.01721676324850928</v>
      </c>
      <c r="G25" s="41">
        <f t="shared" si="3"/>
        <v>0.014077471504473003</v>
      </c>
      <c r="H25" s="49">
        <f t="shared" si="4"/>
        <v>0.055772448410485224</v>
      </c>
      <c r="I25" s="161">
        <f t="shared" si="5"/>
        <v>0.026451612903225803</v>
      </c>
      <c r="J25" s="41">
        <f t="shared" si="6"/>
        <v>0.022794117647058826</v>
      </c>
      <c r="K25" s="49">
        <f t="shared" si="7"/>
        <v>0.05263157894736842</v>
      </c>
      <c r="M25"/>
    </row>
    <row r="26" spans="1:13" ht="21" customHeight="1">
      <c r="A26" s="333" t="s">
        <v>206</v>
      </c>
      <c r="B26" s="334"/>
      <c r="C26" s="161">
        <f t="shared" si="1"/>
        <v>609.3</v>
      </c>
      <c r="D26" s="187">
        <v>575.8</v>
      </c>
      <c r="E26" s="187">
        <v>33.5</v>
      </c>
      <c r="F26" s="161">
        <f t="shared" si="2"/>
        <v>2.5585789871504154</v>
      </c>
      <c r="G26" s="41">
        <f t="shared" si="3"/>
        <v>2.614776803959856</v>
      </c>
      <c r="H26" s="49">
        <f t="shared" si="4"/>
        <v>1.8683770217512548</v>
      </c>
      <c r="I26" s="161">
        <f t="shared" si="5"/>
        <v>3.9309677419354836</v>
      </c>
      <c r="J26" s="41">
        <f t="shared" si="6"/>
        <v>4.233823529411764</v>
      </c>
      <c r="K26" s="49">
        <f t="shared" si="7"/>
        <v>1.763157894736842</v>
      </c>
      <c r="M26"/>
    </row>
    <row r="27" spans="1:13" ht="21" customHeight="1">
      <c r="A27" s="333" t="s">
        <v>207</v>
      </c>
      <c r="B27" s="334"/>
      <c r="C27" s="161">
        <f t="shared" si="1"/>
        <v>6</v>
      </c>
      <c r="D27" s="187">
        <v>6</v>
      </c>
      <c r="E27" s="187" t="s">
        <v>263</v>
      </c>
      <c r="F27" s="161">
        <f t="shared" si="2"/>
        <v>0.02519526329050139</v>
      </c>
      <c r="G27" s="41">
        <f t="shared" si="3"/>
        <v>0.02724671904091549</v>
      </c>
      <c r="H27" s="49" t="s">
        <v>263</v>
      </c>
      <c r="I27" s="161">
        <f t="shared" si="5"/>
        <v>0.03870967741935484</v>
      </c>
      <c r="J27" s="41">
        <f t="shared" si="6"/>
        <v>0.04411764705882353</v>
      </c>
      <c r="K27" s="49" t="s">
        <v>263</v>
      </c>
      <c r="M27"/>
    </row>
    <row r="28" spans="1:13" ht="21" customHeight="1">
      <c r="A28" s="333" t="s">
        <v>258</v>
      </c>
      <c r="B28" s="334"/>
      <c r="C28" s="161">
        <f t="shared" si="1"/>
        <v>75</v>
      </c>
      <c r="D28" s="187">
        <v>74</v>
      </c>
      <c r="E28" s="187">
        <v>1</v>
      </c>
      <c r="F28" s="161">
        <f t="shared" si="2"/>
        <v>0.31494079113126733</v>
      </c>
      <c r="G28" s="41">
        <f t="shared" si="3"/>
        <v>0.33604286817129103</v>
      </c>
      <c r="H28" s="49">
        <f t="shared" si="4"/>
        <v>0.055772448410485224</v>
      </c>
      <c r="I28" s="161">
        <f t="shared" si="5"/>
        <v>0.4838709677419355</v>
      </c>
      <c r="J28" s="41">
        <f t="shared" si="6"/>
        <v>0.5441176470588235</v>
      </c>
      <c r="K28" s="49">
        <f t="shared" si="7"/>
        <v>0.05263157894736842</v>
      </c>
      <c r="M28"/>
    </row>
    <row r="29" spans="1:13" ht="21" customHeight="1">
      <c r="A29" s="333" t="s">
        <v>276</v>
      </c>
      <c r="B29" s="334"/>
      <c r="C29" s="161">
        <f t="shared" si="1"/>
        <v>68.9</v>
      </c>
      <c r="D29" s="187">
        <v>67.9</v>
      </c>
      <c r="E29" s="187">
        <v>1</v>
      </c>
      <c r="F29" s="161">
        <f t="shared" si="2"/>
        <v>0.2893256067859243</v>
      </c>
      <c r="G29" s="41">
        <f t="shared" si="3"/>
        <v>0.3083420371463603</v>
      </c>
      <c r="H29" s="49">
        <f t="shared" si="4"/>
        <v>0.055772448410485224</v>
      </c>
      <c r="I29" s="161">
        <f t="shared" si="5"/>
        <v>0.4445161290322581</v>
      </c>
      <c r="J29" s="41">
        <f t="shared" si="6"/>
        <v>0.499264705882353</v>
      </c>
      <c r="K29" s="49">
        <f t="shared" si="7"/>
        <v>0.05263157894736842</v>
      </c>
      <c r="M29"/>
    </row>
    <row r="30" spans="1:13" ht="21" customHeight="1">
      <c r="A30" s="333" t="s">
        <v>259</v>
      </c>
      <c r="B30" s="334"/>
      <c r="C30" s="161" t="s">
        <v>264</v>
      </c>
      <c r="D30" s="187" t="s">
        <v>240</v>
      </c>
      <c r="E30" s="187" t="s">
        <v>240</v>
      </c>
      <c r="F30" s="161" t="s">
        <v>264</v>
      </c>
      <c r="G30" s="187" t="s">
        <v>240</v>
      </c>
      <c r="H30" s="187" t="s">
        <v>240</v>
      </c>
      <c r="I30" s="179" t="s">
        <v>240</v>
      </c>
      <c r="J30" s="178" t="s">
        <v>240</v>
      </c>
      <c r="K30" s="278" t="s">
        <v>240</v>
      </c>
      <c r="M30"/>
    </row>
    <row r="31" spans="1:13" ht="21" customHeight="1">
      <c r="A31" s="333" t="s">
        <v>208</v>
      </c>
      <c r="B31" s="334"/>
      <c r="C31" s="161">
        <f t="shared" si="1"/>
        <v>218</v>
      </c>
      <c r="D31" s="187">
        <v>201.5</v>
      </c>
      <c r="E31" s="187">
        <v>16.5</v>
      </c>
      <c r="F31" s="161">
        <f t="shared" si="2"/>
        <v>0.9154278995548836</v>
      </c>
      <c r="G31" s="41">
        <f t="shared" si="3"/>
        <v>0.9150356477907452</v>
      </c>
      <c r="H31" s="49">
        <f t="shared" si="4"/>
        <v>0.9202453987730062</v>
      </c>
      <c r="I31" s="161">
        <f t="shared" si="5"/>
        <v>1.4064516129032258</v>
      </c>
      <c r="J31" s="41">
        <f t="shared" si="6"/>
        <v>1.4816176470588236</v>
      </c>
      <c r="K31" s="49">
        <f t="shared" si="7"/>
        <v>0.868421052631579</v>
      </c>
      <c r="M31"/>
    </row>
    <row r="32" spans="1:13" ht="21" customHeight="1">
      <c r="A32" s="333" t="s">
        <v>209</v>
      </c>
      <c r="B32" s="334"/>
      <c r="C32" s="161">
        <f t="shared" si="1"/>
        <v>135.3</v>
      </c>
      <c r="D32" s="187">
        <v>130.3</v>
      </c>
      <c r="E32" s="187">
        <v>5</v>
      </c>
      <c r="F32" s="161">
        <f t="shared" si="2"/>
        <v>0.5681531872008063</v>
      </c>
      <c r="G32" s="41">
        <f t="shared" si="3"/>
        <v>0.5917079151718814</v>
      </c>
      <c r="H32" s="49">
        <f t="shared" si="4"/>
        <v>0.2788622420524261</v>
      </c>
      <c r="I32" s="161">
        <f t="shared" si="5"/>
        <v>0.8729032258064516</v>
      </c>
      <c r="J32" s="41">
        <f t="shared" si="6"/>
        <v>0.9580882352941177</v>
      </c>
      <c r="K32" s="49">
        <f t="shared" si="7"/>
        <v>0.2631578947368421</v>
      </c>
      <c r="M32"/>
    </row>
    <row r="33" spans="1:13" ht="21" customHeight="1">
      <c r="A33" s="333" t="s">
        <v>210</v>
      </c>
      <c r="B33" s="334"/>
      <c r="C33" s="161">
        <f t="shared" si="1"/>
        <v>64</v>
      </c>
      <c r="D33" s="187">
        <v>57</v>
      </c>
      <c r="E33" s="187">
        <v>7</v>
      </c>
      <c r="F33" s="161">
        <f t="shared" si="2"/>
        <v>0.2687494750986814</v>
      </c>
      <c r="G33" s="41">
        <f t="shared" si="3"/>
        <v>0.2588438308886971</v>
      </c>
      <c r="H33" s="49">
        <f t="shared" si="4"/>
        <v>0.39040713887339656</v>
      </c>
      <c r="I33" s="161">
        <f t="shared" si="5"/>
        <v>0.4129032258064516</v>
      </c>
      <c r="J33" s="41">
        <f t="shared" si="6"/>
        <v>0.41911764705882354</v>
      </c>
      <c r="K33" s="49">
        <f t="shared" si="7"/>
        <v>0.3684210526315789</v>
      </c>
      <c r="M33"/>
    </row>
    <row r="34" spans="1:13" ht="21" customHeight="1">
      <c r="A34" s="333" t="s">
        <v>260</v>
      </c>
      <c r="B34" s="334"/>
      <c r="C34" s="161">
        <f t="shared" si="1"/>
        <v>23.9</v>
      </c>
      <c r="D34" s="187">
        <v>23.9</v>
      </c>
      <c r="E34" s="187" t="s">
        <v>263</v>
      </c>
      <c r="F34" s="161">
        <f t="shared" si="2"/>
        <v>0.10036113210716384</v>
      </c>
      <c r="G34" s="41">
        <f t="shared" si="3"/>
        <v>0.10853276417964669</v>
      </c>
      <c r="H34" s="187" t="s">
        <v>263</v>
      </c>
      <c r="I34" s="161">
        <f t="shared" si="5"/>
        <v>0.15419354838709676</v>
      </c>
      <c r="J34" s="41">
        <f t="shared" si="6"/>
        <v>0.17573529411764705</v>
      </c>
      <c r="K34" s="190" t="s">
        <v>263</v>
      </c>
      <c r="M34"/>
    </row>
    <row r="35" spans="1:13" ht="21" customHeight="1">
      <c r="A35" s="333" t="s">
        <v>261</v>
      </c>
      <c r="B35" s="334"/>
      <c r="C35" s="161">
        <f t="shared" si="1"/>
        <v>413.5</v>
      </c>
      <c r="D35" s="187">
        <v>398.5</v>
      </c>
      <c r="E35" s="187">
        <v>15</v>
      </c>
      <c r="F35" s="161">
        <f t="shared" si="2"/>
        <v>1.7363735617703873</v>
      </c>
      <c r="G35" s="41">
        <f t="shared" si="3"/>
        <v>1.8096362563008037</v>
      </c>
      <c r="H35" s="49">
        <f t="shared" si="4"/>
        <v>0.8365867261572784</v>
      </c>
      <c r="I35" s="161">
        <f t="shared" si="5"/>
        <v>2.667741935483871</v>
      </c>
      <c r="J35" s="41">
        <f t="shared" si="6"/>
        <v>2.9301470588235294</v>
      </c>
      <c r="K35" s="49">
        <f t="shared" si="7"/>
        <v>0.7894736842105263</v>
      </c>
      <c r="M35"/>
    </row>
    <row r="36" spans="1:13" ht="21" customHeight="1">
      <c r="A36" s="333" t="s">
        <v>262</v>
      </c>
      <c r="B36" s="334"/>
      <c r="C36" s="161">
        <f t="shared" si="1"/>
        <v>323.90000000000003</v>
      </c>
      <c r="D36" s="187">
        <v>307.1</v>
      </c>
      <c r="E36" s="187">
        <v>16.8</v>
      </c>
      <c r="F36" s="161">
        <f t="shared" si="2"/>
        <v>1.3601242966322333</v>
      </c>
      <c r="G36" s="41">
        <f t="shared" si="3"/>
        <v>1.3945779029108578</v>
      </c>
      <c r="H36" s="49">
        <f t="shared" si="4"/>
        <v>0.9369771332961516</v>
      </c>
      <c r="I36" s="161">
        <f t="shared" si="5"/>
        <v>2.089677419354839</v>
      </c>
      <c r="J36" s="41">
        <f t="shared" si="6"/>
        <v>2.258088235294118</v>
      </c>
      <c r="K36" s="49">
        <f t="shared" si="7"/>
        <v>0.8842105263157896</v>
      </c>
      <c r="M36"/>
    </row>
    <row r="37" spans="1:13" ht="21" customHeight="1">
      <c r="A37" s="333" t="s">
        <v>211</v>
      </c>
      <c r="B37" s="334"/>
      <c r="C37" s="161">
        <f t="shared" si="1"/>
        <v>90.8</v>
      </c>
      <c r="D37" s="187">
        <v>88.8</v>
      </c>
      <c r="E37" s="187">
        <v>2</v>
      </c>
      <c r="F37" s="161">
        <f t="shared" si="2"/>
        <v>0.38128831779625433</v>
      </c>
      <c r="G37" s="41">
        <f t="shared" si="3"/>
        <v>0.4032514418055492</v>
      </c>
      <c r="H37" s="49">
        <f t="shared" si="4"/>
        <v>0.11154489682097045</v>
      </c>
      <c r="I37" s="161">
        <f t="shared" si="5"/>
        <v>0.5858064516129032</v>
      </c>
      <c r="J37" s="41">
        <f t="shared" si="6"/>
        <v>0.6529411764705882</v>
      </c>
      <c r="K37" s="49">
        <f t="shared" si="7"/>
        <v>0.10526315789473684</v>
      </c>
      <c r="M37"/>
    </row>
    <row r="38" spans="1:13" ht="20.25" customHeight="1">
      <c r="A38" s="333" t="s">
        <v>212</v>
      </c>
      <c r="B38" s="334"/>
      <c r="C38" s="161">
        <f t="shared" si="1"/>
        <v>2029.9</v>
      </c>
      <c r="D38" s="187">
        <v>1912.4</v>
      </c>
      <c r="E38" s="187">
        <v>117.5</v>
      </c>
      <c r="F38" s="161">
        <f t="shared" si="2"/>
        <v>8.52397749223146</v>
      </c>
      <c r="G38" s="41">
        <f t="shared" si="3"/>
        <v>8.684437582307797</v>
      </c>
      <c r="H38" s="49">
        <f t="shared" si="4"/>
        <v>6.553262688232013</v>
      </c>
      <c r="I38" s="161">
        <f t="shared" si="5"/>
        <v>13.096129032258066</v>
      </c>
      <c r="J38" s="41">
        <f t="shared" si="6"/>
        <v>14.061764705882354</v>
      </c>
      <c r="K38" s="49">
        <f t="shared" si="7"/>
        <v>6.184210526315789</v>
      </c>
      <c r="M38"/>
    </row>
    <row r="39" spans="1:13" ht="20.25" customHeight="1">
      <c r="A39" s="333" t="s">
        <v>213</v>
      </c>
      <c r="B39" s="334"/>
      <c r="C39" s="161">
        <f>SUM(D39:E39)</f>
        <v>1666.8999999999999</v>
      </c>
      <c r="D39" s="187">
        <v>1528.3</v>
      </c>
      <c r="E39" s="187">
        <v>138.6</v>
      </c>
      <c r="F39" s="161">
        <f t="shared" si="2"/>
        <v>6.999664063156126</v>
      </c>
      <c r="G39" s="41">
        <f t="shared" si="3"/>
        <v>6.9401934517051895</v>
      </c>
      <c r="H39" s="49">
        <f t="shared" si="4"/>
        <v>7.730061349693251</v>
      </c>
      <c r="I39" s="161">
        <f t="shared" si="5"/>
        <v>10.754193548387097</v>
      </c>
      <c r="J39" s="41">
        <f t="shared" si="6"/>
        <v>11.237499999999999</v>
      </c>
      <c r="K39" s="49">
        <f t="shared" si="7"/>
        <v>7.294736842105263</v>
      </c>
      <c r="M39"/>
    </row>
    <row r="40" ht="23.25" customHeight="1">
      <c r="A40" s="275" t="s">
        <v>318</v>
      </c>
    </row>
  </sheetData>
  <mergeCells count="37">
    <mergeCell ref="J1:K1"/>
    <mergeCell ref="I2:K2"/>
    <mergeCell ref="A4:B4"/>
    <mergeCell ref="A11:B11"/>
    <mergeCell ref="A5:A7"/>
    <mergeCell ref="A12:B12"/>
    <mergeCell ref="C2:E2"/>
    <mergeCell ref="F2:H2"/>
    <mergeCell ref="A2:B3"/>
    <mergeCell ref="A8:A10"/>
    <mergeCell ref="A17:B17"/>
    <mergeCell ref="A23:B23"/>
    <mergeCell ref="A20:B20"/>
    <mergeCell ref="A37:B37"/>
    <mergeCell ref="A31:B31"/>
    <mergeCell ref="A32:B32"/>
    <mergeCell ref="A34:B34"/>
    <mergeCell ref="A35:B35"/>
    <mergeCell ref="A36:B36"/>
    <mergeCell ref="A33:B33"/>
    <mergeCell ref="A15:B15"/>
    <mergeCell ref="A13:B13"/>
    <mergeCell ref="A14:B14"/>
    <mergeCell ref="A16:B16"/>
    <mergeCell ref="A27:B27"/>
    <mergeCell ref="A28:B28"/>
    <mergeCell ref="A24:B24"/>
    <mergeCell ref="A25:B25"/>
    <mergeCell ref="A26:B26"/>
    <mergeCell ref="A18:B18"/>
    <mergeCell ref="A19:B19"/>
    <mergeCell ref="A22:B22"/>
    <mergeCell ref="A21:B21"/>
    <mergeCell ref="A38:B38"/>
    <mergeCell ref="A39:B39"/>
    <mergeCell ref="A29:B29"/>
    <mergeCell ref="A30:B30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89"/>
  <sheetViews>
    <sheetView view="pageBreakPreview" zoomScale="75" zoomScaleSheetLayoutView="75" workbookViewId="0" topLeftCell="A1">
      <selection activeCell="B4" sqref="B4"/>
    </sheetView>
  </sheetViews>
  <sheetFormatPr defaultColWidth="9.00390625" defaultRowHeight="13.5"/>
  <cols>
    <col min="1" max="1" width="13.625" style="2" customWidth="1"/>
    <col min="2" max="2" width="11.375" style="2" customWidth="1"/>
    <col min="3" max="3" width="11.50390625" style="2" customWidth="1"/>
    <col min="4" max="11" width="11.375" style="2" customWidth="1"/>
    <col min="12" max="16384" width="9.125" style="2" customWidth="1"/>
  </cols>
  <sheetData>
    <row r="1" spans="1:11" ht="21">
      <c r="A1" s="1" t="s">
        <v>214</v>
      </c>
      <c r="B1" s="30"/>
      <c r="C1" s="30"/>
      <c r="D1" s="30"/>
      <c r="E1" s="30"/>
      <c r="F1" s="30"/>
      <c r="H1" s="344" t="s">
        <v>96</v>
      </c>
      <c r="I1" s="344"/>
      <c r="J1" s="344"/>
      <c r="K1" s="344"/>
    </row>
    <row r="2" spans="1:11" ht="19.5" customHeight="1">
      <c r="A2" s="345" t="s">
        <v>97</v>
      </c>
      <c r="B2" s="314" t="s">
        <v>254</v>
      </c>
      <c r="C2" s="314"/>
      <c r="D2" s="314"/>
      <c r="E2" s="314"/>
      <c r="F2" s="315"/>
      <c r="G2" s="314" t="s">
        <v>255</v>
      </c>
      <c r="H2" s="314"/>
      <c r="I2" s="314"/>
      <c r="J2" s="314"/>
      <c r="K2" s="315"/>
    </row>
    <row r="3" spans="1:11" ht="20.25" customHeight="1">
      <c r="A3" s="346"/>
      <c r="B3" s="7" t="s">
        <v>247</v>
      </c>
      <c r="C3" s="7" t="s">
        <v>248</v>
      </c>
      <c r="D3" s="7" t="s">
        <v>278</v>
      </c>
      <c r="E3" s="7" t="s">
        <v>305</v>
      </c>
      <c r="F3" s="7" t="s">
        <v>306</v>
      </c>
      <c r="G3" s="7" t="s">
        <v>247</v>
      </c>
      <c r="H3" s="7" t="s">
        <v>248</v>
      </c>
      <c r="I3" s="7" t="s">
        <v>278</v>
      </c>
      <c r="J3" s="7" t="s">
        <v>305</v>
      </c>
      <c r="K3" s="7" t="s">
        <v>306</v>
      </c>
    </row>
    <row r="4" spans="1:11" ht="13.5" customHeight="1">
      <c r="A4" s="8" t="s">
        <v>16</v>
      </c>
      <c r="B4" s="9">
        <v>157</v>
      </c>
      <c r="C4" s="10">
        <v>156</v>
      </c>
      <c r="D4" s="133">
        <v>156</v>
      </c>
      <c r="E4" s="133">
        <v>153</v>
      </c>
      <c r="F4" s="113">
        <v>155</v>
      </c>
      <c r="G4" s="32">
        <v>10.515092171145515</v>
      </c>
      <c r="H4" s="32">
        <v>10.46277665995976</v>
      </c>
      <c r="I4" s="142">
        <v>10.497981157469717</v>
      </c>
      <c r="J4" s="142">
        <v>10.3</v>
      </c>
      <c r="K4" s="79">
        <v>10.5</v>
      </c>
    </row>
    <row r="5" spans="1:11" ht="13.5" customHeight="1">
      <c r="A5" s="11" t="s">
        <v>17</v>
      </c>
      <c r="B5" s="12">
        <v>127</v>
      </c>
      <c r="C5" s="13">
        <v>127</v>
      </c>
      <c r="D5" s="55">
        <v>127</v>
      </c>
      <c r="E5" s="55">
        <v>124</v>
      </c>
      <c r="F5" s="64">
        <v>136</v>
      </c>
      <c r="G5" s="35">
        <v>11.798335784352433</v>
      </c>
      <c r="H5" s="35">
        <v>11.800451576335913</v>
      </c>
      <c r="I5" s="143">
        <v>11.807890274017435</v>
      </c>
      <c r="J5" s="143">
        <v>11.5</v>
      </c>
      <c r="K5" s="86">
        <v>11.6</v>
      </c>
    </row>
    <row r="6" spans="1:11" ht="13.5" customHeight="1">
      <c r="A6" s="15" t="s">
        <v>18</v>
      </c>
      <c r="B6" s="16">
        <v>30</v>
      </c>
      <c r="C6" s="17">
        <v>29</v>
      </c>
      <c r="D6" s="57">
        <v>29</v>
      </c>
      <c r="E6" s="57">
        <v>29</v>
      </c>
      <c r="F6" s="65">
        <v>19</v>
      </c>
      <c r="G6" s="38">
        <v>7.199959680225791</v>
      </c>
      <c r="H6" s="38">
        <v>7.013267166785167</v>
      </c>
      <c r="I6" s="144">
        <v>7.073084474579578</v>
      </c>
      <c r="J6" s="144">
        <v>7.1</v>
      </c>
      <c r="K6" s="90">
        <v>6.3</v>
      </c>
    </row>
    <row r="7" spans="1:11" ht="13.5" customHeight="1">
      <c r="A7" s="215" t="s">
        <v>19</v>
      </c>
      <c r="B7" s="91">
        <v>45</v>
      </c>
      <c r="C7" s="21">
        <v>45</v>
      </c>
      <c r="D7" s="133">
        <v>45</v>
      </c>
      <c r="E7" s="133">
        <v>45</v>
      </c>
      <c r="F7" s="113">
        <v>45</v>
      </c>
      <c r="G7" s="32">
        <v>9.506125113281325</v>
      </c>
      <c r="H7" s="32">
        <v>9.47488103760475</v>
      </c>
      <c r="I7" s="142">
        <v>9.448461790420518</v>
      </c>
      <c r="J7" s="142">
        <v>9.4</v>
      </c>
      <c r="K7" s="79">
        <v>9.4</v>
      </c>
    </row>
    <row r="8" spans="1:11" ht="13.5" customHeight="1">
      <c r="A8" s="131" t="s">
        <v>20</v>
      </c>
      <c r="B8" s="19">
        <v>32</v>
      </c>
      <c r="C8" s="20">
        <v>32</v>
      </c>
      <c r="D8" s="55">
        <v>32</v>
      </c>
      <c r="E8" s="55">
        <v>30</v>
      </c>
      <c r="F8" s="64">
        <v>31</v>
      </c>
      <c r="G8" s="35">
        <v>27.134740948020013</v>
      </c>
      <c r="H8" s="35">
        <v>27.20047600833015</v>
      </c>
      <c r="I8" s="143">
        <v>27.232651949687675</v>
      </c>
      <c r="J8" s="143">
        <v>25.6</v>
      </c>
      <c r="K8" s="86">
        <v>26.6</v>
      </c>
    </row>
    <row r="9" spans="1:11" ht="13.5" customHeight="1">
      <c r="A9" s="131" t="s">
        <v>21</v>
      </c>
      <c r="B9" s="19">
        <v>5</v>
      </c>
      <c r="C9" s="20">
        <v>5</v>
      </c>
      <c r="D9" s="55">
        <v>5</v>
      </c>
      <c r="E9" s="55">
        <v>5</v>
      </c>
      <c r="F9" s="64">
        <v>6</v>
      </c>
      <c r="G9" s="35">
        <v>8.048160190580433</v>
      </c>
      <c r="H9" s="35">
        <v>8.141863835469216</v>
      </c>
      <c r="I9" s="143">
        <v>8.243751236562685</v>
      </c>
      <c r="J9" s="143">
        <v>8.3</v>
      </c>
      <c r="K9" s="86">
        <v>10.1</v>
      </c>
    </row>
    <row r="10" spans="1:11" ht="13.5" customHeight="1">
      <c r="A10" s="131" t="s">
        <v>22</v>
      </c>
      <c r="B10" s="19">
        <v>7</v>
      </c>
      <c r="C10" s="20">
        <v>7</v>
      </c>
      <c r="D10" s="55">
        <v>7</v>
      </c>
      <c r="E10" s="55">
        <v>6</v>
      </c>
      <c r="F10" s="64">
        <v>6</v>
      </c>
      <c r="G10" s="35">
        <v>21.03049421661409</v>
      </c>
      <c r="H10" s="35">
        <v>21.36034908913369</v>
      </c>
      <c r="I10" s="143">
        <v>21.65841584158416</v>
      </c>
      <c r="J10" s="143">
        <v>18.9</v>
      </c>
      <c r="K10" s="86">
        <v>19.2</v>
      </c>
    </row>
    <row r="11" spans="1:11" ht="13.5" customHeight="1">
      <c r="A11" s="131" t="s">
        <v>23</v>
      </c>
      <c r="B11" s="19">
        <v>12</v>
      </c>
      <c r="C11" s="20">
        <v>12</v>
      </c>
      <c r="D11" s="55">
        <v>12</v>
      </c>
      <c r="E11" s="55">
        <v>12</v>
      </c>
      <c r="F11" s="64">
        <v>12</v>
      </c>
      <c r="G11" s="35">
        <v>9.558934816030334</v>
      </c>
      <c r="H11" s="35">
        <v>9.569988516013781</v>
      </c>
      <c r="I11" s="143">
        <v>9.618390362372857</v>
      </c>
      <c r="J11" s="143">
        <v>9.6</v>
      </c>
      <c r="K11" s="86">
        <v>9.7</v>
      </c>
    </row>
    <row r="12" spans="1:11" ht="13.5" customHeight="1">
      <c r="A12" s="251" t="s">
        <v>314</v>
      </c>
      <c r="B12" s="218">
        <v>0</v>
      </c>
      <c r="C12" s="218">
        <v>0</v>
      </c>
      <c r="D12" s="218">
        <v>0</v>
      </c>
      <c r="E12" s="218" t="s">
        <v>313</v>
      </c>
      <c r="F12" s="218" t="s">
        <v>313</v>
      </c>
      <c r="G12" s="253">
        <v>0</v>
      </c>
      <c r="H12" s="220">
        <v>0</v>
      </c>
      <c r="I12" s="220">
        <v>0</v>
      </c>
      <c r="J12" s="220" t="s">
        <v>313</v>
      </c>
      <c r="K12" s="252" t="s">
        <v>313</v>
      </c>
    </row>
    <row r="13" spans="1:11" ht="13.5" customHeight="1">
      <c r="A13" s="131" t="s">
        <v>24</v>
      </c>
      <c r="B13" s="19">
        <v>6</v>
      </c>
      <c r="C13" s="20">
        <v>6</v>
      </c>
      <c r="D13" s="55">
        <v>6</v>
      </c>
      <c r="E13" s="55">
        <v>6</v>
      </c>
      <c r="F13" s="64">
        <v>6</v>
      </c>
      <c r="G13" s="35">
        <v>10.325245224574084</v>
      </c>
      <c r="H13" s="35">
        <v>10.289830217801406</v>
      </c>
      <c r="I13" s="143">
        <v>10.270982761867264</v>
      </c>
      <c r="J13" s="143">
        <v>10.3</v>
      </c>
      <c r="K13" s="86">
        <v>10.2</v>
      </c>
    </row>
    <row r="14" spans="1:11" ht="13.5" customHeight="1">
      <c r="A14" s="131" t="s">
        <v>25</v>
      </c>
      <c r="B14" s="19">
        <v>6</v>
      </c>
      <c r="C14" s="20">
        <v>6</v>
      </c>
      <c r="D14" s="55">
        <v>6</v>
      </c>
      <c r="E14" s="55">
        <v>6</v>
      </c>
      <c r="F14" s="64">
        <v>6</v>
      </c>
      <c r="G14" s="35">
        <v>15.38027735766835</v>
      </c>
      <c r="H14" s="35">
        <v>15.365310251222821</v>
      </c>
      <c r="I14" s="143">
        <v>15.368458799723369</v>
      </c>
      <c r="J14" s="143">
        <v>15.4</v>
      </c>
      <c r="K14" s="86">
        <v>15.5</v>
      </c>
    </row>
    <row r="15" spans="1:11" ht="13.5" customHeight="1">
      <c r="A15" s="131" t="s">
        <v>28</v>
      </c>
      <c r="B15" s="19">
        <v>2</v>
      </c>
      <c r="C15" s="20">
        <v>2</v>
      </c>
      <c r="D15" s="55">
        <v>2</v>
      </c>
      <c r="E15" s="55">
        <v>2</v>
      </c>
      <c r="F15" s="64">
        <v>2</v>
      </c>
      <c r="G15" s="35">
        <v>6.5472877860346355</v>
      </c>
      <c r="H15" s="35">
        <v>6.546644844517185</v>
      </c>
      <c r="I15" s="143">
        <v>6.537015852263442</v>
      </c>
      <c r="J15" s="143">
        <v>6.5</v>
      </c>
      <c r="K15" s="86">
        <v>6.6</v>
      </c>
    </row>
    <row r="16" spans="1:11" ht="13.5" customHeight="1">
      <c r="A16" s="131" t="s">
        <v>29</v>
      </c>
      <c r="B16" s="19">
        <v>2</v>
      </c>
      <c r="C16" s="20">
        <v>2</v>
      </c>
      <c r="D16" s="55">
        <v>2</v>
      </c>
      <c r="E16" s="55">
        <v>2</v>
      </c>
      <c r="F16" s="64">
        <v>2</v>
      </c>
      <c r="G16" s="35">
        <v>7.005990121553928</v>
      </c>
      <c r="H16" s="35">
        <v>7.014344334163364</v>
      </c>
      <c r="I16" s="143">
        <v>7.052186177715091</v>
      </c>
      <c r="J16" s="143">
        <v>7.1</v>
      </c>
      <c r="K16" s="86">
        <v>7.1</v>
      </c>
    </row>
    <row r="17" spans="1:11" ht="13.5" customHeight="1">
      <c r="A17" s="131" t="s">
        <v>30</v>
      </c>
      <c r="B17" s="19">
        <v>3</v>
      </c>
      <c r="C17" s="20">
        <v>3</v>
      </c>
      <c r="D17" s="55">
        <v>3</v>
      </c>
      <c r="E17" s="55">
        <v>3</v>
      </c>
      <c r="F17" s="64">
        <v>3</v>
      </c>
      <c r="G17" s="35">
        <v>9.092837874700693</v>
      </c>
      <c r="H17" s="35">
        <v>9.121036149706606</v>
      </c>
      <c r="I17" s="143">
        <v>9.151642719868216</v>
      </c>
      <c r="J17" s="143">
        <v>9.2</v>
      </c>
      <c r="K17" s="86">
        <v>9.2</v>
      </c>
    </row>
    <row r="18" spans="1:11" ht="13.5" customHeight="1">
      <c r="A18" s="131" t="s">
        <v>309</v>
      </c>
      <c r="B18" s="19" t="s">
        <v>311</v>
      </c>
      <c r="C18" s="20" t="s">
        <v>311</v>
      </c>
      <c r="D18" s="55" t="s">
        <v>311</v>
      </c>
      <c r="E18" s="55" t="s">
        <v>311</v>
      </c>
      <c r="F18" s="64">
        <v>9</v>
      </c>
      <c r="G18" s="35" t="s">
        <v>311</v>
      </c>
      <c r="H18" s="35" t="s">
        <v>311</v>
      </c>
      <c r="I18" s="143" t="s">
        <v>311</v>
      </c>
      <c r="J18" s="143" t="s">
        <v>311</v>
      </c>
      <c r="K18" s="86">
        <v>9.6</v>
      </c>
    </row>
    <row r="19" spans="1:11" ht="13.5" customHeight="1">
      <c r="A19" s="216" t="s">
        <v>26</v>
      </c>
      <c r="B19" s="217">
        <v>3</v>
      </c>
      <c r="C19" s="218">
        <v>3</v>
      </c>
      <c r="D19" s="218">
        <v>3</v>
      </c>
      <c r="E19" s="218">
        <v>3</v>
      </c>
      <c r="F19" s="219" t="s">
        <v>311</v>
      </c>
      <c r="G19" s="220">
        <v>7.868646068299848</v>
      </c>
      <c r="H19" s="220">
        <v>7.90263948158685</v>
      </c>
      <c r="I19" s="220">
        <v>7.948914973106171</v>
      </c>
      <c r="J19" s="220">
        <v>8</v>
      </c>
      <c r="K19" s="221" t="s">
        <v>311</v>
      </c>
    </row>
    <row r="20" spans="1:11" ht="13.5" customHeight="1">
      <c r="A20" s="216" t="s">
        <v>27</v>
      </c>
      <c r="B20" s="217">
        <v>4</v>
      </c>
      <c r="C20" s="218">
        <v>4</v>
      </c>
      <c r="D20" s="218">
        <v>4</v>
      </c>
      <c r="E20" s="218">
        <v>4</v>
      </c>
      <c r="F20" s="219" t="s">
        <v>311</v>
      </c>
      <c r="G20" s="220">
        <v>10.860121633362294</v>
      </c>
      <c r="H20" s="220">
        <v>10.870746820306556</v>
      </c>
      <c r="I20" s="220">
        <v>10.778765831312315</v>
      </c>
      <c r="J20" s="220">
        <v>10.8</v>
      </c>
      <c r="K20" s="221" t="s">
        <v>311</v>
      </c>
    </row>
    <row r="21" spans="1:11" ht="13.5" customHeight="1">
      <c r="A21" s="216" t="s">
        <v>31</v>
      </c>
      <c r="B21" s="217">
        <v>0</v>
      </c>
      <c r="C21" s="218">
        <v>0</v>
      </c>
      <c r="D21" s="218">
        <v>0</v>
      </c>
      <c r="E21" s="218">
        <v>0</v>
      </c>
      <c r="F21" s="219" t="s">
        <v>311</v>
      </c>
      <c r="G21" s="220">
        <v>0</v>
      </c>
      <c r="H21" s="220">
        <v>0</v>
      </c>
      <c r="I21" s="220">
        <v>0</v>
      </c>
      <c r="J21" s="220">
        <v>0</v>
      </c>
      <c r="K21" s="221" t="s">
        <v>311</v>
      </c>
    </row>
    <row r="22" spans="1:11" ht="13.5" customHeight="1">
      <c r="A22" s="216" t="s">
        <v>32</v>
      </c>
      <c r="B22" s="217">
        <v>2</v>
      </c>
      <c r="C22" s="218">
        <v>2</v>
      </c>
      <c r="D22" s="218">
        <v>2</v>
      </c>
      <c r="E22" s="218">
        <v>2</v>
      </c>
      <c r="F22" s="219" t="s">
        <v>311</v>
      </c>
      <c r="G22" s="220">
        <v>11.389521640091116</v>
      </c>
      <c r="H22" s="220">
        <v>11.46788990825688</v>
      </c>
      <c r="I22" s="220">
        <v>11.485012059262662</v>
      </c>
      <c r="J22" s="220">
        <v>11.5</v>
      </c>
      <c r="K22" s="221" t="s">
        <v>311</v>
      </c>
    </row>
    <row r="23" spans="1:11" ht="13.5" customHeight="1">
      <c r="A23" s="131" t="s">
        <v>290</v>
      </c>
      <c r="B23" s="19" t="s">
        <v>311</v>
      </c>
      <c r="C23" s="20" t="s">
        <v>311</v>
      </c>
      <c r="D23" s="55" t="s">
        <v>311</v>
      </c>
      <c r="E23" s="55" t="s">
        <v>311</v>
      </c>
      <c r="F23" s="64">
        <v>4</v>
      </c>
      <c r="G23" s="35" t="s">
        <v>311</v>
      </c>
      <c r="H23" s="35" t="s">
        <v>311</v>
      </c>
      <c r="I23" s="143" t="s">
        <v>311</v>
      </c>
      <c r="J23" s="143" t="s">
        <v>311</v>
      </c>
      <c r="K23" s="86">
        <v>8.8</v>
      </c>
    </row>
    <row r="24" spans="1:11" ht="13.5" customHeight="1">
      <c r="A24" s="216" t="s">
        <v>72</v>
      </c>
      <c r="B24" s="217">
        <v>1</v>
      </c>
      <c r="C24" s="218">
        <v>1</v>
      </c>
      <c r="D24" s="218">
        <v>1</v>
      </c>
      <c r="E24" s="218">
        <v>1</v>
      </c>
      <c r="F24" s="219" t="s">
        <v>311</v>
      </c>
      <c r="G24" s="220">
        <v>11.036309458117206</v>
      </c>
      <c r="H24" s="220">
        <v>11.200716845878135</v>
      </c>
      <c r="I24" s="220">
        <v>11.392116655274549</v>
      </c>
      <c r="J24" s="220">
        <v>11.5</v>
      </c>
      <c r="K24" s="221" t="s">
        <v>311</v>
      </c>
    </row>
    <row r="25" spans="1:11" ht="13.5" customHeight="1">
      <c r="A25" s="216" t="s">
        <v>73</v>
      </c>
      <c r="B25" s="217">
        <v>0</v>
      </c>
      <c r="C25" s="218">
        <v>0</v>
      </c>
      <c r="D25" s="218">
        <v>0</v>
      </c>
      <c r="E25" s="218">
        <v>0</v>
      </c>
      <c r="F25" s="219" t="s">
        <v>311</v>
      </c>
      <c r="G25" s="220">
        <v>0</v>
      </c>
      <c r="H25" s="220">
        <v>0</v>
      </c>
      <c r="I25" s="220">
        <v>0</v>
      </c>
      <c r="J25" s="220">
        <v>0</v>
      </c>
      <c r="K25" s="221" t="s">
        <v>311</v>
      </c>
    </row>
    <row r="26" spans="1:11" ht="13.5" customHeight="1">
      <c r="A26" s="216" t="s">
        <v>74</v>
      </c>
      <c r="B26" s="217">
        <v>2</v>
      </c>
      <c r="C26" s="218">
        <v>2</v>
      </c>
      <c r="D26" s="218">
        <v>2</v>
      </c>
      <c r="E26" s="218">
        <v>2</v>
      </c>
      <c r="F26" s="219" t="s">
        <v>311</v>
      </c>
      <c r="G26" s="220">
        <v>11.396011396011396</v>
      </c>
      <c r="H26" s="220">
        <v>11.383039271485487</v>
      </c>
      <c r="I26" s="220">
        <v>11.330160888284613</v>
      </c>
      <c r="J26" s="220">
        <v>11.3</v>
      </c>
      <c r="K26" s="221" t="s">
        <v>311</v>
      </c>
    </row>
    <row r="27" spans="1:11" ht="13.5" customHeight="1">
      <c r="A27" s="216" t="s">
        <v>75</v>
      </c>
      <c r="B27" s="217">
        <v>1</v>
      </c>
      <c r="C27" s="218">
        <v>1</v>
      </c>
      <c r="D27" s="218">
        <v>1</v>
      </c>
      <c r="E27" s="218">
        <v>1</v>
      </c>
      <c r="F27" s="219" t="s">
        <v>311</v>
      </c>
      <c r="G27" s="220">
        <v>9.014693951140359</v>
      </c>
      <c r="H27" s="220">
        <v>9.124920156948626</v>
      </c>
      <c r="I27" s="220">
        <v>9.308386856557759</v>
      </c>
      <c r="J27" s="220">
        <v>9.5</v>
      </c>
      <c r="K27" s="221" t="s">
        <v>311</v>
      </c>
    </row>
    <row r="28" spans="1:11" ht="13.5" customHeight="1">
      <c r="A28" s="216" t="s">
        <v>76</v>
      </c>
      <c r="B28" s="217">
        <v>0</v>
      </c>
      <c r="C28" s="218">
        <v>0</v>
      </c>
      <c r="D28" s="218">
        <v>0</v>
      </c>
      <c r="E28" s="218">
        <v>0</v>
      </c>
      <c r="F28" s="219" t="s">
        <v>311</v>
      </c>
      <c r="G28" s="220">
        <v>0</v>
      </c>
      <c r="H28" s="220">
        <v>0</v>
      </c>
      <c r="I28" s="220">
        <v>0</v>
      </c>
      <c r="J28" s="220">
        <v>0</v>
      </c>
      <c r="K28" s="221" t="s">
        <v>311</v>
      </c>
    </row>
    <row r="29" spans="1:11" ht="13.5" customHeight="1">
      <c r="A29" s="131" t="s">
        <v>292</v>
      </c>
      <c r="B29" s="19" t="s">
        <v>311</v>
      </c>
      <c r="C29" s="20" t="s">
        <v>311</v>
      </c>
      <c r="D29" s="55" t="s">
        <v>311</v>
      </c>
      <c r="E29" s="55" t="s">
        <v>311</v>
      </c>
      <c r="F29" s="64">
        <v>4</v>
      </c>
      <c r="G29" s="35" t="s">
        <v>311</v>
      </c>
      <c r="H29" s="35" t="s">
        <v>311</v>
      </c>
      <c r="I29" s="143" t="s">
        <v>311</v>
      </c>
      <c r="J29" s="143" t="s">
        <v>311</v>
      </c>
      <c r="K29" s="86">
        <v>11.4</v>
      </c>
    </row>
    <row r="30" spans="1:11" ht="13.5" customHeight="1">
      <c r="A30" s="216" t="s">
        <v>50</v>
      </c>
      <c r="B30" s="217">
        <v>3</v>
      </c>
      <c r="C30" s="218">
        <v>3</v>
      </c>
      <c r="D30" s="218">
        <v>3</v>
      </c>
      <c r="E30" s="218">
        <v>3</v>
      </c>
      <c r="F30" s="219" t="s">
        <v>311</v>
      </c>
      <c r="G30" s="220">
        <v>12.6806999746386</v>
      </c>
      <c r="H30" s="220">
        <v>12.688208424970393</v>
      </c>
      <c r="I30" s="220">
        <v>12.649154614833243</v>
      </c>
      <c r="J30" s="220">
        <v>12.6</v>
      </c>
      <c r="K30" s="221" t="s">
        <v>311</v>
      </c>
    </row>
    <row r="31" spans="1:11" ht="13.5" customHeight="1">
      <c r="A31" s="223" t="s">
        <v>51</v>
      </c>
      <c r="B31" s="224">
        <v>1</v>
      </c>
      <c r="C31" s="225">
        <v>1</v>
      </c>
      <c r="D31" s="225">
        <v>1</v>
      </c>
      <c r="E31" s="225">
        <v>1</v>
      </c>
      <c r="F31" s="226" t="s">
        <v>311</v>
      </c>
      <c r="G31" s="227">
        <v>9.055510278004165</v>
      </c>
      <c r="H31" s="227">
        <v>8.971023593792053</v>
      </c>
      <c r="I31" s="227">
        <v>8.97021887334051</v>
      </c>
      <c r="J31" s="227">
        <v>9</v>
      </c>
      <c r="K31" s="228" t="s">
        <v>311</v>
      </c>
    </row>
    <row r="32" spans="1:11" ht="13.5" customHeight="1">
      <c r="A32" s="131" t="s">
        <v>33</v>
      </c>
      <c r="B32" s="19">
        <v>1</v>
      </c>
      <c r="C32" s="20">
        <v>1</v>
      </c>
      <c r="D32" s="55">
        <v>1</v>
      </c>
      <c r="E32" s="55">
        <v>1</v>
      </c>
      <c r="F32" s="64">
        <v>1</v>
      </c>
      <c r="G32" s="35">
        <v>10.20304050607081</v>
      </c>
      <c r="H32" s="35">
        <v>10.23122570083896</v>
      </c>
      <c r="I32" s="143">
        <v>10.270103728047653</v>
      </c>
      <c r="J32" s="143">
        <v>10.3</v>
      </c>
      <c r="K32" s="86">
        <v>10.4</v>
      </c>
    </row>
    <row r="33" spans="1:11" ht="13.5" customHeight="1">
      <c r="A33" s="131" t="s">
        <v>34</v>
      </c>
      <c r="B33" s="19">
        <v>0</v>
      </c>
      <c r="C33" s="20">
        <v>0</v>
      </c>
      <c r="D33" s="55">
        <v>0</v>
      </c>
      <c r="E33" s="55">
        <v>0</v>
      </c>
      <c r="F33" s="64">
        <v>0</v>
      </c>
      <c r="G33" s="35">
        <v>0</v>
      </c>
      <c r="H33" s="35">
        <v>0</v>
      </c>
      <c r="I33" s="143">
        <v>0</v>
      </c>
      <c r="J33" s="143">
        <v>0</v>
      </c>
      <c r="K33" s="86">
        <v>0</v>
      </c>
    </row>
    <row r="34" spans="1:11" ht="13.5" customHeight="1">
      <c r="A34" s="215" t="s">
        <v>35</v>
      </c>
      <c r="B34" s="91">
        <v>0</v>
      </c>
      <c r="C34" s="21">
        <v>0</v>
      </c>
      <c r="D34" s="133">
        <v>0</v>
      </c>
      <c r="E34" s="133">
        <v>0</v>
      </c>
      <c r="F34" s="113">
        <v>0</v>
      </c>
      <c r="G34" s="32">
        <v>0</v>
      </c>
      <c r="H34" s="32">
        <v>0</v>
      </c>
      <c r="I34" s="142">
        <v>0</v>
      </c>
      <c r="J34" s="142">
        <v>0</v>
      </c>
      <c r="K34" s="79">
        <v>0</v>
      </c>
    </row>
    <row r="35" spans="1:11" ht="13.5" customHeight="1">
      <c r="A35" s="131" t="s">
        <v>36</v>
      </c>
      <c r="B35" s="19">
        <v>0</v>
      </c>
      <c r="C35" s="20">
        <v>0</v>
      </c>
      <c r="D35" s="55">
        <v>0</v>
      </c>
      <c r="E35" s="55">
        <v>0</v>
      </c>
      <c r="F35" s="64">
        <v>0</v>
      </c>
      <c r="G35" s="35">
        <v>0</v>
      </c>
      <c r="H35" s="35">
        <v>0</v>
      </c>
      <c r="I35" s="143">
        <v>0</v>
      </c>
      <c r="J35" s="143">
        <v>0</v>
      </c>
      <c r="K35" s="86">
        <v>0</v>
      </c>
    </row>
    <row r="36" spans="1:11" ht="13.5" customHeight="1">
      <c r="A36" s="131" t="s">
        <v>37</v>
      </c>
      <c r="B36" s="19">
        <v>1</v>
      </c>
      <c r="C36" s="20">
        <v>1</v>
      </c>
      <c r="D36" s="55">
        <v>1</v>
      </c>
      <c r="E36" s="55">
        <v>1</v>
      </c>
      <c r="F36" s="64">
        <v>1</v>
      </c>
      <c r="G36" s="35">
        <v>10.040160642570282</v>
      </c>
      <c r="H36" s="35">
        <v>10.110201193003741</v>
      </c>
      <c r="I36" s="143">
        <v>10.12555690562981</v>
      </c>
      <c r="J36" s="143">
        <v>10.2</v>
      </c>
      <c r="K36" s="86">
        <v>10.2</v>
      </c>
    </row>
    <row r="37" spans="1:11" ht="13.5" customHeight="1">
      <c r="A37" s="131" t="s">
        <v>38</v>
      </c>
      <c r="B37" s="19">
        <v>0</v>
      </c>
      <c r="C37" s="20">
        <v>0</v>
      </c>
      <c r="D37" s="55">
        <v>0</v>
      </c>
      <c r="E37" s="55">
        <v>0</v>
      </c>
      <c r="F37" s="64">
        <v>0</v>
      </c>
      <c r="G37" s="35">
        <v>0</v>
      </c>
      <c r="H37" s="35">
        <v>0</v>
      </c>
      <c r="I37" s="143">
        <v>0</v>
      </c>
      <c r="J37" s="143">
        <v>0</v>
      </c>
      <c r="K37" s="86">
        <v>0</v>
      </c>
    </row>
    <row r="38" spans="1:11" ht="13.5" customHeight="1">
      <c r="A38" s="131" t="s">
        <v>39</v>
      </c>
      <c r="B38" s="19">
        <v>0</v>
      </c>
      <c r="C38" s="20">
        <v>0</v>
      </c>
      <c r="D38" s="55">
        <v>0</v>
      </c>
      <c r="E38" s="55">
        <v>0</v>
      </c>
      <c r="F38" s="64">
        <v>0</v>
      </c>
      <c r="G38" s="35">
        <v>0</v>
      </c>
      <c r="H38" s="35">
        <v>0</v>
      </c>
      <c r="I38" s="143">
        <v>0</v>
      </c>
      <c r="J38" s="143">
        <v>0</v>
      </c>
      <c r="K38" s="86">
        <v>0</v>
      </c>
    </row>
    <row r="39" spans="1:11" ht="13.5" customHeight="1">
      <c r="A39" s="131" t="s">
        <v>40</v>
      </c>
      <c r="B39" s="19">
        <v>0</v>
      </c>
      <c r="C39" s="20">
        <v>0</v>
      </c>
      <c r="D39" s="55">
        <v>0</v>
      </c>
      <c r="E39" s="55">
        <v>0</v>
      </c>
      <c r="F39" s="64">
        <v>0</v>
      </c>
      <c r="G39" s="35">
        <v>0</v>
      </c>
      <c r="H39" s="35">
        <v>0</v>
      </c>
      <c r="I39" s="143">
        <v>0</v>
      </c>
      <c r="J39" s="143">
        <v>0</v>
      </c>
      <c r="K39" s="86">
        <v>0</v>
      </c>
    </row>
    <row r="40" spans="1:11" ht="13.5" customHeight="1">
      <c r="A40" s="131" t="s">
        <v>41</v>
      </c>
      <c r="B40" s="19">
        <v>0</v>
      </c>
      <c r="C40" s="20">
        <v>0</v>
      </c>
      <c r="D40" s="55">
        <v>0</v>
      </c>
      <c r="E40" s="55">
        <v>0</v>
      </c>
      <c r="F40" s="64">
        <v>0</v>
      </c>
      <c r="G40" s="35">
        <v>0</v>
      </c>
      <c r="H40" s="35">
        <v>0</v>
      </c>
      <c r="I40" s="143">
        <v>0</v>
      </c>
      <c r="J40" s="143">
        <v>0</v>
      </c>
      <c r="K40" s="86">
        <v>0</v>
      </c>
    </row>
    <row r="41" spans="1:11" ht="13.5" customHeight="1">
      <c r="A41" s="131" t="s">
        <v>42</v>
      </c>
      <c r="B41" s="19">
        <v>1</v>
      </c>
      <c r="C41" s="20">
        <v>0</v>
      </c>
      <c r="D41" s="55">
        <v>0</v>
      </c>
      <c r="E41" s="55">
        <v>0</v>
      </c>
      <c r="F41" s="64">
        <v>0</v>
      </c>
      <c r="G41" s="35">
        <v>12.451749470800648</v>
      </c>
      <c r="H41" s="35">
        <v>0</v>
      </c>
      <c r="I41" s="143">
        <v>0</v>
      </c>
      <c r="J41" s="143">
        <v>0</v>
      </c>
      <c r="K41" s="86">
        <v>0</v>
      </c>
    </row>
    <row r="42" spans="1:11" ht="13.5" customHeight="1">
      <c r="A42" s="131" t="s">
        <v>47</v>
      </c>
      <c r="B42" s="19">
        <v>0</v>
      </c>
      <c r="C42" s="20">
        <v>0</v>
      </c>
      <c r="D42" s="55">
        <v>0</v>
      </c>
      <c r="E42" s="55">
        <v>0</v>
      </c>
      <c r="F42" s="64">
        <v>0</v>
      </c>
      <c r="G42" s="35">
        <v>0</v>
      </c>
      <c r="H42" s="35">
        <v>0</v>
      </c>
      <c r="I42" s="143">
        <v>0</v>
      </c>
      <c r="J42" s="143">
        <v>0</v>
      </c>
      <c r="K42" s="86">
        <v>0</v>
      </c>
    </row>
    <row r="43" spans="1:11" ht="13.5" customHeight="1">
      <c r="A43" s="131" t="s">
        <v>48</v>
      </c>
      <c r="B43" s="19">
        <v>1</v>
      </c>
      <c r="C43" s="20">
        <v>1</v>
      </c>
      <c r="D43" s="55">
        <v>1</v>
      </c>
      <c r="E43" s="55">
        <v>1</v>
      </c>
      <c r="F43" s="64">
        <v>1</v>
      </c>
      <c r="G43" s="35">
        <v>23.629489603024574</v>
      </c>
      <c r="H43" s="35">
        <v>23.894862604540023</v>
      </c>
      <c r="I43" s="143">
        <v>24.40214738897023</v>
      </c>
      <c r="J43" s="143">
        <v>25</v>
      </c>
      <c r="K43" s="86">
        <v>25.4</v>
      </c>
    </row>
    <row r="44" spans="1:11" ht="13.5" customHeight="1">
      <c r="A44" s="131" t="s">
        <v>49</v>
      </c>
      <c r="B44" s="19">
        <v>0</v>
      </c>
      <c r="C44" s="20">
        <v>0</v>
      </c>
      <c r="D44" s="55">
        <v>0</v>
      </c>
      <c r="E44" s="55">
        <v>0</v>
      </c>
      <c r="F44" s="64">
        <v>0</v>
      </c>
      <c r="G44" s="35">
        <v>0</v>
      </c>
      <c r="H44" s="35">
        <v>0</v>
      </c>
      <c r="I44" s="143">
        <v>0</v>
      </c>
      <c r="J44" s="143">
        <v>0</v>
      </c>
      <c r="K44" s="86">
        <v>0</v>
      </c>
    </row>
    <row r="45" spans="1:11" ht="13.5" customHeight="1">
      <c r="A45" s="131" t="s">
        <v>295</v>
      </c>
      <c r="B45" s="19" t="s">
        <v>311</v>
      </c>
      <c r="C45" s="20" t="s">
        <v>311</v>
      </c>
      <c r="D45" s="55" t="s">
        <v>311</v>
      </c>
      <c r="E45" s="55" t="s">
        <v>311</v>
      </c>
      <c r="F45" s="64">
        <v>0</v>
      </c>
      <c r="G45" s="35" t="s">
        <v>311</v>
      </c>
      <c r="H45" s="35" t="s">
        <v>311</v>
      </c>
      <c r="I45" s="143" t="s">
        <v>311</v>
      </c>
      <c r="J45" s="143" t="s">
        <v>311</v>
      </c>
      <c r="K45" s="86">
        <v>0</v>
      </c>
    </row>
    <row r="46" spans="1:11" ht="13.5" customHeight="1">
      <c r="A46" s="216" t="s">
        <v>43</v>
      </c>
      <c r="B46" s="217">
        <v>0</v>
      </c>
      <c r="C46" s="218">
        <v>0</v>
      </c>
      <c r="D46" s="218">
        <v>0</v>
      </c>
      <c r="E46" s="218">
        <v>0</v>
      </c>
      <c r="F46" s="219" t="s">
        <v>311</v>
      </c>
      <c r="G46" s="220">
        <v>0</v>
      </c>
      <c r="H46" s="220">
        <v>0</v>
      </c>
      <c r="I46" s="220">
        <v>0</v>
      </c>
      <c r="J46" s="220">
        <v>0</v>
      </c>
      <c r="K46" s="219" t="s">
        <v>311</v>
      </c>
    </row>
    <row r="47" spans="1:11" ht="13.5" customHeight="1">
      <c r="A47" s="216" t="s">
        <v>44</v>
      </c>
      <c r="B47" s="217">
        <v>0</v>
      </c>
      <c r="C47" s="218">
        <v>0</v>
      </c>
      <c r="D47" s="218">
        <v>0</v>
      </c>
      <c r="E47" s="218">
        <v>0</v>
      </c>
      <c r="F47" s="219" t="s">
        <v>311</v>
      </c>
      <c r="G47" s="220">
        <v>0</v>
      </c>
      <c r="H47" s="220">
        <v>0</v>
      </c>
      <c r="I47" s="220">
        <v>0</v>
      </c>
      <c r="J47" s="220">
        <v>0</v>
      </c>
      <c r="K47" s="219" t="s">
        <v>311</v>
      </c>
    </row>
    <row r="48" spans="1:11" ht="13.5" customHeight="1">
      <c r="A48" s="216" t="s">
        <v>45</v>
      </c>
      <c r="B48" s="217">
        <v>0</v>
      </c>
      <c r="C48" s="218">
        <v>0</v>
      </c>
      <c r="D48" s="218">
        <v>0</v>
      </c>
      <c r="E48" s="218">
        <v>0</v>
      </c>
      <c r="F48" s="219" t="s">
        <v>311</v>
      </c>
      <c r="G48" s="220">
        <v>0</v>
      </c>
      <c r="H48" s="220">
        <v>0</v>
      </c>
      <c r="I48" s="220">
        <v>0</v>
      </c>
      <c r="J48" s="220">
        <v>0</v>
      </c>
      <c r="K48" s="219" t="s">
        <v>311</v>
      </c>
    </row>
    <row r="49" spans="1:11" ht="13.5" customHeight="1">
      <c r="A49" s="223" t="s">
        <v>46</v>
      </c>
      <c r="B49" s="224">
        <v>0</v>
      </c>
      <c r="C49" s="225">
        <v>0</v>
      </c>
      <c r="D49" s="225">
        <v>0</v>
      </c>
      <c r="E49" s="225">
        <v>0</v>
      </c>
      <c r="F49" s="226" t="s">
        <v>311</v>
      </c>
      <c r="G49" s="227">
        <v>0</v>
      </c>
      <c r="H49" s="227">
        <v>0</v>
      </c>
      <c r="I49" s="227">
        <v>0</v>
      </c>
      <c r="J49" s="227">
        <v>0</v>
      </c>
      <c r="K49" s="226" t="s">
        <v>311</v>
      </c>
    </row>
    <row r="50" spans="1:11" ht="13.5" customHeight="1">
      <c r="A50" s="131" t="s">
        <v>52</v>
      </c>
      <c r="B50" s="19">
        <v>1</v>
      </c>
      <c r="C50" s="20">
        <v>1</v>
      </c>
      <c r="D50" s="55">
        <v>1</v>
      </c>
      <c r="E50" s="55">
        <v>1</v>
      </c>
      <c r="F50" s="64">
        <v>1</v>
      </c>
      <c r="G50" s="35">
        <v>15.772870662460567</v>
      </c>
      <c r="H50" s="35">
        <v>16.168148746968473</v>
      </c>
      <c r="I50" s="143">
        <v>16.69727834362999</v>
      </c>
      <c r="J50" s="143">
        <v>17.2</v>
      </c>
      <c r="K50" s="86">
        <v>17.9</v>
      </c>
    </row>
    <row r="51" spans="1:11" ht="13.5" customHeight="1">
      <c r="A51" s="215" t="s">
        <v>57</v>
      </c>
      <c r="B51" s="91">
        <v>1</v>
      </c>
      <c r="C51" s="21">
        <v>1</v>
      </c>
      <c r="D51" s="133">
        <v>1</v>
      </c>
      <c r="E51" s="133">
        <v>1</v>
      </c>
      <c r="F51" s="113">
        <v>1</v>
      </c>
      <c r="G51" s="32">
        <v>26.102845210127903</v>
      </c>
      <c r="H51" s="32">
        <v>26.845637583892614</v>
      </c>
      <c r="I51" s="142">
        <v>27.419797093501508</v>
      </c>
      <c r="J51" s="142">
        <v>28.1</v>
      </c>
      <c r="K51" s="79">
        <v>28.8</v>
      </c>
    </row>
    <row r="52" spans="1:11" ht="13.5" customHeight="1">
      <c r="A52" s="131" t="s">
        <v>297</v>
      </c>
      <c r="B52" s="19" t="s">
        <v>311</v>
      </c>
      <c r="C52" s="20" t="s">
        <v>311</v>
      </c>
      <c r="D52" s="55" t="s">
        <v>311</v>
      </c>
      <c r="E52" s="55" t="s">
        <v>311</v>
      </c>
      <c r="F52" s="64">
        <v>1</v>
      </c>
      <c r="G52" s="35" t="s">
        <v>311</v>
      </c>
      <c r="H52" s="35" t="s">
        <v>311</v>
      </c>
      <c r="I52" s="143" t="s">
        <v>311</v>
      </c>
      <c r="J52" s="143" t="s">
        <v>311</v>
      </c>
      <c r="K52" s="86">
        <v>9</v>
      </c>
    </row>
    <row r="53" spans="1:11" ht="13.5" customHeight="1">
      <c r="A53" s="216" t="s">
        <v>53</v>
      </c>
      <c r="B53" s="217">
        <v>1</v>
      </c>
      <c r="C53" s="218">
        <v>1</v>
      </c>
      <c r="D53" s="218">
        <v>1</v>
      </c>
      <c r="E53" s="218">
        <v>1</v>
      </c>
      <c r="F53" s="219" t="s">
        <v>311</v>
      </c>
      <c r="G53" s="220">
        <v>13.745704467353951</v>
      </c>
      <c r="H53" s="220">
        <v>13.89854065323141</v>
      </c>
      <c r="I53" s="220">
        <v>13.96063102052213</v>
      </c>
      <c r="J53" s="220">
        <v>14.2</v>
      </c>
      <c r="K53" s="219" t="s">
        <v>311</v>
      </c>
    </row>
    <row r="54" spans="1:11" ht="13.5" customHeight="1">
      <c r="A54" s="216" t="s">
        <v>54</v>
      </c>
      <c r="B54" s="217">
        <v>0</v>
      </c>
      <c r="C54" s="218">
        <v>0</v>
      </c>
      <c r="D54" s="218">
        <v>0</v>
      </c>
      <c r="E54" s="218">
        <v>0</v>
      </c>
      <c r="F54" s="219" t="s">
        <v>311</v>
      </c>
      <c r="G54" s="220">
        <v>0</v>
      </c>
      <c r="H54" s="220">
        <v>0</v>
      </c>
      <c r="I54" s="220">
        <v>0</v>
      </c>
      <c r="J54" s="220">
        <v>0</v>
      </c>
      <c r="K54" s="219" t="s">
        <v>311</v>
      </c>
    </row>
    <row r="55" spans="1:11" ht="13.5" customHeight="1">
      <c r="A55" s="216" t="s">
        <v>55</v>
      </c>
      <c r="B55" s="217">
        <v>0</v>
      </c>
      <c r="C55" s="218">
        <v>0</v>
      </c>
      <c r="D55" s="218">
        <v>0</v>
      </c>
      <c r="E55" s="218">
        <v>0</v>
      </c>
      <c r="F55" s="219" t="s">
        <v>311</v>
      </c>
      <c r="G55" s="220">
        <v>0</v>
      </c>
      <c r="H55" s="220">
        <v>0</v>
      </c>
      <c r="I55" s="220">
        <v>0</v>
      </c>
      <c r="J55" s="220">
        <v>0</v>
      </c>
      <c r="K55" s="219" t="s">
        <v>311</v>
      </c>
    </row>
    <row r="56" spans="1:11" ht="13.5" customHeight="1">
      <c r="A56" s="223" t="s">
        <v>56</v>
      </c>
      <c r="B56" s="224">
        <v>0</v>
      </c>
      <c r="C56" s="225">
        <v>0</v>
      </c>
      <c r="D56" s="225">
        <v>0</v>
      </c>
      <c r="E56" s="225">
        <v>0</v>
      </c>
      <c r="F56" s="226" t="s">
        <v>311</v>
      </c>
      <c r="G56" s="227">
        <v>0</v>
      </c>
      <c r="H56" s="227">
        <v>0</v>
      </c>
      <c r="I56" s="227">
        <v>0</v>
      </c>
      <c r="J56" s="227">
        <v>0</v>
      </c>
      <c r="K56" s="226" t="s">
        <v>311</v>
      </c>
    </row>
    <row r="57" spans="1:11" ht="13.5" customHeight="1">
      <c r="A57" s="131" t="s">
        <v>58</v>
      </c>
      <c r="B57" s="19">
        <v>2</v>
      </c>
      <c r="C57" s="20">
        <v>2</v>
      </c>
      <c r="D57" s="55">
        <v>2</v>
      </c>
      <c r="E57" s="55">
        <v>2</v>
      </c>
      <c r="F57" s="64">
        <v>2</v>
      </c>
      <c r="G57" s="35">
        <v>6.605674274201539</v>
      </c>
      <c r="H57" s="35">
        <v>6.570733950982325</v>
      </c>
      <c r="I57" s="143">
        <v>6.553724153750368</v>
      </c>
      <c r="J57" s="143">
        <v>6.5</v>
      </c>
      <c r="K57" s="86">
        <v>6.5</v>
      </c>
    </row>
    <row r="58" spans="1:11" ht="13.5" customHeight="1">
      <c r="A58" s="131" t="s">
        <v>59</v>
      </c>
      <c r="B58" s="19">
        <v>1</v>
      </c>
      <c r="C58" s="20">
        <v>1</v>
      </c>
      <c r="D58" s="55">
        <v>1</v>
      </c>
      <c r="E58" s="55">
        <v>1</v>
      </c>
      <c r="F58" s="64">
        <v>1</v>
      </c>
      <c r="G58" s="35">
        <v>4.770764753590001</v>
      </c>
      <c r="H58" s="35">
        <v>4.759185227489054</v>
      </c>
      <c r="I58" s="143">
        <v>4.743833017077799</v>
      </c>
      <c r="J58" s="143">
        <v>4.8</v>
      </c>
      <c r="K58" s="86">
        <v>4.7</v>
      </c>
    </row>
    <row r="59" spans="1:11" ht="13.5" customHeight="1">
      <c r="A59" s="131" t="s">
        <v>60</v>
      </c>
      <c r="B59" s="19">
        <v>0</v>
      </c>
      <c r="C59" s="20">
        <v>0</v>
      </c>
      <c r="D59" s="55">
        <v>0</v>
      </c>
      <c r="E59" s="55">
        <v>0</v>
      </c>
      <c r="F59" s="64">
        <v>0</v>
      </c>
      <c r="G59" s="35">
        <v>0</v>
      </c>
      <c r="H59" s="35">
        <v>0</v>
      </c>
      <c r="I59" s="143">
        <v>0</v>
      </c>
      <c r="J59" s="143">
        <v>0</v>
      </c>
      <c r="K59" s="86">
        <v>0</v>
      </c>
    </row>
    <row r="60" spans="1:11" ht="13.5" customHeight="1">
      <c r="A60" s="131" t="s">
        <v>61</v>
      </c>
      <c r="B60" s="19">
        <v>0</v>
      </c>
      <c r="C60" s="20">
        <v>0</v>
      </c>
      <c r="D60" s="55">
        <v>0</v>
      </c>
      <c r="E60" s="55">
        <v>0</v>
      </c>
      <c r="F60" s="64">
        <v>0</v>
      </c>
      <c r="G60" s="35">
        <v>0</v>
      </c>
      <c r="H60" s="35">
        <v>0</v>
      </c>
      <c r="I60" s="143">
        <v>0</v>
      </c>
      <c r="J60" s="143">
        <v>0</v>
      </c>
      <c r="K60" s="86">
        <v>0</v>
      </c>
    </row>
    <row r="61" spans="1:11" ht="13.5" customHeight="1">
      <c r="A61" s="131" t="s">
        <v>62</v>
      </c>
      <c r="B61" s="19">
        <v>0</v>
      </c>
      <c r="C61" s="20">
        <v>0</v>
      </c>
      <c r="D61" s="55">
        <v>0</v>
      </c>
      <c r="E61" s="55">
        <v>0</v>
      </c>
      <c r="F61" s="64">
        <v>0</v>
      </c>
      <c r="G61" s="35">
        <v>0</v>
      </c>
      <c r="H61" s="35">
        <v>0</v>
      </c>
      <c r="I61" s="143">
        <v>0</v>
      </c>
      <c r="J61" s="143">
        <v>0</v>
      </c>
      <c r="K61" s="86">
        <v>0</v>
      </c>
    </row>
    <row r="62" spans="1:11" ht="13.5" customHeight="1">
      <c r="A62" s="215" t="s">
        <v>63</v>
      </c>
      <c r="B62" s="91">
        <v>1</v>
      </c>
      <c r="C62" s="21">
        <v>1</v>
      </c>
      <c r="D62" s="133">
        <v>1</v>
      </c>
      <c r="E62" s="133">
        <v>1</v>
      </c>
      <c r="F62" s="113">
        <v>1</v>
      </c>
      <c r="G62" s="32">
        <v>10.792143319663285</v>
      </c>
      <c r="H62" s="32">
        <v>11.001100110011</v>
      </c>
      <c r="I62" s="142">
        <v>11.203226529240421</v>
      </c>
      <c r="J62" s="142">
        <v>11.4</v>
      </c>
      <c r="K62" s="79">
        <v>11.6</v>
      </c>
    </row>
    <row r="63" spans="1:11" ht="13.5" customHeight="1">
      <c r="A63" s="131" t="s">
        <v>64</v>
      </c>
      <c r="B63" s="19">
        <v>1</v>
      </c>
      <c r="C63" s="20">
        <v>1</v>
      </c>
      <c r="D63" s="55">
        <v>1</v>
      </c>
      <c r="E63" s="55">
        <v>1</v>
      </c>
      <c r="F63" s="64">
        <v>1</v>
      </c>
      <c r="G63" s="35">
        <v>8.903926631644556</v>
      </c>
      <c r="H63" s="35">
        <v>9.045680687471732</v>
      </c>
      <c r="I63" s="143">
        <v>9.16254352208173</v>
      </c>
      <c r="J63" s="143">
        <v>9.3</v>
      </c>
      <c r="K63" s="86">
        <v>9.3</v>
      </c>
    </row>
    <row r="64" spans="1:11" ht="13.5" customHeight="1">
      <c r="A64" s="131" t="s">
        <v>65</v>
      </c>
      <c r="B64" s="19">
        <v>0</v>
      </c>
      <c r="C64" s="20">
        <v>0</v>
      </c>
      <c r="D64" s="55">
        <v>0</v>
      </c>
      <c r="E64" s="55">
        <v>0</v>
      </c>
      <c r="F64" s="64">
        <v>0</v>
      </c>
      <c r="G64" s="35">
        <v>0</v>
      </c>
      <c r="H64" s="35">
        <v>0</v>
      </c>
      <c r="I64" s="143">
        <v>0</v>
      </c>
      <c r="J64" s="143">
        <v>0</v>
      </c>
      <c r="K64" s="86">
        <v>0</v>
      </c>
    </row>
    <row r="65" spans="1:11" ht="13.5" customHeight="1">
      <c r="A65" s="131" t="s">
        <v>66</v>
      </c>
      <c r="B65" s="19">
        <v>0</v>
      </c>
      <c r="C65" s="20">
        <v>0</v>
      </c>
      <c r="D65" s="55">
        <v>0</v>
      </c>
      <c r="E65" s="55">
        <v>0</v>
      </c>
      <c r="F65" s="64">
        <v>0</v>
      </c>
      <c r="G65" s="35">
        <v>0</v>
      </c>
      <c r="H65" s="35">
        <v>0</v>
      </c>
      <c r="I65" s="143">
        <v>0</v>
      </c>
      <c r="J65" s="143">
        <v>0</v>
      </c>
      <c r="K65" s="86">
        <v>0</v>
      </c>
    </row>
    <row r="66" spans="1:11" ht="13.5" customHeight="1">
      <c r="A66" s="127" t="s">
        <v>67</v>
      </c>
      <c r="B66" s="26">
        <v>0</v>
      </c>
      <c r="C66" s="24">
        <v>0</v>
      </c>
      <c r="D66" s="57">
        <v>0</v>
      </c>
      <c r="E66" s="57">
        <v>0</v>
      </c>
      <c r="F66" s="65">
        <v>0</v>
      </c>
      <c r="G66" s="38">
        <v>0</v>
      </c>
      <c r="H66" s="38">
        <v>0</v>
      </c>
      <c r="I66" s="144">
        <v>0</v>
      </c>
      <c r="J66" s="144">
        <v>0</v>
      </c>
      <c r="K66" s="90">
        <v>0</v>
      </c>
    </row>
    <row r="67" spans="1:11" ht="13.5" customHeight="1">
      <c r="A67" s="131" t="s">
        <v>68</v>
      </c>
      <c r="B67" s="19">
        <v>0</v>
      </c>
      <c r="C67" s="20">
        <v>0</v>
      </c>
      <c r="D67" s="55">
        <v>0</v>
      </c>
      <c r="E67" s="55">
        <v>0</v>
      </c>
      <c r="F67" s="64">
        <v>0</v>
      </c>
      <c r="G67" s="35">
        <v>0</v>
      </c>
      <c r="H67" s="35">
        <v>0</v>
      </c>
      <c r="I67" s="143">
        <v>0</v>
      </c>
      <c r="J67" s="143">
        <v>0</v>
      </c>
      <c r="K67" s="86">
        <v>0</v>
      </c>
    </row>
    <row r="68" spans="1:11" ht="13.5" customHeight="1">
      <c r="A68" s="131" t="s">
        <v>69</v>
      </c>
      <c r="B68" s="19">
        <v>0</v>
      </c>
      <c r="C68" s="20">
        <v>0</v>
      </c>
      <c r="D68" s="55">
        <v>0</v>
      </c>
      <c r="E68" s="55">
        <v>0</v>
      </c>
      <c r="F68" s="64">
        <v>0</v>
      </c>
      <c r="G68" s="35">
        <v>0</v>
      </c>
      <c r="H68" s="35">
        <v>0</v>
      </c>
      <c r="I68" s="143">
        <v>0</v>
      </c>
      <c r="J68" s="143">
        <v>0</v>
      </c>
      <c r="K68" s="86">
        <v>0</v>
      </c>
    </row>
    <row r="69" spans="1:11" ht="13.5" customHeight="1">
      <c r="A69" s="131" t="s">
        <v>70</v>
      </c>
      <c r="B69" s="19">
        <v>0</v>
      </c>
      <c r="C69" s="20">
        <v>0</v>
      </c>
      <c r="D69" s="55">
        <v>0</v>
      </c>
      <c r="E69" s="55">
        <v>0</v>
      </c>
      <c r="F69" s="64">
        <v>0</v>
      </c>
      <c r="G69" s="35">
        <v>0</v>
      </c>
      <c r="H69" s="35">
        <v>0</v>
      </c>
      <c r="I69" s="143">
        <v>0</v>
      </c>
      <c r="J69" s="143">
        <v>0</v>
      </c>
      <c r="K69" s="86">
        <v>0</v>
      </c>
    </row>
    <row r="70" spans="1:11" ht="13.5" customHeight="1">
      <c r="A70" s="131" t="s">
        <v>71</v>
      </c>
      <c r="B70" s="19">
        <v>0</v>
      </c>
      <c r="C70" s="20">
        <v>0</v>
      </c>
      <c r="D70" s="55">
        <v>0</v>
      </c>
      <c r="E70" s="55">
        <v>0</v>
      </c>
      <c r="F70" s="64">
        <v>0</v>
      </c>
      <c r="G70" s="35">
        <v>0</v>
      </c>
      <c r="H70" s="35">
        <v>0</v>
      </c>
      <c r="I70" s="143">
        <v>0</v>
      </c>
      <c r="J70" s="143">
        <v>0</v>
      </c>
      <c r="K70" s="86">
        <v>0</v>
      </c>
    </row>
    <row r="71" spans="1:11" ht="13.5" customHeight="1">
      <c r="A71" s="215" t="s">
        <v>77</v>
      </c>
      <c r="B71" s="91">
        <v>1</v>
      </c>
      <c r="C71" s="21">
        <v>1</v>
      </c>
      <c r="D71" s="133">
        <v>1</v>
      </c>
      <c r="E71" s="133">
        <v>1</v>
      </c>
      <c r="F71" s="113">
        <v>1</v>
      </c>
      <c r="G71" s="32">
        <v>7.691716021844473</v>
      </c>
      <c r="H71" s="32">
        <v>7.782706825433887</v>
      </c>
      <c r="I71" s="142">
        <v>7.905138339920949</v>
      </c>
      <c r="J71" s="142">
        <v>8.1</v>
      </c>
      <c r="K71" s="79">
        <v>8.1</v>
      </c>
    </row>
    <row r="72" spans="1:11" ht="13.5" customHeight="1">
      <c r="A72" s="131" t="s">
        <v>78</v>
      </c>
      <c r="B72" s="19">
        <v>0</v>
      </c>
      <c r="C72" s="20">
        <v>0</v>
      </c>
      <c r="D72" s="55">
        <v>0</v>
      </c>
      <c r="E72" s="55">
        <v>0</v>
      </c>
      <c r="F72" s="64">
        <v>0</v>
      </c>
      <c r="G72" s="35">
        <v>0</v>
      </c>
      <c r="H72" s="35">
        <v>0</v>
      </c>
      <c r="I72" s="143">
        <v>0</v>
      </c>
      <c r="J72" s="143">
        <v>0</v>
      </c>
      <c r="K72" s="86">
        <v>0</v>
      </c>
    </row>
    <row r="73" spans="1:11" ht="13.5" customHeight="1">
      <c r="A73" s="131" t="s">
        <v>79</v>
      </c>
      <c r="B73" s="19">
        <v>2</v>
      </c>
      <c r="C73" s="20">
        <v>2</v>
      </c>
      <c r="D73" s="55">
        <v>2</v>
      </c>
      <c r="E73" s="55">
        <v>2</v>
      </c>
      <c r="F73" s="64">
        <v>2</v>
      </c>
      <c r="G73" s="35">
        <v>17.9420471875841</v>
      </c>
      <c r="H73" s="35">
        <v>18.07174482696304</v>
      </c>
      <c r="I73" s="143">
        <v>18.335166850018336</v>
      </c>
      <c r="J73" s="143">
        <v>18.5</v>
      </c>
      <c r="K73" s="86">
        <v>18.7</v>
      </c>
    </row>
    <row r="74" spans="1:11" ht="13.5" customHeight="1">
      <c r="A74" s="131" t="s">
        <v>80</v>
      </c>
      <c r="B74" s="19">
        <v>0</v>
      </c>
      <c r="C74" s="20">
        <v>0</v>
      </c>
      <c r="D74" s="55">
        <v>0</v>
      </c>
      <c r="E74" s="55">
        <v>0</v>
      </c>
      <c r="F74" s="64">
        <v>0</v>
      </c>
      <c r="G74" s="35">
        <v>0</v>
      </c>
      <c r="H74" s="35">
        <v>0</v>
      </c>
      <c r="I74" s="143">
        <v>0</v>
      </c>
      <c r="J74" s="143">
        <v>0</v>
      </c>
      <c r="K74" s="86">
        <v>0</v>
      </c>
    </row>
    <row r="75" spans="1:11" ht="13.5" customHeight="1">
      <c r="A75" s="131" t="s">
        <v>81</v>
      </c>
      <c r="B75" s="19">
        <v>0</v>
      </c>
      <c r="C75" s="20">
        <v>0</v>
      </c>
      <c r="D75" s="55">
        <v>0</v>
      </c>
      <c r="E75" s="55">
        <v>0</v>
      </c>
      <c r="F75" s="64">
        <v>0</v>
      </c>
      <c r="G75" s="35">
        <v>0</v>
      </c>
      <c r="H75" s="35">
        <v>0</v>
      </c>
      <c r="I75" s="143">
        <v>0</v>
      </c>
      <c r="J75" s="143">
        <v>0</v>
      </c>
      <c r="K75" s="86">
        <v>0</v>
      </c>
    </row>
    <row r="76" spans="1:11" ht="13.5" customHeight="1">
      <c r="A76" s="127" t="s">
        <v>82</v>
      </c>
      <c r="B76" s="26">
        <v>1</v>
      </c>
      <c r="C76" s="24">
        <v>1</v>
      </c>
      <c r="D76" s="57">
        <v>1</v>
      </c>
      <c r="E76" s="57">
        <v>1</v>
      </c>
      <c r="F76" s="65">
        <v>1</v>
      </c>
      <c r="G76" s="38">
        <v>7.213445863088798</v>
      </c>
      <c r="H76" s="38">
        <v>7.324397568300006</v>
      </c>
      <c r="I76" s="144">
        <v>7.425007425007425</v>
      </c>
      <c r="J76" s="144">
        <v>7.5</v>
      </c>
      <c r="K76" s="90">
        <v>7.6</v>
      </c>
    </row>
    <row r="77" spans="1:11" ht="13.5" customHeight="1">
      <c r="A77" s="131" t="s">
        <v>310</v>
      </c>
      <c r="B77" s="19" t="s">
        <v>312</v>
      </c>
      <c r="C77" s="20" t="s">
        <v>311</v>
      </c>
      <c r="D77" s="55" t="s">
        <v>311</v>
      </c>
      <c r="E77" s="55" t="s">
        <v>311</v>
      </c>
      <c r="F77" s="64">
        <v>4</v>
      </c>
      <c r="G77" s="34" t="s">
        <v>311</v>
      </c>
      <c r="H77" s="35" t="s">
        <v>311</v>
      </c>
      <c r="I77" s="143" t="s">
        <v>311</v>
      </c>
      <c r="J77" s="143" t="s">
        <v>311</v>
      </c>
      <c r="K77" s="86">
        <v>14.3</v>
      </c>
    </row>
    <row r="78" spans="1:11" ht="13.5" customHeight="1">
      <c r="A78" s="216" t="s">
        <v>83</v>
      </c>
      <c r="B78" s="217">
        <v>0</v>
      </c>
      <c r="C78" s="218">
        <v>0</v>
      </c>
      <c r="D78" s="218">
        <v>0</v>
      </c>
      <c r="E78" s="218">
        <v>0</v>
      </c>
      <c r="F78" s="219" t="s">
        <v>311</v>
      </c>
      <c r="G78" s="220">
        <v>0</v>
      </c>
      <c r="H78" s="220">
        <v>0</v>
      </c>
      <c r="I78" s="220">
        <v>0</v>
      </c>
      <c r="J78" s="220">
        <v>0</v>
      </c>
      <c r="K78" s="219" t="s">
        <v>311</v>
      </c>
    </row>
    <row r="79" spans="1:11" ht="13.5" customHeight="1">
      <c r="A79" s="216" t="s">
        <v>84</v>
      </c>
      <c r="B79" s="217">
        <v>2</v>
      </c>
      <c r="C79" s="218">
        <v>2</v>
      </c>
      <c r="D79" s="218">
        <v>2</v>
      </c>
      <c r="E79" s="218">
        <v>2</v>
      </c>
      <c r="F79" s="219" t="s">
        <v>311</v>
      </c>
      <c r="G79" s="220">
        <v>20.712510356255176</v>
      </c>
      <c r="H79" s="220">
        <v>20.87246921310791</v>
      </c>
      <c r="I79" s="220">
        <v>20.999580008399832</v>
      </c>
      <c r="J79" s="220">
        <v>21.1</v>
      </c>
      <c r="K79" s="219" t="s">
        <v>311</v>
      </c>
    </row>
    <row r="80" spans="1:11" ht="13.5" customHeight="1">
      <c r="A80" s="216" t="s">
        <v>85</v>
      </c>
      <c r="B80" s="217">
        <v>1</v>
      </c>
      <c r="C80" s="218">
        <v>1</v>
      </c>
      <c r="D80" s="218">
        <v>1</v>
      </c>
      <c r="E80" s="218">
        <v>1</v>
      </c>
      <c r="F80" s="219" t="s">
        <v>311</v>
      </c>
      <c r="G80" s="220">
        <v>10.279605263157896</v>
      </c>
      <c r="H80" s="220">
        <v>10.318852543597153</v>
      </c>
      <c r="I80" s="220">
        <v>10.547410610695074</v>
      </c>
      <c r="J80" s="220">
        <v>10.7</v>
      </c>
      <c r="K80" s="219" t="s">
        <v>311</v>
      </c>
    </row>
    <row r="81" spans="1:11" ht="13.5" customHeight="1">
      <c r="A81" s="216" t="s">
        <v>86</v>
      </c>
      <c r="B81" s="217">
        <v>1</v>
      </c>
      <c r="C81" s="218">
        <v>1</v>
      </c>
      <c r="D81" s="218">
        <v>1</v>
      </c>
      <c r="E81" s="218">
        <v>1</v>
      </c>
      <c r="F81" s="219" t="s">
        <v>311</v>
      </c>
      <c r="G81" s="220">
        <v>23.49624060150376</v>
      </c>
      <c r="H81" s="220">
        <v>23.5626767200754</v>
      </c>
      <c r="I81" s="220">
        <v>23.88344877000239</v>
      </c>
      <c r="J81" s="220">
        <v>23.8</v>
      </c>
      <c r="K81" s="219" t="s">
        <v>311</v>
      </c>
    </row>
    <row r="82" spans="1:11" ht="13.5" customHeight="1" thickBot="1">
      <c r="A82" s="216" t="s">
        <v>87</v>
      </c>
      <c r="B82" s="217">
        <v>0</v>
      </c>
      <c r="C82" s="218">
        <v>0</v>
      </c>
      <c r="D82" s="218">
        <v>0</v>
      </c>
      <c r="E82" s="218">
        <v>0</v>
      </c>
      <c r="F82" s="219" t="s">
        <v>311</v>
      </c>
      <c r="G82" s="220">
        <v>0</v>
      </c>
      <c r="H82" s="220">
        <v>0</v>
      </c>
      <c r="I82" s="220">
        <v>0</v>
      </c>
      <c r="J82" s="220">
        <v>0</v>
      </c>
      <c r="K82" s="219" t="s">
        <v>311</v>
      </c>
    </row>
    <row r="83" spans="1:11" ht="13.5" customHeight="1" thickTop="1">
      <c r="A83" s="229" t="s">
        <v>88</v>
      </c>
      <c r="B83" s="230">
        <v>9</v>
      </c>
      <c r="C83" s="231">
        <v>9</v>
      </c>
      <c r="D83" s="231">
        <v>9</v>
      </c>
      <c r="E83" s="231">
        <v>9</v>
      </c>
      <c r="F83" s="232">
        <v>9</v>
      </c>
      <c r="G83" s="233">
        <v>9.513440377155058</v>
      </c>
      <c r="H83" s="233">
        <v>9.550490258499936</v>
      </c>
      <c r="I83" s="233">
        <v>9.55069295583335</v>
      </c>
      <c r="J83" s="233">
        <v>9.6</v>
      </c>
      <c r="K83" s="234">
        <v>9.6</v>
      </c>
    </row>
    <row r="84" spans="1:11" ht="13.5" customHeight="1">
      <c r="A84" s="11" t="s">
        <v>89</v>
      </c>
      <c r="B84" s="12">
        <v>22</v>
      </c>
      <c r="C84" s="13">
        <v>22</v>
      </c>
      <c r="D84" s="13">
        <v>22</v>
      </c>
      <c r="E84" s="13">
        <v>22</v>
      </c>
      <c r="F84" s="14">
        <v>22</v>
      </c>
      <c r="G84" s="35">
        <v>9.16342128829373</v>
      </c>
      <c r="H84" s="35">
        <v>9.170525929662066</v>
      </c>
      <c r="I84" s="35">
        <v>9.200670812544697</v>
      </c>
      <c r="J84" s="35">
        <v>9.2</v>
      </c>
      <c r="K84" s="36">
        <v>9.2</v>
      </c>
    </row>
    <row r="85" spans="1:11" ht="13.5" customHeight="1">
      <c r="A85" s="11" t="s">
        <v>90</v>
      </c>
      <c r="B85" s="12">
        <v>35</v>
      </c>
      <c r="C85" s="13">
        <v>34</v>
      </c>
      <c r="D85" s="13">
        <v>34</v>
      </c>
      <c r="E85" s="13">
        <v>32</v>
      </c>
      <c r="F85" s="14">
        <v>33</v>
      </c>
      <c r="G85" s="35">
        <v>18.495814661368055</v>
      </c>
      <c r="H85" s="35">
        <v>18.068575558531556</v>
      </c>
      <c r="I85" s="35">
        <v>18.15269620928991</v>
      </c>
      <c r="J85" s="35">
        <v>17.2</v>
      </c>
      <c r="K85" s="36">
        <v>17.8</v>
      </c>
    </row>
    <row r="86" spans="1:11" ht="13.5" customHeight="1">
      <c r="A86" s="11" t="s">
        <v>91</v>
      </c>
      <c r="B86" s="12">
        <v>59</v>
      </c>
      <c r="C86" s="13">
        <v>59</v>
      </c>
      <c r="D86" s="13">
        <v>59</v>
      </c>
      <c r="E86" s="13">
        <v>59</v>
      </c>
      <c r="F86" s="14">
        <v>59</v>
      </c>
      <c r="G86" s="35">
        <v>9.055440785091369</v>
      </c>
      <c r="H86" s="35">
        <v>9.038447102871315</v>
      </c>
      <c r="I86" s="35">
        <v>9.026913973509833</v>
      </c>
      <c r="J86" s="35">
        <v>9</v>
      </c>
      <c r="K86" s="36">
        <v>9</v>
      </c>
    </row>
    <row r="87" spans="1:11" ht="13.5" customHeight="1">
      <c r="A87" s="11" t="s">
        <v>92</v>
      </c>
      <c r="B87" s="12">
        <v>19</v>
      </c>
      <c r="C87" s="13">
        <v>19</v>
      </c>
      <c r="D87" s="13">
        <v>19</v>
      </c>
      <c r="E87" s="13">
        <v>18</v>
      </c>
      <c r="F87" s="14">
        <v>18</v>
      </c>
      <c r="G87" s="35">
        <v>10.87753045708528</v>
      </c>
      <c r="H87" s="35">
        <v>10.97479263418128</v>
      </c>
      <c r="I87" s="35">
        <v>11.072519172941094</v>
      </c>
      <c r="J87" s="35">
        <v>10.6</v>
      </c>
      <c r="K87" s="36">
        <v>10.7</v>
      </c>
    </row>
    <row r="88" spans="1:11" ht="13.5" customHeight="1">
      <c r="A88" s="15" t="s">
        <v>93</v>
      </c>
      <c r="B88" s="16">
        <v>13</v>
      </c>
      <c r="C88" s="17">
        <v>13</v>
      </c>
      <c r="D88" s="17">
        <v>13</v>
      </c>
      <c r="E88" s="17">
        <v>13</v>
      </c>
      <c r="F88" s="18">
        <v>14</v>
      </c>
      <c r="G88" s="38">
        <v>9.093579932567607</v>
      </c>
      <c r="H88" s="38">
        <v>9.185072138143484</v>
      </c>
      <c r="I88" s="38">
        <v>9.304789103376207</v>
      </c>
      <c r="J88" s="38">
        <v>9.4</v>
      </c>
      <c r="K88" s="39">
        <v>10.3</v>
      </c>
    </row>
    <row r="89" ht="12.75" customHeight="1">
      <c r="A89" s="96"/>
    </row>
  </sheetData>
  <mergeCells count="4">
    <mergeCell ref="B2:F2"/>
    <mergeCell ref="G2:K2"/>
    <mergeCell ref="H1:K1"/>
    <mergeCell ref="A2:A3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92"/>
  <sheetViews>
    <sheetView view="pageBreakPreview" zoomScale="75" zoomScaleSheetLayoutView="75" workbookViewId="0" topLeftCell="A1">
      <selection activeCell="B5" sqref="B5"/>
    </sheetView>
  </sheetViews>
  <sheetFormatPr defaultColWidth="9.00390625" defaultRowHeight="13.5"/>
  <cols>
    <col min="1" max="1" width="13.125" style="2" customWidth="1"/>
    <col min="2" max="11" width="11.25390625" style="2" customWidth="1"/>
    <col min="12" max="16384" width="9.125" style="2" customWidth="1"/>
  </cols>
  <sheetData>
    <row r="1" spans="1:11" ht="21">
      <c r="A1" s="1" t="s">
        <v>215</v>
      </c>
      <c r="B1" s="30"/>
      <c r="C1" s="30"/>
      <c r="D1" s="30"/>
      <c r="E1" s="30"/>
      <c r="F1" s="30"/>
      <c r="G1" s="114"/>
      <c r="H1" s="145"/>
      <c r="I1" s="145"/>
      <c r="J1" s="145"/>
      <c r="K1" s="145" t="s">
        <v>96</v>
      </c>
    </row>
    <row r="2" spans="1:11" ht="13.5">
      <c r="A2" s="345" t="s">
        <v>97</v>
      </c>
      <c r="B2" s="314" t="s">
        <v>254</v>
      </c>
      <c r="C2" s="314"/>
      <c r="D2" s="314"/>
      <c r="E2" s="314"/>
      <c r="F2" s="315"/>
      <c r="G2" s="313" t="s">
        <v>256</v>
      </c>
      <c r="H2" s="314"/>
      <c r="I2" s="314"/>
      <c r="J2" s="314"/>
      <c r="K2" s="315"/>
    </row>
    <row r="3" spans="1:11" ht="9.75" customHeight="1">
      <c r="A3" s="350"/>
      <c r="B3" s="347"/>
      <c r="C3" s="347"/>
      <c r="D3" s="347"/>
      <c r="E3" s="347"/>
      <c r="F3" s="348"/>
      <c r="G3" s="349"/>
      <c r="H3" s="347"/>
      <c r="I3" s="347"/>
      <c r="J3" s="347"/>
      <c r="K3" s="348"/>
    </row>
    <row r="4" spans="1:11" ht="21" customHeight="1">
      <c r="A4" s="346"/>
      <c r="B4" s="6" t="s">
        <v>247</v>
      </c>
      <c r="C4" s="6" t="s">
        <v>248</v>
      </c>
      <c r="D4" s="6" t="s">
        <v>279</v>
      </c>
      <c r="E4" s="6" t="s">
        <v>307</v>
      </c>
      <c r="F4" s="6" t="s">
        <v>308</v>
      </c>
      <c r="G4" s="6" t="s">
        <v>247</v>
      </c>
      <c r="H4" s="6" t="s">
        <v>248</v>
      </c>
      <c r="I4" s="6" t="s">
        <v>279</v>
      </c>
      <c r="J4" s="6" t="s">
        <v>307</v>
      </c>
      <c r="K4" s="6" t="s">
        <v>308</v>
      </c>
    </row>
    <row r="5" spans="1:11" ht="13.5" customHeight="1">
      <c r="A5" s="8" t="s">
        <v>16</v>
      </c>
      <c r="B5" s="115">
        <v>23812</v>
      </c>
      <c r="C5" s="10">
        <v>23726</v>
      </c>
      <c r="D5" s="51">
        <v>23740</v>
      </c>
      <c r="E5" s="51">
        <v>23549</v>
      </c>
      <c r="F5" s="61">
        <v>23814</v>
      </c>
      <c r="G5" s="243">
        <v>1594.81130432686</v>
      </c>
      <c r="H5" s="116">
        <v>1591.2810194500335</v>
      </c>
      <c r="I5" s="32">
        <v>1597.577388963661</v>
      </c>
      <c r="J5" s="32">
        <v>1587.9</v>
      </c>
      <c r="K5" s="180">
        <v>1612.3</v>
      </c>
    </row>
    <row r="6" spans="1:11" ht="13.5" customHeight="1">
      <c r="A6" s="11" t="s">
        <v>17</v>
      </c>
      <c r="B6" s="117">
        <v>19905</v>
      </c>
      <c r="C6" s="13">
        <v>19912</v>
      </c>
      <c r="D6" s="52">
        <v>19907</v>
      </c>
      <c r="E6" s="52">
        <v>19721</v>
      </c>
      <c r="F6" s="62">
        <v>22021</v>
      </c>
      <c r="G6" s="244">
        <v>1849.1801085632692</v>
      </c>
      <c r="H6" s="118">
        <v>1850.1621400629977</v>
      </c>
      <c r="I6" s="35">
        <v>1850.8635565737407</v>
      </c>
      <c r="J6" s="35">
        <v>1833.9</v>
      </c>
      <c r="K6" s="181">
        <v>1877.5</v>
      </c>
    </row>
    <row r="7" spans="1:11" ht="13.5" customHeight="1">
      <c r="A7" s="15" t="s">
        <v>18</v>
      </c>
      <c r="B7" s="119">
        <v>3907</v>
      </c>
      <c r="C7" s="17">
        <v>3814</v>
      </c>
      <c r="D7" s="54">
        <v>3833</v>
      </c>
      <c r="E7" s="54">
        <v>3828</v>
      </c>
      <c r="F7" s="63">
        <v>1793</v>
      </c>
      <c r="G7" s="245">
        <v>937.6747490214054</v>
      </c>
      <c r="H7" s="120">
        <v>922.3655508316768</v>
      </c>
      <c r="I7" s="38">
        <v>934.8666479677078</v>
      </c>
      <c r="J7" s="38">
        <v>942.4</v>
      </c>
      <c r="K7" s="182">
        <v>591.6</v>
      </c>
    </row>
    <row r="8" spans="1:11" ht="13.5" customHeight="1">
      <c r="A8" s="215" t="s">
        <v>19</v>
      </c>
      <c r="B8" s="91">
        <v>7968</v>
      </c>
      <c r="C8" s="21">
        <v>7966</v>
      </c>
      <c r="D8" s="133">
        <v>7965</v>
      </c>
      <c r="E8" s="133">
        <v>7909</v>
      </c>
      <c r="F8" s="113">
        <v>7899</v>
      </c>
      <c r="G8" s="243">
        <v>1683.2178867250132</v>
      </c>
      <c r="H8" s="116">
        <v>1677.2644965679876</v>
      </c>
      <c r="I8" s="46">
        <v>1672.377736904432</v>
      </c>
      <c r="J8" s="46">
        <v>1654.4</v>
      </c>
      <c r="K8" s="79">
        <v>1650.1</v>
      </c>
    </row>
    <row r="9" spans="1:11" ht="13.5" customHeight="1">
      <c r="A9" s="131" t="s">
        <v>20</v>
      </c>
      <c r="B9" s="19">
        <v>2573</v>
      </c>
      <c r="C9" s="20">
        <v>2573</v>
      </c>
      <c r="D9" s="55">
        <v>2573</v>
      </c>
      <c r="E9" s="55">
        <v>2472</v>
      </c>
      <c r="F9" s="64">
        <v>2502</v>
      </c>
      <c r="G9" s="244">
        <v>2181.802764351734</v>
      </c>
      <c r="H9" s="118">
        <v>2187.088274044796</v>
      </c>
      <c r="I9" s="40">
        <v>2189.6754208295747</v>
      </c>
      <c r="J9" s="40">
        <v>2108.3</v>
      </c>
      <c r="K9" s="86">
        <v>2144.5</v>
      </c>
    </row>
    <row r="10" spans="1:11" ht="13.5" customHeight="1">
      <c r="A10" s="131" t="s">
        <v>21</v>
      </c>
      <c r="B10" s="19">
        <v>1177</v>
      </c>
      <c r="C10" s="20">
        <v>1182</v>
      </c>
      <c r="D10" s="55">
        <v>1182</v>
      </c>
      <c r="E10" s="55">
        <v>1173</v>
      </c>
      <c r="F10" s="64">
        <v>1473</v>
      </c>
      <c r="G10" s="244">
        <v>1894.536908862634</v>
      </c>
      <c r="H10" s="118">
        <v>1924.7366107049224</v>
      </c>
      <c r="I10" s="40">
        <v>1948.8227923234188</v>
      </c>
      <c r="J10" s="40">
        <v>1957</v>
      </c>
      <c r="K10" s="86">
        <v>2487</v>
      </c>
    </row>
    <row r="11" spans="1:11" ht="13.5" customHeight="1">
      <c r="A11" s="131" t="s">
        <v>22</v>
      </c>
      <c r="B11" s="19">
        <v>1090</v>
      </c>
      <c r="C11" s="20">
        <v>1094</v>
      </c>
      <c r="D11" s="55">
        <v>1094</v>
      </c>
      <c r="E11" s="55">
        <v>1075</v>
      </c>
      <c r="F11" s="64">
        <v>1081</v>
      </c>
      <c r="G11" s="244">
        <v>3274.74838515848</v>
      </c>
      <c r="H11" s="118">
        <v>3338.3174147874643</v>
      </c>
      <c r="I11" s="40">
        <v>3384.90099009901</v>
      </c>
      <c r="J11" s="40">
        <v>3385.3</v>
      </c>
      <c r="K11" s="86">
        <v>3450.9</v>
      </c>
    </row>
    <row r="12" spans="1:11" ht="13.5" customHeight="1">
      <c r="A12" s="131" t="s">
        <v>23</v>
      </c>
      <c r="B12" s="19">
        <v>2601</v>
      </c>
      <c r="C12" s="20">
        <v>2601</v>
      </c>
      <c r="D12" s="55">
        <v>2601</v>
      </c>
      <c r="E12" s="55">
        <v>2599</v>
      </c>
      <c r="F12" s="64">
        <v>2538</v>
      </c>
      <c r="G12" s="244">
        <v>2071.899121374575</v>
      </c>
      <c r="H12" s="118">
        <v>2074.295010845987</v>
      </c>
      <c r="I12" s="40">
        <v>2084.786111044317</v>
      </c>
      <c r="J12" s="40">
        <v>2081.5</v>
      </c>
      <c r="K12" s="86">
        <v>2041.3</v>
      </c>
    </row>
    <row r="13" spans="1:11" ht="13.5" customHeight="1">
      <c r="A13" s="251" t="s">
        <v>314</v>
      </c>
      <c r="B13" s="218">
        <v>0</v>
      </c>
      <c r="C13" s="218">
        <v>0</v>
      </c>
      <c r="D13" s="218">
        <v>0</v>
      </c>
      <c r="E13" s="218" t="s">
        <v>313</v>
      </c>
      <c r="F13" s="218" t="s">
        <v>313</v>
      </c>
      <c r="G13" s="253">
        <v>0</v>
      </c>
      <c r="H13" s="220">
        <v>0</v>
      </c>
      <c r="I13" s="220">
        <v>0</v>
      </c>
      <c r="J13" s="220" t="s">
        <v>313</v>
      </c>
      <c r="K13" s="252" t="s">
        <v>313</v>
      </c>
    </row>
    <row r="14" spans="1:11" ht="13.5" customHeight="1">
      <c r="A14" s="131" t="s">
        <v>24</v>
      </c>
      <c r="B14" s="19">
        <v>1330</v>
      </c>
      <c r="C14" s="20">
        <v>1330</v>
      </c>
      <c r="D14" s="55">
        <v>1330</v>
      </c>
      <c r="E14" s="55">
        <v>1330</v>
      </c>
      <c r="F14" s="64">
        <v>1330</v>
      </c>
      <c r="G14" s="244">
        <v>2288.7626914472553</v>
      </c>
      <c r="H14" s="118">
        <v>2280.9123649459784</v>
      </c>
      <c r="I14" s="40">
        <v>2276.7345122139104</v>
      </c>
      <c r="J14" s="40">
        <v>2273.1</v>
      </c>
      <c r="K14" s="86">
        <v>2271.8</v>
      </c>
    </row>
    <row r="15" spans="1:11" ht="13.5" customHeight="1">
      <c r="A15" s="131" t="s">
        <v>25</v>
      </c>
      <c r="B15" s="19">
        <v>1097</v>
      </c>
      <c r="C15" s="20">
        <v>1097</v>
      </c>
      <c r="D15" s="55">
        <v>1097</v>
      </c>
      <c r="E15" s="55">
        <v>1097</v>
      </c>
      <c r="F15" s="64">
        <v>1097</v>
      </c>
      <c r="G15" s="244">
        <v>2812.027376893697</v>
      </c>
      <c r="H15" s="118">
        <v>2809.2908909319062</v>
      </c>
      <c r="I15" s="40">
        <v>2809.8665505494223</v>
      </c>
      <c r="J15" s="40">
        <v>2821.4</v>
      </c>
      <c r="K15" s="86">
        <v>2827.5</v>
      </c>
    </row>
    <row r="16" spans="1:11" ht="13.5" customHeight="1">
      <c r="A16" s="131" t="s">
        <v>28</v>
      </c>
      <c r="B16" s="19">
        <v>334</v>
      </c>
      <c r="C16" s="20">
        <v>334</v>
      </c>
      <c r="D16" s="55">
        <v>334</v>
      </c>
      <c r="E16" s="55">
        <v>334</v>
      </c>
      <c r="F16" s="64">
        <v>334</v>
      </c>
      <c r="G16" s="244">
        <v>1093.3970602677841</v>
      </c>
      <c r="H16" s="118">
        <v>1093.28968903437</v>
      </c>
      <c r="I16" s="40">
        <v>1091.6816473279948</v>
      </c>
      <c r="J16" s="40">
        <v>1092.8</v>
      </c>
      <c r="K16" s="86">
        <v>1095</v>
      </c>
    </row>
    <row r="17" spans="1:11" ht="13.5" customHeight="1">
      <c r="A17" s="131" t="s">
        <v>29</v>
      </c>
      <c r="B17" s="19">
        <v>200</v>
      </c>
      <c r="C17" s="20">
        <v>200</v>
      </c>
      <c r="D17" s="55">
        <v>200</v>
      </c>
      <c r="E17" s="55">
        <v>200</v>
      </c>
      <c r="F17" s="64">
        <v>200</v>
      </c>
      <c r="G17" s="244">
        <v>700.5990121553929</v>
      </c>
      <c r="H17" s="118">
        <v>701.4344334163364</v>
      </c>
      <c r="I17" s="40">
        <v>705.2186177715092</v>
      </c>
      <c r="J17" s="40">
        <v>706.1</v>
      </c>
      <c r="K17" s="86">
        <v>707.2</v>
      </c>
    </row>
    <row r="18" spans="1:11" ht="13.5" customHeight="1">
      <c r="A18" s="131" t="s">
        <v>30</v>
      </c>
      <c r="B18" s="19">
        <v>488</v>
      </c>
      <c r="C18" s="20">
        <v>488</v>
      </c>
      <c r="D18" s="55">
        <v>488</v>
      </c>
      <c r="E18" s="55">
        <v>488</v>
      </c>
      <c r="F18" s="64">
        <v>488</v>
      </c>
      <c r="G18" s="244">
        <v>1479.1016276179796</v>
      </c>
      <c r="H18" s="118">
        <v>1483.6885470189413</v>
      </c>
      <c r="I18" s="40">
        <v>1488.66721576523</v>
      </c>
      <c r="J18" s="40">
        <v>1494.9</v>
      </c>
      <c r="K18" s="86">
        <v>1503.2</v>
      </c>
    </row>
    <row r="19" spans="1:11" ht="13.5" customHeight="1">
      <c r="A19" s="131" t="s">
        <v>288</v>
      </c>
      <c r="B19" s="19" t="s">
        <v>311</v>
      </c>
      <c r="C19" s="20" t="s">
        <v>311</v>
      </c>
      <c r="D19" s="55" t="s">
        <v>311</v>
      </c>
      <c r="E19" s="55" t="s">
        <v>311</v>
      </c>
      <c r="F19" s="64">
        <v>1365</v>
      </c>
      <c r="G19" s="244" t="s">
        <v>311</v>
      </c>
      <c r="H19" s="118" t="s">
        <v>311</v>
      </c>
      <c r="I19" s="40" t="s">
        <v>311</v>
      </c>
      <c r="J19" s="40" t="s">
        <v>311</v>
      </c>
      <c r="K19" s="86">
        <v>1460.8</v>
      </c>
    </row>
    <row r="20" spans="1:11" ht="13.5" customHeight="1">
      <c r="A20" s="216" t="s">
        <v>26</v>
      </c>
      <c r="B20" s="217">
        <v>565</v>
      </c>
      <c r="C20" s="218">
        <v>565</v>
      </c>
      <c r="D20" s="218">
        <v>565</v>
      </c>
      <c r="E20" s="218">
        <v>562</v>
      </c>
      <c r="F20" s="219" t="s">
        <v>311</v>
      </c>
      <c r="G20" s="246">
        <v>1481.928342863138</v>
      </c>
      <c r="H20" s="239">
        <v>1488.3304356988567</v>
      </c>
      <c r="I20" s="240">
        <v>1497.0456532683288</v>
      </c>
      <c r="J20" s="240">
        <v>1493.8</v>
      </c>
      <c r="K20" s="221" t="s">
        <v>311</v>
      </c>
    </row>
    <row r="21" spans="1:11" ht="13.5" customHeight="1">
      <c r="A21" s="216" t="s">
        <v>27</v>
      </c>
      <c r="B21" s="217">
        <v>482</v>
      </c>
      <c r="C21" s="218">
        <v>482</v>
      </c>
      <c r="D21" s="218">
        <v>478</v>
      </c>
      <c r="E21" s="218">
        <v>482</v>
      </c>
      <c r="F21" s="219" t="s">
        <v>311</v>
      </c>
      <c r="G21" s="246">
        <v>1308.6446568201563</v>
      </c>
      <c r="H21" s="239">
        <v>1309.9249918469397</v>
      </c>
      <c r="I21" s="240">
        <v>1288.0625168418217</v>
      </c>
      <c r="J21" s="240">
        <v>1303.9</v>
      </c>
      <c r="K21" s="221" t="s">
        <v>311</v>
      </c>
    </row>
    <row r="22" spans="1:11" ht="13.5" customHeight="1">
      <c r="A22" s="216" t="s">
        <v>31</v>
      </c>
      <c r="B22" s="217">
        <v>0</v>
      </c>
      <c r="C22" s="218">
        <v>0</v>
      </c>
      <c r="D22" s="218">
        <v>0</v>
      </c>
      <c r="E22" s="218">
        <v>0</v>
      </c>
      <c r="F22" s="219" t="s">
        <v>311</v>
      </c>
      <c r="G22" s="246">
        <v>0</v>
      </c>
      <c r="H22" s="239">
        <v>0</v>
      </c>
      <c r="I22" s="240">
        <v>0</v>
      </c>
      <c r="J22" s="240">
        <v>0</v>
      </c>
      <c r="K22" s="221" t="s">
        <v>311</v>
      </c>
    </row>
    <row r="23" spans="1:11" ht="13.5" customHeight="1">
      <c r="A23" s="216" t="s">
        <v>32</v>
      </c>
      <c r="B23" s="217">
        <v>321</v>
      </c>
      <c r="C23" s="218">
        <v>321</v>
      </c>
      <c r="D23" s="218">
        <v>321</v>
      </c>
      <c r="E23" s="218">
        <v>321</v>
      </c>
      <c r="F23" s="219" t="s">
        <v>311</v>
      </c>
      <c r="G23" s="246">
        <v>1828.0182232346242</v>
      </c>
      <c r="H23" s="239">
        <v>1840.5963302752293</v>
      </c>
      <c r="I23" s="240">
        <v>1843.3444355116571</v>
      </c>
      <c r="J23" s="240">
        <v>1846.2</v>
      </c>
      <c r="K23" s="221" t="s">
        <v>311</v>
      </c>
    </row>
    <row r="24" spans="1:11" ht="13.5" customHeight="1">
      <c r="A24" s="131" t="s">
        <v>290</v>
      </c>
      <c r="B24" s="19" t="s">
        <v>311</v>
      </c>
      <c r="C24" s="20" t="s">
        <v>311</v>
      </c>
      <c r="D24" s="55" t="s">
        <v>311</v>
      </c>
      <c r="E24" s="55" t="s">
        <v>311</v>
      </c>
      <c r="F24" s="64">
        <v>371</v>
      </c>
      <c r="G24" s="244" t="s">
        <v>311</v>
      </c>
      <c r="H24" s="118" t="s">
        <v>311</v>
      </c>
      <c r="I24" s="40" t="s">
        <v>311</v>
      </c>
      <c r="J24" s="40" t="s">
        <v>311</v>
      </c>
      <c r="K24" s="86">
        <v>1460.8</v>
      </c>
    </row>
    <row r="25" spans="1:11" ht="13.5" customHeight="1">
      <c r="A25" s="216" t="s">
        <v>72</v>
      </c>
      <c r="B25" s="217">
        <v>47</v>
      </c>
      <c r="C25" s="218">
        <v>47</v>
      </c>
      <c r="D25" s="218">
        <v>47</v>
      </c>
      <c r="E25" s="218">
        <v>47</v>
      </c>
      <c r="F25" s="219" t="s">
        <v>311</v>
      </c>
      <c r="G25" s="246">
        <v>518.7065445315087</v>
      </c>
      <c r="H25" s="239">
        <v>526.4336917562724</v>
      </c>
      <c r="I25" s="240">
        <v>535.4294827979038</v>
      </c>
      <c r="J25" s="240">
        <v>542.7</v>
      </c>
      <c r="K25" s="221" t="s">
        <v>311</v>
      </c>
    </row>
    <row r="26" spans="1:11" ht="13.5" customHeight="1">
      <c r="A26" s="216" t="s">
        <v>73</v>
      </c>
      <c r="B26" s="217">
        <v>0</v>
      </c>
      <c r="C26" s="218">
        <v>0</v>
      </c>
      <c r="D26" s="218">
        <v>0</v>
      </c>
      <c r="E26" s="218">
        <v>0</v>
      </c>
      <c r="F26" s="219" t="s">
        <v>311</v>
      </c>
      <c r="G26" s="246">
        <v>0</v>
      </c>
      <c r="H26" s="239">
        <v>0</v>
      </c>
      <c r="I26" s="240">
        <v>0</v>
      </c>
      <c r="J26" s="240">
        <v>0</v>
      </c>
      <c r="K26" s="221" t="s">
        <v>311</v>
      </c>
    </row>
    <row r="27" spans="1:11" ht="13.5" customHeight="1">
      <c r="A27" s="216" t="s">
        <v>74</v>
      </c>
      <c r="B27" s="217">
        <v>194</v>
      </c>
      <c r="C27" s="218">
        <v>204</v>
      </c>
      <c r="D27" s="218">
        <v>204</v>
      </c>
      <c r="E27" s="218">
        <v>204</v>
      </c>
      <c r="F27" s="219" t="s">
        <v>311</v>
      </c>
      <c r="G27" s="246">
        <v>1105.4131054131053</v>
      </c>
      <c r="H27" s="239">
        <v>1161.0700056915196</v>
      </c>
      <c r="I27" s="240">
        <v>1155.6764106050307</v>
      </c>
      <c r="J27" s="240">
        <v>1153.1</v>
      </c>
      <c r="K27" s="221" t="s">
        <v>311</v>
      </c>
    </row>
    <row r="28" spans="1:11" ht="13.5" customHeight="1">
      <c r="A28" s="216" t="s">
        <v>75</v>
      </c>
      <c r="B28" s="217">
        <v>120</v>
      </c>
      <c r="C28" s="218">
        <v>120</v>
      </c>
      <c r="D28" s="218">
        <v>120</v>
      </c>
      <c r="E28" s="218">
        <v>120</v>
      </c>
      <c r="F28" s="219" t="s">
        <v>311</v>
      </c>
      <c r="G28" s="246">
        <v>1081.7632741368432</v>
      </c>
      <c r="H28" s="239">
        <v>1094.990418833835</v>
      </c>
      <c r="I28" s="240">
        <v>1117.0064227869311</v>
      </c>
      <c r="J28" s="240">
        <v>1137.8</v>
      </c>
      <c r="K28" s="221" t="s">
        <v>311</v>
      </c>
    </row>
    <row r="29" spans="1:11" ht="13.5" customHeight="1">
      <c r="A29" s="216" t="s">
        <v>76</v>
      </c>
      <c r="B29" s="217">
        <v>0</v>
      </c>
      <c r="C29" s="218">
        <v>0</v>
      </c>
      <c r="D29" s="218">
        <v>0</v>
      </c>
      <c r="E29" s="218">
        <v>0</v>
      </c>
      <c r="F29" s="219" t="s">
        <v>311</v>
      </c>
      <c r="G29" s="246">
        <v>0</v>
      </c>
      <c r="H29" s="239">
        <v>0</v>
      </c>
      <c r="I29" s="240">
        <v>0</v>
      </c>
      <c r="J29" s="240">
        <v>0</v>
      </c>
      <c r="K29" s="221" t="s">
        <v>311</v>
      </c>
    </row>
    <row r="30" spans="1:11" ht="13.5" customHeight="1">
      <c r="A30" s="131" t="s">
        <v>292</v>
      </c>
      <c r="B30" s="19" t="s">
        <v>313</v>
      </c>
      <c r="C30" s="20" t="s">
        <v>311</v>
      </c>
      <c r="D30" s="55" t="s">
        <v>311</v>
      </c>
      <c r="E30" s="55" t="s">
        <v>311</v>
      </c>
      <c r="F30" s="64">
        <v>1343</v>
      </c>
      <c r="G30" s="244"/>
      <c r="H30" s="118"/>
      <c r="I30" s="40"/>
      <c r="J30" s="40"/>
      <c r="K30" s="86">
        <v>3828.4</v>
      </c>
    </row>
    <row r="31" spans="1:11" ht="13.5" customHeight="1">
      <c r="A31" s="216" t="s">
        <v>50</v>
      </c>
      <c r="B31" s="217">
        <v>1244</v>
      </c>
      <c r="C31" s="218">
        <v>1244</v>
      </c>
      <c r="D31" s="218">
        <v>1244</v>
      </c>
      <c r="E31" s="218">
        <v>1243</v>
      </c>
      <c r="F31" s="219" t="s">
        <v>311</v>
      </c>
      <c r="G31" s="246">
        <v>5258.263589483473</v>
      </c>
      <c r="H31" s="239">
        <v>5261.377093554391</v>
      </c>
      <c r="I31" s="240">
        <v>5245.182780284184</v>
      </c>
      <c r="J31" s="240">
        <v>5238.3</v>
      </c>
      <c r="K31" s="221" t="s">
        <v>311</v>
      </c>
    </row>
    <row r="32" spans="1:11" ht="13.5" customHeight="1">
      <c r="A32" s="223" t="s">
        <v>51</v>
      </c>
      <c r="B32" s="224">
        <v>100</v>
      </c>
      <c r="C32" s="225">
        <v>100</v>
      </c>
      <c r="D32" s="225">
        <v>100</v>
      </c>
      <c r="E32" s="225">
        <v>100</v>
      </c>
      <c r="F32" s="226" t="s">
        <v>311</v>
      </c>
      <c r="G32" s="247">
        <v>905.5510278004166</v>
      </c>
      <c r="H32" s="241">
        <v>897.1023593792052</v>
      </c>
      <c r="I32" s="242">
        <v>897.0218873340509</v>
      </c>
      <c r="J32" s="242">
        <v>896.1</v>
      </c>
      <c r="K32" s="228" t="s">
        <v>311</v>
      </c>
    </row>
    <row r="33" spans="1:11" ht="13.5" customHeight="1">
      <c r="A33" s="131" t="s">
        <v>33</v>
      </c>
      <c r="B33" s="19">
        <v>36</v>
      </c>
      <c r="C33" s="20">
        <v>36</v>
      </c>
      <c r="D33" s="55">
        <v>36</v>
      </c>
      <c r="E33" s="55">
        <v>36</v>
      </c>
      <c r="F33" s="64">
        <v>36</v>
      </c>
      <c r="G33" s="244">
        <v>367.30945821854914</v>
      </c>
      <c r="H33" s="118">
        <v>368.3241252302026</v>
      </c>
      <c r="I33" s="40">
        <v>369.72373420971553</v>
      </c>
      <c r="J33" s="40">
        <v>372.4</v>
      </c>
      <c r="K33" s="86">
        <v>373.7</v>
      </c>
    </row>
    <row r="34" spans="1:11" ht="13.5" customHeight="1">
      <c r="A34" s="131" t="s">
        <v>34</v>
      </c>
      <c r="B34" s="19">
        <v>0</v>
      </c>
      <c r="C34" s="20">
        <v>0</v>
      </c>
      <c r="D34" s="55">
        <v>0</v>
      </c>
      <c r="E34" s="55">
        <v>0</v>
      </c>
      <c r="F34" s="64">
        <v>0</v>
      </c>
      <c r="G34" s="244">
        <v>0</v>
      </c>
      <c r="H34" s="118">
        <v>0</v>
      </c>
      <c r="I34" s="40">
        <v>0</v>
      </c>
      <c r="J34" s="40">
        <v>0</v>
      </c>
      <c r="K34" s="86">
        <v>0</v>
      </c>
    </row>
    <row r="35" spans="1:11" ht="13.5" customHeight="1">
      <c r="A35" s="215" t="s">
        <v>35</v>
      </c>
      <c r="B35" s="91">
        <v>0</v>
      </c>
      <c r="C35" s="21">
        <v>0</v>
      </c>
      <c r="D35" s="133">
        <v>0</v>
      </c>
      <c r="E35" s="133">
        <v>0</v>
      </c>
      <c r="F35" s="113">
        <v>0</v>
      </c>
      <c r="G35" s="243">
        <v>0</v>
      </c>
      <c r="H35" s="116">
        <v>0</v>
      </c>
      <c r="I35" s="46">
        <v>0</v>
      </c>
      <c r="J35" s="46">
        <v>0</v>
      </c>
      <c r="K35" s="79">
        <v>0</v>
      </c>
    </row>
    <row r="36" spans="1:11" ht="13.5" customHeight="1">
      <c r="A36" s="131" t="s">
        <v>36</v>
      </c>
      <c r="B36" s="19">
        <v>0</v>
      </c>
      <c r="C36" s="20">
        <v>0</v>
      </c>
      <c r="D36" s="55">
        <v>0</v>
      </c>
      <c r="E36" s="55">
        <v>0</v>
      </c>
      <c r="F36" s="64">
        <v>0</v>
      </c>
      <c r="G36" s="244">
        <v>0</v>
      </c>
      <c r="H36" s="118">
        <v>0</v>
      </c>
      <c r="I36" s="40">
        <v>0</v>
      </c>
      <c r="J36" s="40">
        <v>0</v>
      </c>
      <c r="K36" s="86">
        <v>0</v>
      </c>
    </row>
    <row r="37" spans="1:11" ht="13.5" customHeight="1">
      <c r="A37" s="131" t="s">
        <v>37</v>
      </c>
      <c r="B37" s="19">
        <v>131</v>
      </c>
      <c r="C37" s="20">
        <v>131</v>
      </c>
      <c r="D37" s="55">
        <v>131</v>
      </c>
      <c r="E37" s="55">
        <v>131</v>
      </c>
      <c r="F37" s="64">
        <v>131</v>
      </c>
      <c r="G37" s="244">
        <v>1315.2610441767067</v>
      </c>
      <c r="H37" s="118">
        <v>1324.43635628349</v>
      </c>
      <c r="I37" s="40">
        <v>1326.447954637505</v>
      </c>
      <c r="J37" s="40">
        <v>1337.6</v>
      </c>
      <c r="K37" s="86">
        <v>1341.1</v>
      </c>
    </row>
    <row r="38" spans="1:11" ht="13.5" customHeight="1">
      <c r="A38" s="131" t="s">
        <v>38</v>
      </c>
      <c r="B38" s="19">
        <v>0</v>
      </c>
      <c r="C38" s="20">
        <v>0</v>
      </c>
      <c r="D38" s="55">
        <v>0</v>
      </c>
      <c r="E38" s="55">
        <v>0</v>
      </c>
      <c r="F38" s="64">
        <v>0</v>
      </c>
      <c r="G38" s="244">
        <v>0</v>
      </c>
      <c r="H38" s="118">
        <v>0</v>
      </c>
      <c r="I38" s="40">
        <v>0</v>
      </c>
      <c r="J38" s="40">
        <v>0</v>
      </c>
      <c r="K38" s="86">
        <v>0</v>
      </c>
    </row>
    <row r="39" spans="1:11" ht="13.5" customHeight="1">
      <c r="A39" s="131" t="s">
        <v>39</v>
      </c>
      <c r="B39" s="19">
        <v>0</v>
      </c>
      <c r="C39" s="20">
        <v>0</v>
      </c>
      <c r="D39" s="55">
        <v>0</v>
      </c>
      <c r="E39" s="55">
        <v>0</v>
      </c>
      <c r="F39" s="64">
        <v>0</v>
      </c>
      <c r="G39" s="244">
        <v>0</v>
      </c>
      <c r="H39" s="118">
        <v>0</v>
      </c>
      <c r="I39" s="40">
        <v>0</v>
      </c>
      <c r="J39" s="40">
        <v>0</v>
      </c>
      <c r="K39" s="86">
        <v>0</v>
      </c>
    </row>
    <row r="40" spans="1:11" ht="13.5" customHeight="1">
      <c r="A40" s="131" t="s">
        <v>40</v>
      </c>
      <c r="B40" s="19">
        <v>0</v>
      </c>
      <c r="C40" s="20">
        <v>0</v>
      </c>
      <c r="D40" s="55">
        <v>0</v>
      </c>
      <c r="E40" s="55">
        <v>0</v>
      </c>
      <c r="F40" s="64">
        <v>0</v>
      </c>
      <c r="G40" s="244">
        <v>0</v>
      </c>
      <c r="H40" s="118">
        <v>0</v>
      </c>
      <c r="I40" s="40">
        <v>0</v>
      </c>
      <c r="J40" s="40">
        <v>0</v>
      </c>
      <c r="K40" s="86">
        <v>0</v>
      </c>
    </row>
    <row r="41" spans="1:11" ht="13.5" customHeight="1">
      <c r="A41" s="131" t="s">
        <v>41</v>
      </c>
      <c r="B41" s="19">
        <v>0</v>
      </c>
      <c r="C41" s="20">
        <v>0</v>
      </c>
      <c r="D41" s="55">
        <v>0</v>
      </c>
      <c r="E41" s="55">
        <v>0</v>
      </c>
      <c r="F41" s="64">
        <v>0</v>
      </c>
      <c r="G41" s="244">
        <v>0</v>
      </c>
      <c r="H41" s="118">
        <v>0</v>
      </c>
      <c r="I41" s="40">
        <v>0</v>
      </c>
      <c r="J41" s="40">
        <v>0</v>
      </c>
      <c r="K41" s="86">
        <v>0</v>
      </c>
    </row>
    <row r="42" spans="1:11" ht="13.5" customHeight="1">
      <c r="A42" s="131" t="s">
        <v>42</v>
      </c>
      <c r="B42" s="19">
        <v>28</v>
      </c>
      <c r="C42" s="20">
        <v>0</v>
      </c>
      <c r="D42" s="55">
        <v>0</v>
      </c>
      <c r="E42" s="55">
        <v>0</v>
      </c>
      <c r="F42" s="64">
        <v>0</v>
      </c>
      <c r="G42" s="244">
        <v>348.64898518241813</v>
      </c>
      <c r="H42" s="118">
        <v>0</v>
      </c>
      <c r="I42" s="40">
        <v>0</v>
      </c>
      <c r="J42" s="40">
        <v>0</v>
      </c>
      <c r="K42" s="86">
        <v>0</v>
      </c>
    </row>
    <row r="43" spans="1:11" ht="13.5" customHeight="1">
      <c r="A43" s="131" t="s">
        <v>47</v>
      </c>
      <c r="B43" s="19">
        <v>0</v>
      </c>
      <c r="C43" s="20">
        <v>0</v>
      </c>
      <c r="D43" s="55">
        <v>0</v>
      </c>
      <c r="E43" s="55">
        <v>0</v>
      </c>
      <c r="F43" s="64">
        <v>0</v>
      </c>
      <c r="G43" s="244">
        <v>0</v>
      </c>
      <c r="H43" s="118">
        <v>0</v>
      </c>
      <c r="I43" s="40">
        <v>0</v>
      </c>
      <c r="J43" s="40">
        <v>0</v>
      </c>
      <c r="K43" s="86">
        <v>0</v>
      </c>
    </row>
    <row r="44" spans="1:11" ht="13.5" customHeight="1">
      <c r="A44" s="131" t="s">
        <v>48</v>
      </c>
      <c r="B44" s="19">
        <v>30</v>
      </c>
      <c r="C44" s="20">
        <v>30</v>
      </c>
      <c r="D44" s="55">
        <v>30</v>
      </c>
      <c r="E44" s="55">
        <v>30</v>
      </c>
      <c r="F44" s="64">
        <v>30</v>
      </c>
      <c r="G44" s="244">
        <v>708.8846880907372</v>
      </c>
      <c r="H44" s="118">
        <v>716.8458781362007</v>
      </c>
      <c r="I44" s="40">
        <v>732.0644216691069</v>
      </c>
      <c r="J44" s="40">
        <v>748.9</v>
      </c>
      <c r="K44" s="86">
        <v>762.8</v>
      </c>
    </row>
    <row r="45" spans="1:11" ht="13.5" customHeight="1">
      <c r="A45" s="131" t="s">
        <v>49</v>
      </c>
      <c r="B45" s="19">
        <v>0</v>
      </c>
      <c r="C45" s="20">
        <v>0</v>
      </c>
      <c r="D45" s="55">
        <v>0</v>
      </c>
      <c r="E45" s="55">
        <v>0</v>
      </c>
      <c r="F45" s="64">
        <v>0</v>
      </c>
      <c r="G45" s="244">
        <v>0</v>
      </c>
      <c r="H45" s="118">
        <v>0</v>
      </c>
      <c r="I45" s="40">
        <v>0</v>
      </c>
      <c r="J45" s="40">
        <v>0</v>
      </c>
      <c r="K45" s="86">
        <v>0</v>
      </c>
    </row>
    <row r="46" spans="1:11" ht="13.5" customHeight="1">
      <c r="A46" s="222" t="s">
        <v>295</v>
      </c>
      <c r="B46" s="19" t="s">
        <v>311</v>
      </c>
      <c r="C46" s="20" t="s">
        <v>311</v>
      </c>
      <c r="D46" s="55" t="s">
        <v>311</v>
      </c>
      <c r="E46" s="55" t="s">
        <v>311</v>
      </c>
      <c r="F46" s="64">
        <v>0</v>
      </c>
      <c r="G46" s="244" t="s">
        <v>311</v>
      </c>
      <c r="H46" s="118" t="s">
        <v>311</v>
      </c>
      <c r="I46" s="40" t="s">
        <v>311</v>
      </c>
      <c r="J46" s="40" t="s">
        <v>311</v>
      </c>
      <c r="K46" s="86">
        <v>0</v>
      </c>
    </row>
    <row r="47" spans="1:11" ht="13.5" customHeight="1">
      <c r="A47" s="216" t="s">
        <v>43</v>
      </c>
      <c r="B47" s="217">
        <v>0</v>
      </c>
      <c r="C47" s="218">
        <v>0</v>
      </c>
      <c r="D47" s="218">
        <v>0</v>
      </c>
      <c r="E47" s="218">
        <v>0</v>
      </c>
      <c r="F47" s="219" t="s">
        <v>311</v>
      </c>
      <c r="G47" s="246">
        <v>0</v>
      </c>
      <c r="H47" s="239">
        <v>0</v>
      </c>
      <c r="I47" s="240">
        <v>0</v>
      </c>
      <c r="J47" s="240">
        <v>0</v>
      </c>
      <c r="K47" s="221" t="s">
        <v>311</v>
      </c>
    </row>
    <row r="48" spans="1:11" ht="13.5" customHeight="1">
      <c r="A48" s="216" t="s">
        <v>44</v>
      </c>
      <c r="B48" s="217">
        <v>0</v>
      </c>
      <c r="C48" s="218">
        <v>0</v>
      </c>
      <c r="D48" s="218">
        <v>0</v>
      </c>
      <c r="E48" s="218">
        <v>0</v>
      </c>
      <c r="F48" s="219" t="s">
        <v>311</v>
      </c>
      <c r="G48" s="246">
        <v>0</v>
      </c>
      <c r="H48" s="239">
        <v>0</v>
      </c>
      <c r="I48" s="240">
        <v>0</v>
      </c>
      <c r="J48" s="240">
        <v>0</v>
      </c>
      <c r="K48" s="221" t="s">
        <v>311</v>
      </c>
    </row>
    <row r="49" spans="1:11" ht="13.5" customHeight="1">
      <c r="A49" s="216" t="s">
        <v>45</v>
      </c>
      <c r="B49" s="217">
        <v>0</v>
      </c>
      <c r="C49" s="218">
        <v>0</v>
      </c>
      <c r="D49" s="218">
        <v>0</v>
      </c>
      <c r="E49" s="218">
        <v>0</v>
      </c>
      <c r="F49" s="219" t="s">
        <v>311</v>
      </c>
      <c r="G49" s="246">
        <v>0</v>
      </c>
      <c r="H49" s="239">
        <v>0</v>
      </c>
      <c r="I49" s="240">
        <v>0</v>
      </c>
      <c r="J49" s="240">
        <v>0</v>
      </c>
      <c r="K49" s="221" t="s">
        <v>311</v>
      </c>
    </row>
    <row r="50" spans="1:11" ht="13.5" customHeight="1">
      <c r="A50" s="223" t="s">
        <v>46</v>
      </c>
      <c r="B50" s="224">
        <v>0</v>
      </c>
      <c r="C50" s="225">
        <v>0</v>
      </c>
      <c r="D50" s="225">
        <v>0</v>
      </c>
      <c r="E50" s="225">
        <v>0</v>
      </c>
      <c r="F50" s="226" t="s">
        <v>311</v>
      </c>
      <c r="G50" s="247">
        <v>0</v>
      </c>
      <c r="H50" s="241">
        <v>0</v>
      </c>
      <c r="I50" s="242">
        <v>0</v>
      </c>
      <c r="J50" s="242">
        <v>0</v>
      </c>
      <c r="K50" s="228" t="s">
        <v>311</v>
      </c>
    </row>
    <row r="51" spans="1:11" ht="13.5" customHeight="1">
      <c r="A51" s="131" t="s">
        <v>52</v>
      </c>
      <c r="B51" s="19">
        <v>50</v>
      </c>
      <c r="C51" s="20">
        <v>50</v>
      </c>
      <c r="D51" s="55">
        <v>50</v>
      </c>
      <c r="E51" s="55">
        <v>50</v>
      </c>
      <c r="F51" s="64">
        <v>50</v>
      </c>
      <c r="G51" s="244">
        <v>788.6435331230284</v>
      </c>
      <c r="H51" s="118">
        <v>808.4074373484236</v>
      </c>
      <c r="I51" s="40">
        <v>834.8639171814995</v>
      </c>
      <c r="J51" s="40">
        <v>861.8</v>
      </c>
      <c r="K51" s="86">
        <v>894.9</v>
      </c>
    </row>
    <row r="52" spans="1:11" ht="13.5" customHeight="1">
      <c r="A52" s="215" t="s">
        <v>57</v>
      </c>
      <c r="B52" s="91">
        <v>60</v>
      </c>
      <c r="C52" s="21">
        <v>40</v>
      </c>
      <c r="D52" s="133">
        <v>40</v>
      </c>
      <c r="E52" s="133">
        <v>40</v>
      </c>
      <c r="F52" s="113">
        <v>40</v>
      </c>
      <c r="G52" s="243">
        <v>1566.1707126076742</v>
      </c>
      <c r="H52" s="116">
        <v>1073.8255033557045</v>
      </c>
      <c r="I52" s="46">
        <v>1096.7918837400605</v>
      </c>
      <c r="J52" s="46">
        <v>1125.2</v>
      </c>
      <c r="K52" s="79">
        <v>1151.4</v>
      </c>
    </row>
    <row r="53" spans="1:11" ht="13.5" customHeight="1">
      <c r="A53" s="131" t="s">
        <v>297</v>
      </c>
      <c r="B53" s="19" t="s">
        <v>311</v>
      </c>
      <c r="C53" s="20" t="s">
        <v>311</v>
      </c>
      <c r="D53" s="55" t="s">
        <v>311</v>
      </c>
      <c r="E53" s="55" t="s">
        <v>311</v>
      </c>
      <c r="F53" s="64">
        <v>77</v>
      </c>
      <c r="G53" s="244" t="s">
        <v>311</v>
      </c>
      <c r="H53" s="118" t="s">
        <v>311</v>
      </c>
      <c r="I53" s="40" t="s">
        <v>311</v>
      </c>
      <c r="J53" s="40" t="s">
        <v>311</v>
      </c>
      <c r="K53" s="86">
        <v>689.8</v>
      </c>
    </row>
    <row r="54" spans="1:11" ht="13.5" customHeight="1">
      <c r="A54" s="216" t="s">
        <v>53</v>
      </c>
      <c r="B54" s="217">
        <v>82</v>
      </c>
      <c r="C54" s="218">
        <v>77</v>
      </c>
      <c r="D54" s="218">
        <v>77</v>
      </c>
      <c r="E54" s="218">
        <v>77</v>
      </c>
      <c r="F54" s="219" t="s">
        <v>311</v>
      </c>
      <c r="G54" s="246">
        <v>1127.1477663230241</v>
      </c>
      <c r="H54" s="239">
        <v>1070.1876302988185</v>
      </c>
      <c r="I54" s="240">
        <v>1074.9685885802037</v>
      </c>
      <c r="J54" s="240">
        <v>1093.3</v>
      </c>
      <c r="K54" s="221" t="s">
        <v>311</v>
      </c>
    </row>
    <row r="55" spans="1:11" ht="13.5" customHeight="1">
      <c r="A55" s="216" t="s">
        <v>54</v>
      </c>
      <c r="B55" s="217">
        <v>0</v>
      </c>
      <c r="C55" s="218">
        <v>0</v>
      </c>
      <c r="D55" s="218">
        <v>0</v>
      </c>
      <c r="E55" s="218">
        <v>0</v>
      </c>
      <c r="F55" s="219" t="s">
        <v>311</v>
      </c>
      <c r="G55" s="246">
        <v>0</v>
      </c>
      <c r="H55" s="239">
        <v>0</v>
      </c>
      <c r="I55" s="240">
        <v>0</v>
      </c>
      <c r="J55" s="240">
        <v>0</v>
      </c>
      <c r="K55" s="221" t="s">
        <v>311</v>
      </c>
    </row>
    <row r="56" spans="1:11" ht="13.5" customHeight="1">
      <c r="A56" s="216" t="s">
        <v>55</v>
      </c>
      <c r="B56" s="217">
        <v>0</v>
      </c>
      <c r="C56" s="218">
        <v>0</v>
      </c>
      <c r="D56" s="218">
        <v>0</v>
      </c>
      <c r="E56" s="218">
        <v>0</v>
      </c>
      <c r="F56" s="219" t="s">
        <v>311</v>
      </c>
      <c r="G56" s="246">
        <v>0</v>
      </c>
      <c r="H56" s="239">
        <v>0</v>
      </c>
      <c r="I56" s="240">
        <v>0</v>
      </c>
      <c r="J56" s="240">
        <v>0</v>
      </c>
      <c r="K56" s="221" t="s">
        <v>311</v>
      </c>
    </row>
    <row r="57" spans="1:11" ht="13.5" customHeight="1">
      <c r="A57" s="223" t="s">
        <v>56</v>
      </c>
      <c r="B57" s="224">
        <v>0</v>
      </c>
      <c r="C57" s="225">
        <v>0</v>
      </c>
      <c r="D57" s="225">
        <v>0</v>
      </c>
      <c r="E57" s="225">
        <v>0</v>
      </c>
      <c r="F57" s="226" t="s">
        <v>311</v>
      </c>
      <c r="G57" s="247">
        <v>0</v>
      </c>
      <c r="H57" s="241">
        <v>0</v>
      </c>
      <c r="I57" s="242">
        <v>0</v>
      </c>
      <c r="J57" s="242">
        <v>0</v>
      </c>
      <c r="K57" s="228" t="s">
        <v>311</v>
      </c>
    </row>
    <row r="58" spans="1:11" ht="13.5" customHeight="1">
      <c r="A58" s="131" t="s">
        <v>58</v>
      </c>
      <c r="B58" s="19">
        <v>213</v>
      </c>
      <c r="C58" s="20">
        <v>213</v>
      </c>
      <c r="D58" s="55">
        <v>213</v>
      </c>
      <c r="E58" s="55">
        <v>209</v>
      </c>
      <c r="F58" s="64">
        <v>209</v>
      </c>
      <c r="G58" s="244">
        <v>703.5043102024639</v>
      </c>
      <c r="H58" s="118">
        <v>699.7831657796175</v>
      </c>
      <c r="I58" s="40">
        <v>697.9716223744142</v>
      </c>
      <c r="J58" s="40">
        <v>681.8</v>
      </c>
      <c r="K58" s="86">
        <v>681</v>
      </c>
    </row>
    <row r="59" spans="1:11" ht="13.5" customHeight="1">
      <c r="A59" s="131" t="s">
        <v>59</v>
      </c>
      <c r="B59" s="19">
        <v>100</v>
      </c>
      <c r="C59" s="20">
        <v>100</v>
      </c>
      <c r="D59" s="55">
        <v>100</v>
      </c>
      <c r="E59" s="55">
        <v>100</v>
      </c>
      <c r="F59" s="64">
        <v>100</v>
      </c>
      <c r="G59" s="244">
        <v>477.076475359</v>
      </c>
      <c r="H59" s="118">
        <v>475.9185227489054</v>
      </c>
      <c r="I59" s="40">
        <v>474.3833017077799</v>
      </c>
      <c r="J59" s="40">
        <v>475.3</v>
      </c>
      <c r="K59" s="86">
        <v>474.6</v>
      </c>
    </row>
    <row r="60" spans="1:11" ht="13.5" customHeight="1">
      <c r="A60" s="131" t="s">
        <v>60</v>
      </c>
      <c r="B60" s="19">
        <v>0</v>
      </c>
      <c r="C60" s="20">
        <v>0</v>
      </c>
      <c r="D60" s="55">
        <v>0</v>
      </c>
      <c r="E60" s="55">
        <v>0</v>
      </c>
      <c r="F60" s="64">
        <v>0</v>
      </c>
      <c r="G60" s="244">
        <v>0</v>
      </c>
      <c r="H60" s="118">
        <v>0</v>
      </c>
      <c r="I60" s="40">
        <v>0</v>
      </c>
      <c r="J60" s="40">
        <v>0</v>
      </c>
      <c r="K60" s="86">
        <v>0</v>
      </c>
    </row>
    <row r="61" spans="1:11" ht="13.5" customHeight="1">
      <c r="A61" s="131" t="s">
        <v>61</v>
      </c>
      <c r="B61" s="19">
        <v>0</v>
      </c>
      <c r="C61" s="20">
        <v>0</v>
      </c>
      <c r="D61" s="55">
        <v>0</v>
      </c>
      <c r="E61" s="55">
        <v>0</v>
      </c>
      <c r="F61" s="64">
        <v>0</v>
      </c>
      <c r="G61" s="244">
        <v>0</v>
      </c>
      <c r="H61" s="118">
        <v>0</v>
      </c>
      <c r="I61" s="40">
        <v>0</v>
      </c>
      <c r="J61" s="40">
        <v>0</v>
      </c>
      <c r="K61" s="86">
        <v>0</v>
      </c>
    </row>
    <row r="62" spans="1:11" ht="13.5" customHeight="1">
      <c r="A62" s="131" t="s">
        <v>62</v>
      </c>
      <c r="B62" s="19">
        <v>0</v>
      </c>
      <c r="C62" s="20">
        <v>0</v>
      </c>
      <c r="D62" s="55">
        <v>0</v>
      </c>
      <c r="E62" s="55">
        <v>0</v>
      </c>
      <c r="F62" s="64">
        <v>0</v>
      </c>
      <c r="G62" s="244">
        <v>0</v>
      </c>
      <c r="H62" s="118">
        <v>0</v>
      </c>
      <c r="I62" s="40">
        <v>0</v>
      </c>
      <c r="J62" s="40">
        <v>0</v>
      </c>
      <c r="K62" s="86">
        <v>0</v>
      </c>
    </row>
    <row r="63" spans="1:11" ht="13.5" customHeight="1">
      <c r="A63" s="215" t="s">
        <v>63</v>
      </c>
      <c r="B63" s="91">
        <v>75</v>
      </c>
      <c r="C63" s="21">
        <v>75</v>
      </c>
      <c r="D63" s="133">
        <v>75</v>
      </c>
      <c r="E63" s="133">
        <v>75</v>
      </c>
      <c r="F63" s="113">
        <v>75</v>
      </c>
      <c r="G63" s="243">
        <v>809.4107489747464</v>
      </c>
      <c r="H63" s="116">
        <v>825.082508250825</v>
      </c>
      <c r="I63" s="46">
        <v>840.2419896930317</v>
      </c>
      <c r="J63" s="46">
        <v>855.7</v>
      </c>
      <c r="K63" s="79">
        <v>872.4</v>
      </c>
    </row>
    <row r="64" spans="1:11" ht="13.5" customHeight="1">
      <c r="A64" s="131" t="s">
        <v>64</v>
      </c>
      <c r="B64" s="19">
        <v>106</v>
      </c>
      <c r="C64" s="20">
        <v>106</v>
      </c>
      <c r="D64" s="55">
        <v>106</v>
      </c>
      <c r="E64" s="55">
        <v>106</v>
      </c>
      <c r="F64" s="64">
        <v>106</v>
      </c>
      <c r="G64" s="244">
        <v>943.8162229543228</v>
      </c>
      <c r="H64" s="118">
        <v>958.8421528720037</v>
      </c>
      <c r="I64" s="40">
        <v>971.2296133406634</v>
      </c>
      <c r="J64" s="40">
        <v>983.8</v>
      </c>
      <c r="K64" s="86">
        <v>990.8</v>
      </c>
    </row>
    <row r="65" spans="1:11" ht="13.5" customHeight="1">
      <c r="A65" s="131" t="s">
        <v>65</v>
      </c>
      <c r="B65" s="19">
        <v>0</v>
      </c>
      <c r="C65" s="20">
        <v>0</v>
      </c>
      <c r="D65" s="55">
        <v>0</v>
      </c>
      <c r="E65" s="55">
        <v>0</v>
      </c>
      <c r="F65" s="64">
        <v>0</v>
      </c>
      <c r="G65" s="244">
        <v>0</v>
      </c>
      <c r="H65" s="118">
        <v>0</v>
      </c>
      <c r="I65" s="40">
        <v>0</v>
      </c>
      <c r="J65" s="40">
        <v>0</v>
      </c>
      <c r="K65" s="86">
        <v>0</v>
      </c>
    </row>
    <row r="66" spans="1:11" ht="13.5" customHeight="1">
      <c r="A66" s="131" t="s">
        <v>66</v>
      </c>
      <c r="B66" s="19">
        <v>0</v>
      </c>
      <c r="C66" s="20">
        <v>0</v>
      </c>
      <c r="D66" s="55">
        <v>0</v>
      </c>
      <c r="E66" s="55">
        <v>0</v>
      </c>
      <c r="F66" s="64">
        <v>0</v>
      </c>
      <c r="G66" s="244">
        <v>0</v>
      </c>
      <c r="H66" s="118">
        <v>0</v>
      </c>
      <c r="I66" s="40">
        <v>0</v>
      </c>
      <c r="J66" s="40">
        <v>0</v>
      </c>
      <c r="K66" s="86">
        <v>0</v>
      </c>
    </row>
    <row r="67" spans="1:11" ht="13.5" customHeight="1">
      <c r="A67" s="127" t="s">
        <v>67</v>
      </c>
      <c r="B67" s="26">
        <v>0</v>
      </c>
      <c r="C67" s="24">
        <v>0</v>
      </c>
      <c r="D67" s="57">
        <v>0</v>
      </c>
      <c r="E67" s="57">
        <v>0</v>
      </c>
      <c r="F67" s="65">
        <v>0</v>
      </c>
      <c r="G67" s="245">
        <v>0</v>
      </c>
      <c r="H67" s="120">
        <v>0</v>
      </c>
      <c r="I67" s="41">
        <v>0</v>
      </c>
      <c r="J67" s="41">
        <v>0</v>
      </c>
      <c r="K67" s="90">
        <v>0</v>
      </c>
    </row>
    <row r="68" spans="1:11" ht="13.5" customHeight="1">
      <c r="A68" s="131" t="s">
        <v>68</v>
      </c>
      <c r="B68" s="19">
        <v>0</v>
      </c>
      <c r="C68" s="20">
        <v>0</v>
      </c>
      <c r="D68" s="55">
        <v>0</v>
      </c>
      <c r="E68" s="55">
        <v>0</v>
      </c>
      <c r="F68" s="64">
        <v>0</v>
      </c>
      <c r="G68" s="244">
        <v>0</v>
      </c>
      <c r="H68" s="118">
        <v>0</v>
      </c>
      <c r="I68" s="40">
        <v>0</v>
      </c>
      <c r="J68" s="40">
        <v>0</v>
      </c>
      <c r="K68" s="86">
        <v>0</v>
      </c>
    </row>
    <row r="69" spans="1:11" ht="13.5" customHeight="1">
      <c r="A69" s="131" t="s">
        <v>69</v>
      </c>
      <c r="B69" s="19">
        <v>0</v>
      </c>
      <c r="C69" s="20">
        <v>0</v>
      </c>
      <c r="D69" s="55">
        <v>0</v>
      </c>
      <c r="E69" s="55">
        <v>0</v>
      </c>
      <c r="F69" s="64">
        <v>0</v>
      </c>
      <c r="G69" s="244">
        <v>0</v>
      </c>
      <c r="H69" s="118">
        <v>0</v>
      </c>
      <c r="I69" s="40">
        <v>0</v>
      </c>
      <c r="J69" s="40">
        <v>0</v>
      </c>
      <c r="K69" s="86">
        <v>0</v>
      </c>
    </row>
    <row r="70" spans="1:11" ht="13.5" customHeight="1">
      <c r="A70" s="131" t="s">
        <v>70</v>
      </c>
      <c r="B70" s="19">
        <v>0</v>
      </c>
      <c r="C70" s="20">
        <v>0</v>
      </c>
      <c r="D70" s="55">
        <v>0</v>
      </c>
      <c r="E70" s="55">
        <v>0</v>
      </c>
      <c r="F70" s="64">
        <v>0</v>
      </c>
      <c r="G70" s="244">
        <v>0</v>
      </c>
      <c r="H70" s="118">
        <v>0</v>
      </c>
      <c r="I70" s="40">
        <v>0</v>
      </c>
      <c r="J70" s="40">
        <v>0</v>
      </c>
      <c r="K70" s="86">
        <v>0</v>
      </c>
    </row>
    <row r="71" spans="1:11" ht="13.5" customHeight="1">
      <c r="A71" s="131" t="s">
        <v>71</v>
      </c>
      <c r="B71" s="19">
        <v>0</v>
      </c>
      <c r="C71" s="20">
        <v>0</v>
      </c>
      <c r="D71" s="55">
        <v>0</v>
      </c>
      <c r="E71" s="55">
        <v>0</v>
      </c>
      <c r="F71" s="64">
        <v>0</v>
      </c>
      <c r="G71" s="244">
        <v>0</v>
      </c>
      <c r="H71" s="118">
        <v>0</v>
      </c>
      <c r="I71" s="40">
        <v>0</v>
      </c>
      <c r="J71" s="40">
        <v>0</v>
      </c>
      <c r="K71" s="86">
        <v>0</v>
      </c>
    </row>
    <row r="72" spans="1:11" ht="13.5" customHeight="1">
      <c r="A72" s="215" t="s">
        <v>77</v>
      </c>
      <c r="B72" s="91">
        <v>144</v>
      </c>
      <c r="C72" s="21">
        <v>144</v>
      </c>
      <c r="D72" s="133">
        <v>144</v>
      </c>
      <c r="E72" s="133">
        <v>144</v>
      </c>
      <c r="F72" s="113">
        <v>144</v>
      </c>
      <c r="G72" s="243">
        <v>1107.6071071456042</v>
      </c>
      <c r="H72" s="116">
        <v>1120.7097828624796</v>
      </c>
      <c r="I72" s="46">
        <v>1138.3399209486165</v>
      </c>
      <c r="J72" s="46">
        <v>1159.6</v>
      </c>
      <c r="K72" s="79">
        <v>1171.5</v>
      </c>
    </row>
    <row r="73" spans="1:11" ht="13.5" customHeight="1">
      <c r="A73" s="131" t="s">
        <v>78</v>
      </c>
      <c r="B73" s="19">
        <v>0</v>
      </c>
      <c r="C73" s="20">
        <v>0</v>
      </c>
      <c r="D73" s="55">
        <v>0</v>
      </c>
      <c r="E73" s="55">
        <v>0</v>
      </c>
      <c r="F73" s="64">
        <v>0</v>
      </c>
      <c r="G73" s="244">
        <v>0</v>
      </c>
      <c r="H73" s="118">
        <v>0</v>
      </c>
      <c r="I73" s="40">
        <v>0</v>
      </c>
      <c r="J73" s="40">
        <v>0</v>
      </c>
      <c r="K73" s="86">
        <v>0</v>
      </c>
    </row>
    <row r="74" spans="1:11" ht="13.5" customHeight="1">
      <c r="A74" s="131" t="s">
        <v>79</v>
      </c>
      <c r="B74" s="19">
        <v>280</v>
      </c>
      <c r="C74" s="20">
        <v>230</v>
      </c>
      <c r="D74" s="55">
        <v>230</v>
      </c>
      <c r="E74" s="55">
        <v>230</v>
      </c>
      <c r="F74" s="64">
        <v>230</v>
      </c>
      <c r="G74" s="244">
        <v>2511.8866062617744</v>
      </c>
      <c r="H74" s="118">
        <v>2078.25065510075</v>
      </c>
      <c r="I74" s="40">
        <v>2108.544187752109</v>
      </c>
      <c r="J74" s="40">
        <v>2125.7</v>
      </c>
      <c r="K74" s="86">
        <v>2147.1</v>
      </c>
    </row>
    <row r="75" spans="1:11" ht="13.5" customHeight="1">
      <c r="A75" s="131" t="s">
        <v>80</v>
      </c>
      <c r="B75" s="19">
        <v>0</v>
      </c>
      <c r="C75" s="20">
        <v>0</v>
      </c>
      <c r="D75" s="55">
        <v>0</v>
      </c>
      <c r="E75" s="55">
        <v>0</v>
      </c>
      <c r="F75" s="64">
        <v>0</v>
      </c>
      <c r="G75" s="244">
        <v>0</v>
      </c>
      <c r="H75" s="118">
        <v>0</v>
      </c>
      <c r="I75" s="40">
        <v>0</v>
      </c>
      <c r="J75" s="40">
        <v>0</v>
      </c>
      <c r="K75" s="86">
        <v>0</v>
      </c>
    </row>
    <row r="76" spans="1:11" ht="13.5" customHeight="1">
      <c r="A76" s="131" t="s">
        <v>81</v>
      </c>
      <c r="B76" s="19">
        <v>0</v>
      </c>
      <c r="C76" s="20">
        <v>0</v>
      </c>
      <c r="D76" s="55">
        <v>0</v>
      </c>
      <c r="E76" s="55">
        <v>0</v>
      </c>
      <c r="F76" s="64">
        <v>0</v>
      </c>
      <c r="G76" s="244">
        <v>0</v>
      </c>
      <c r="H76" s="118">
        <v>0</v>
      </c>
      <c r="I76" s="40">
        <v>0</v>
      </c>
      <c r="J76" s="40">
        <v>0</v>
      </c>
      <c r="K76" s="86">
        <v>0</v>
      </c>
    </row>
    <row r="77" spans="1:11" ht="13.5" customHeight="1">
      <c r="A77" s="127" t="s">
        <v>82</v>
      </c>
      <c r="B77" s="26">
        <v>133</v>
      </c>
      <c r="C77" s="24">
        <v>133</v>
      </c>
      <c r="D77" s="57">
        <v>133</v>
      </c>
      <c r="E77" s="57">
        <v>133</v>
      </c>
      <c r="F77" s="65">
        <v>133</v>
      </c>
      <c r="G77" s="245">
        <v>959.38829979081</v>
      </c>
      <c r="H77" s="120">
        <v>974.144876583901</v>
      </c>
      <c r="I77" s="41">
        <v>987.5259875259876</v>
      </c>
      <c r="J77" s="41">
        <v>1001.2</v>
      </c>
      <c r="K77" s="90">
        <v>1016.8</v>
      </c>
    </row>
    <row r="78" spans="1:11" ht="13.5" customHeight="1">
      <c r="A78" s="131" t="s">
        <v>310</v>
      </c>
      <c r="B78" s="19" t="s">
        <v>313</v>
      </c>
      <c r="C78" s="20" t="s">
        <v>311</v>
      </c>
      <c r="D78" s="55" t="s">
        <v>311</v>
      </c>
      <c r="E78" s="55" t="s">
        <v>311</v>
      </c>
      <c r="F78" s="64">
        <v>432</v>
      </c>
      <c r="G78" s="244" t="s">
        <v>311</v>
      </c>
      <c r="H78" s="118" t="s">
        <v>311</v>
      </c>
      <c r="I78" s="40" t="s">
        <v>311</v>
      </c>
      <c r="J78" s="40" t="s">
        <v>311</v>
      </c>
      <c r="K78" s="86">
        <v>1543.3</v>
      </c>
    </row>
    <row r="79" spans="1:11" ht="13.5" customHeight="1">
      <c r="A79" s="216" t="s">
        <v>83</v>
      </c>
      <c r="B79" s="217">
        <v>0</v>
      </c>
      <c r="C79" s="218">
        <v>0</v>
      </c>
      <c r="D79" s="218">
        <v>0</v>
      </c>
      <c r="E79" s="218">
        <v>0</v>
      </c>
      <c r="F79" s="219" t="s">
        <v>311</v>
      </c>
      <c r="G79" s="246">
        <v>0</v>
      </c>
      <c r="H79" s="239">
        <v>0</v>
      </c>
      <c r="I79" s="240">
        <v>0</v>
      </c>
      <c r="J79" s="240">
        <v>0</v>
      </c>
      <c r="K79" s="221" t="s">
        <v>311</v>
      </c>
    </row>
    <row r="80" spans="1:11" ht="13.5" customHeight="1">
      <c r="A80" s="216" t="s">
        <v>84</v>
      </c>
      <c r="B80" s="217">
        <v>173</v>
      </c>
      <c r="C80" s="218">
        <v>173</v>
      </c>
      <c r="D80" s="218">
        <v>173</v>
      </c>
      <c r="E80" s="218">
        <v>173</v>
      </c>
      <c r="F80" s="219" t="s">
        <v>311</v>
      </c>
      <c r="G80" s="246">
        <v>1791.6321458160728</v>
      </c>
      <c r="H80" s="239">
        <v>1805.468586933834</v>
      </c>
      <c r="I80" s="240">
        <v>1816.4636707265854</v>
      </c>
      <c r="J80" s="240">
        <v>1826.6</v>
      </c>
      <c r="K80" s="221" t="s">
        <v>311</v>
      </c>
    </row>
    <row r="81" spans="1:11" ht="13.5" customHeight="1">
      <c r="A81" s="216" t="s">
        <v>85</v>
      </c>
      <c r="B81" s="217">
        <v>200</v>
      </c>
      <c r="C81" s="218">
        <v>200</v>
      </c>
      <c r="D81" s="218">
        <v>199</v>
      </c>
      <c r="E81" s="218">
        <v>199</v>
      </c>
      <c r="F81" s="219" t="s">
        <v>311</v>
      </c>
      <c r="G81" s="246">
        <v>2055.9210526315787</v>
      </c>
      <c r="H81" s="239">
        <v>2063.7705087194304</v>
      </c>
      <c r="I81" s="240">
        <v>2098.93471152832</v>
      </c>
      <c r="J81" s="240">
        <v>2121.1</v>
      </c>
      <c r="K81" s="221" t="s">
        <v>311</v>
      </c>
    </row>
    <row r="82" spans="1:11" ht="13.5" customHeight="1">
      <c r="A82" s="216" t="s">
        <v>86</v>
      </c>
      <c r="B82" s="217">
        <v>40</v>
      </c>
      <c r="C82" s="218">
        <v>40</v>
      </c>
      <c r="D82" s="218">
        <v>60</v>
      </c>
      <c r="E82" s="218">
        <v>60</v>
      </c>
      <c r="F82" s="219" t="s">
        <v>311</v>
      </c>
      <c r="G82" s="246">
        <v>939.8496240601504</v>
      </c>
      <c r="H82" s="239">
        <v>942.507068803016</v>
      </c>
      <c r="I82" s="240">
        <v>1433.0069262001434</v>
      </c>
      <c r="J82" s="240">
        <v>1427.2</v>
      </c>
      <c r="K82" s="221" t="s">
        <v>311</v>
      </c>
    </row>
    <row r="83" spans="1:11" ht="13.5" customHeight="1" thickBot="1">
      <c r="A83" s="216" t="s">
        <v>87</v>
      </c>
      <c r="B83" s="217">
        <v>0</v>
      </c>
      <c r="C83" s="218">
        <v>0</v>
      </c>
      <c r="D83" s="218">
        <v>0</v>
      </c>
      <c r="E83" s="218">
        <v>0</v>
      </c>
      <c r="F83" s="219" t="s">
        <v>311</v>
      </c>
      <c r="G83" s="246">
        <v>0</v>
      </c>
      <c r="H83" s="239">
        <v>0</v>
      </c>
      <c r="I83" s="240">
        <v>0</v>
      </c>
      <c r="J83" s="240">
        <v>0</v>
      </c>
      <c r="K83" s="221" t="s">
        <v>311</v>
      </c>
    </row>
    <row r="84" spans="1:11" ht="13.5" customHeight="1" thickTop="1">
      <c r="A84" s="229" t="s">
        <v>88</v>
      </c>
      <c r="B84" s="235">
        <v>1368</v>
      </c>
      <c r="C84" s="236">
        <v>1368</v>
      </c>
      <c r="D84" s="236">
        <v>1364</v>
      </c>
      <c r="E84" s="236">
        <v>1365</v>
      </c>
      <c r="F84" s="236">
        <v>1365</v>
      </c>
      <c r="G84" s="248">
        <v>1446.0429373275688</v>
      </c>
      <c r="H84" s="237">
        <v>1451.6745192919902</v>
      </c>
      <c r="I84" s="237">
        <v>1447.4605768618546</v>
      </c>
      <c r="J84" s="237">
        <v>1457.9</v>
      </c>
      <c r="K84" s="238">
        <v>1460.8</v>
      </c>
    </row>
    <row r="85" spans="1:11" ht="13.5" customHeight="1">
      <c r="A85" s="11" t="s">
        <v>89</v>
      </c>
      <c r="B85" s="92">
        <v>4455</v>
      </c>
      <c r="C85" s="93">
        <v>4455</v>
      </c>
      <c r="D85" s="93">
        <v>4455</v>
      </c>
      <c r="E85" s="93">
        <v>4453</v>
      </c>
      <c r="F85" s="93">
        <v>4392</v>
      </c>
      <c r="G85" s="249">
        <v>1855.59281087948</v>
      </c>
      <c r="H85" s="121">
        <v>1857.0315007565684</v>
      </c>
      <c r="I85" s="121">
        <v>1863.135839540301</v>
      </c>
      <c r="J85" s="121">
        <v>1862.9</v>
      </c>
      <c r="K85" s="183">
        <v>1844</v>
      </c>
    </row>
    <row r="86" spans="1:11" ht="13.5" customHeight="1">
      <c r="A86" s="11" t="s">
        <v>90</v>
      </c>
      <c r="B86" s="92">
        <v>2762</v>
      </c>
      <c r="C86" s="93">
        <v>2734</v>
      </c>
      <c r="D86" s="93">
        <v>2734</v>
      </c>
      <c r="E86" s="93">
        <v>2633</v>
      </c>
      <c r="F86" s="93">
        <v>2663</v>
      </c>
      <c r="G86" s="249">
        <v>1459.5840027056734</v>
      </c>
      <c r="H86" s="121">
        <v>1452.9260463830963</v>
      </c>
      <c r="I86" s="121">
        <v>1459.6903363587828</v>
      </c>
      <c r="J86" s="121">
        <v>1413.8</v>
      </c>
      <c r="K86" s="183">
        <v>1439.8</v>
      </c>
    </row>
    <row r="87" spans="1:11" ht="13.5" customHeight="1">
      <c r="A87" s="11" t="s">
        <v>91</v>
      </c>
      <c r="B87" s="92">
        <v>10351</v>
      </c>
      <c r="C87" s="93">
        <v>10324</v>
      </c>
      <c r="D87" s="93">
        <v>10323</v>
      </c>
      <c r="E87" s="93">
        <v>10262</v>
      </c>
      <c r="F87" s="93">
        <v>10252</v>
      </c>
      <c r="G87" s="249">
        <v>1588.6926706183178</v>
      </c>
      <c r="H87" s="121">
        <v>1581.5750489837876</v>
      </c>
      <c r="I87" s="121">
        <v>1579.403948280373</v>
      </c>
      <c r="J87" s="121">
        <v>1567.3</v>
      </c>
      <c r="K87" s="183">
        <v>1565.4</v>
      </c>
    </row>
    <row r="88" spans="1:11" ht="13.5" customHeight="1">
      <c r="A88" s="11" t="s">
        <v>92</v>
      </c>
      <c r="B88" s="92">
        <v>2729</v>
      </c>
      <c r="C88" s="93">
        <v>2743</v>
      </c>
      <c r="D88" s="93">
        <v>2743</v>
      </c>
      <c r="E88" s="93">
        <v>2724</v>
      </c>
      <c r="F88" s="93">
        <v>2730</v>
      </c>
      <c r="G88" s="249">
        <v>1562.3568745992488</v>
      </c>
      <c r="H88" s="121">
        <v>1584.4134839768028</v>
      </c>
      <c r="I88" s="121">
        <v>1598.5221100724957</v>
      </c>
      <c r="J88" s="121">
        <v>1604.6</v>
      </c>
      <c r="K88" s="183">
        <v>1624.6</v>
      </c>
    </row>
    <row r="89" spans="1:11" ht="13.5" customHeight="1">
      <c r="A89" s="15" t="s">
        <v>93</v>
      </c>
      <c r="B89" s="94">
        <v>2147</v>
      </c>
      <c r="C89" s="95">
        <v>2102</v>
      </c>
      <c r="D89" s="95">
        <v>2121</v>
      </c>
      <c r="E89" s="95">
        <v>2112</v>
      </c>
      <c r="F89" s="95">
        <v>2412</v>
      </c>
      <c r="G89" s="250">
        <v>1501.8397011709733</v>
      </c>
      <c r="H89" s="122">
        <v>1485.1555103367389</v>
      </c>
      <c r="I89" s="122">
        <v>1518.1121298662256</v>
      </c>
      <c r="J89" s="122">
        <v>1528.6</v>
      </c>
      <c r="K89" s="184">
        <v>1767.9</v>
      </c>
    </row>
    <row r="90" spans="2:6" ht="13.5">
      <c r="B90" s="50"/>
      <c r="C90" s="50"/>
      <c r="D90" s="50"/>
      <c r="E90" s="50"/>
      <c r="F90" s="50"/>
    </row>
    <row r="91" spans="2:6" ht="13.5">
      <c r="B91" s="50"/>
      <c r="C91" s="50"/>
      <c r="D91" s="50"/>
      <c r="E91" s="50"/>
      <c r="F91" s="50"/>
    </row>
    <row r="92" spans="2:6" ht="13.5">
      <c r="B92" s="50"/>
      <c r="C92" s="50"/>
      <c r="D92" s="50"/>
      <c r="E92" s="50"/>
      <c r="F92" s="50"/>
    </row>
  </sheetData>
  <mergeCells count="3">
    <mergeCell ref="B2:F3"/>
    <mergeCell ref="G2:K3"/>
    <mergeCell ref="A2:A4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ishikawa-natsumi</cp:lastModifiedBy>
  <cp:lastPrinted>2007-07-20T08:34:44Z</cp:lastPrinted>
  <dcterms:created xsi:type="dcterms:W3CDTF">2002-02-01T06:33:51Z</dcterms:created>
  <dcterms:modified xsi:type="dcterms:W3CDTF">2007-07-20T08:57:13Z</dcterms:modified>
  <cp:category/>
  <cp:version/>
  <cp:contentType/>
  <cp:contentStatus/>
</cp:coreProperties>
</file>