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355" activeTab="2"/>
  </bookViews>
  <sheets>
    <sheet name="１表" sheetId="1" r:id="rId1"/>
    <sheet name="２表" sheetId="2" r:id="rId2"/>
    <sheet name="３表" sheetId="3" r:id="rId3"/>
  </sheets>
  <definedNames>
    <definedName name="_xlnm.Print_Area" localSheetId="0">'１表'!$A$1:$AC$34</definedName>
    <definedName name="_xlnm.Print_Area" localSheetId="1">'２表'!$A$1:$O$34</definedName>
    <definedName name="_xlnm.Print_Area" localSheetId="2">'３表'!$A$1:$S$34</definedName>
  </definedNames>
  <calcPr calcId="145621"/>
</workbook>
</file>

<file path=xl/calcChain.xml><?xml version="1.0" encoding="utf-8"?>
<calcChain xmlns="http://schemas.openxmlformats.org/spreadsheetml/2006/main">
  <c r="AC34" i="1" l="1"/>
  <c r="AC33" i="1"/>
  <c r="AC32" i="1"/>
  <c r="AC31" i="1"/>
  <c r="AC30" i="1"/>
  <c r="AC29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34" i="1"/>
  <c r="B33" i="1"/>
  <c r="B32" i="1"/>
  <c r="B31" i="1"/>
  <c r="B30" i="1"/>
  <c r="B29" i="1"/>
  <c r="B8" i="1"/>
  <c r="B7" i="1"/>
  <c r="B6" i="1"/>
  <c r="S8" i="3" l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34" i="3"/>
  <c r="D32" i="3"/>
  <c r="D33" i="3"/>
  <c r="D31" i="3"/>
  <c r="D30" i="3"/>
  <c r="D29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8" i="3"/>
  <c r="D7" i="3"/>
  <c r="C28" i="3"/>
  <c r="C27" i="3"/>
  <c r="C26" i="3"/>
  <c r="C25" i="3"/>
  <c r="C24" i="3"/>
  <c r="C23" i="3"/>
  <c r="C22" i="3"/>
  <c r="C21" i="3"/>
  <c r="C20" i="3"/>
  <c r="C19" i="3"/>
  <c r="C18" i="3"/>
  <c r="C17" i="3"/>
  <c r="C29" i="3" s="1"/>
  <c r="C16" i="3"/>
  <c r="C15" i="3"/>
  <c r="C14" i="3"/>
  <c r="C13" i="3"/>
  <c r="C12" i="3"/>
  <c r="C11" i="3"/>
  <c r="C10" i="3"/>
  <c r="C9" i="3"/>
  <c r="B28" i="3"/>
  <c r="B27" i="3"/>
  <c r="B26" i="3"/>
  <c r="B25" i="3"/>
  <c r="B24" i="3"/>
  <c r="B23" i="3"/>
  <c r="B22" i="3"/>
  <c r="B21" i="3"/>
  <c r="B20" i="3"/>
  <c r="B19" i="3"/>
  <c r="B18" i="3"/>
  <c r="B17" i="3"/>
  <c r="B29" i="3" s="1"/>
  <c r="B16" i="3"/>
  <c r="B15" i="3"/>
  <c r="B14" i="3"/>
  <c r="B13" i="3"/>
  <c r="B12" i="3"/>
  <c r="B11" i="3"/>
  <c r="B10" i="3"/>
  <c r="B31" i="3" s="1"/>
  <c r="B9" i="3"/>
  <c r="C31" i="3" l="1"/>
  <c r="B34" i="3"/>
  <c r="C34" i="3"/>
  <c r="C8" i="3"/>
  <c r="B32" i="3"/>
  <c r="B30" i="3"/>
  <c r="B33" i="3"/>
  <c r="B6" i="3"/>
  <c r="C32" i="3"/>
  <c r="C6" i="3"/>
  <c r="C30" i="3"/>
  <c r="C7" i="3"/>
  <c r="B8" i="3"/>
  <c r="B7" i="3"/>
  <c r="C33" i="3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G31" i="2"/>
  <c r="F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H29" i="2"/>
  <c r="G29" i="2"/>
  <c r="F29" i="2"/>
  <c r="E29" i="2"/>
  <c r="O8" i="2"/>
  <c r="N8" i="2"/>
  <c r="M8" i="2"/>
  <c r="L8" i="2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D8" i="2"/>
  <c r="D7" i="2"/>
  <c r="D34" i="2"/>
  <c r="D33" i="2"/>
  <c r="D32" i="2"/>
  <c r="D31" i="2"/>
  <c r="D30" i="2"/>
  <c r="D29" i="2"/>
  <c r="M6" i="2" l="1"/>
  <c r="L6" i="2"/>
  <c r="J6" i="2"/>
  <c r="C30" i="2"/>
  <c r="H6" i="2"/>
  <c r="B29" i="2"/>
  <c r="I6" i="2"/>
  <c r="C29" i="2"/>
  <c r="C31" i="2"/>
  <c r="O6" i="2"/>
  <c r="C32" i="2"/>
  <c r="N6" i="2"/>
  <c r="K6" i="2"/>
  <c r="C33" i="2"/>
  <c r="B33" i="2"/>
  <c r="B30" i="2"/>
  <c r="B7" i="2"/>
  <c r="C8" i="2"/>
  <c r="G6" i="2"/>
  <c r="C7" i="2"/>
  <c r="C34" i="2"/>
  <c r="B8" i="2"/>
  <c r="F6" i="2"/>
  <c r="B31" i="2"/>
  <c r="B32" i="2"/>
  <c r="B34" i="2"/>
  <c r="D6" i="2"/>
  <c r="E6" i="2"/>
  <c r="B6" i="2" l="1"/>
  <c r="C6" i="2"/>
</calcChain>
</file>

<file path=xl/sharedStrings.xml><?xml version="1.0" encoding="utf-8"?>
<sst xmlns="http://schemas.openxmlformats.org/spreadsheetml/2006/main" count="203" uniqueCount="67">
  <si>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</si>
  <si>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</si>
  <si>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</si>
  <si>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</si>
  <si>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</si>
  <si>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</si>
  <si>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</si>
  <si>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</si>
  <si>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</si>
  <si>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</si>
  <si>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</si>
  <si>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</si>
  <si>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</si>
  <si>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</si>
  <si>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</si>
  <si>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</si>
  <si>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</si>
  <si>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</si>
  <si>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</si>
  <si>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</si>
  <si>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</si>
  <si>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</si>
  <si>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</si>
  <si>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</si>
  <si>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</si>
  <si>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</si>
  <si>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</si>
  <si>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</si>
  <si>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</si>
  <si>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8"/>
  </si>
  <si>
    <t>市町村
実施</t>
    <rPh sb="0" eb="3">
      <t>シチョウソン</t>
    </rPh>
    <rPh sb="4" eb="6">
      <t>ジッシ</t>
    </rPh>
    <phoneticPr fontId="8"/>
  </si>
  <si>
    <t>終了者</t>
    <rPh sb="0" eb="2">
      <t>シュウリョウ</t>
    </rPh>
    <rPh sb="2" eb="3">
      <t>モノ</t>
    </rPh>
    <phoneticPr fontId="8"/>
  </si>
  <si>
    <t>開始者</t>
    <rPh sb="0" eb="2">
      <t>カイシ</t>
    </rPh>
    <rPh sb="2" eb="3">
      <t>モノ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</si>
  <si>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</si>
  <si>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</si>
  <si>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糖尿病</t>
    <rPh sb="0" eb="3">
      <t>トウニョウビョウ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</si>
  <si>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</si>
  <si>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</si>
  <si>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市町</t>
    <phoneticPr fontId="8"/>
  </si>
  <si>
    <t>第１表　個別健康教育の実施状況－市町別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8"/>
  </si>
  <si>
    <t>参加延人員</t>
    <rPh sb="0" eb="2">
      <t>サンカ</t>
    </rPh>
    <rPh sb="2" eb="5">
      <t>ノベジンイン</t>
    </rPh>
    <phoneticPr fontId="8"/>
  </si>
  <si>
    <t>開催回数</t>
    <rPh sb="0" eb="2">
      <t>カイサイ</t>
    </rPh>
    <rPh sb="2" eb="4">
      <t>カイスウ</t>
    </rPh>
    <phoneticPr fontId="8"/>
  </si>
  <si>
    <t>参加延人員</t>
    <rPh sb="0" eb="2">
      <t>サンカ</t>
    </rPh>
    <rPh sb="2" eb="3">
      <t>ノベ</t>
    </rPh>
    <rPh sb="3" eb="5">
      <t>ジンイン</t>
    </rPh>
    <phoneticPr fontId="8"/>
  </si>
  <si>
    <t>一般</t>
    <rPh sb="0" eb="2">
      <t>イッパン</t>
    </rPh>
    <phoneticPr fontId="8"/>
  </si>
  <si>
    <t>薬</t>
    <rPh sb="0" eb="1">
      <t>クスリ</t>
    </rPh>
    <phoneticPr fontId="8"/>
  </si>
  <si>
    <t>病態別</t>
    <rPh sb="0" eb="2">
      <t>ビョウタイ</t>
    </rPh>
    <rPh sb="2" eb="3">
      <t>ベツ</t>
    </rPh>
    <phoneticPr fontId="8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</si>
  <si>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</si>
  <si>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骨粗鬆症</t>
    <rPh sb="0" eb="4">
      <t>コツソショウショウ</t>
    </rPh>
    <phoneticPr fontId="8"/>
  </si>
  <si>
    <t>歯周疾患</t>
    <rPh sb="0" eb="2">
      <t>シシュウ</t>
    </rPh>
    <rPh sb="2" eb="4">
      <t>シッカン</t>
    </rPh>
    <phoneticPr fontId="8"/>
  </si>
  <si>
    <t>集団健康教育</t>
  </si>
  <si>
    <t>集団健康教育</t>
    <rPh sb="0" eb="2">
      <t>シュウダン</t>
    </rPh>
    <rPh sb="2" eb="4">
      <t>ケンコウ</t>
    </rPh>
    <rPh sb="4" eb="6">
      <t>キョウイク</t>
    </rPh>
    <phoneticPr fontId="8"/>
  </si>
  <si>
    <t>計</t>
    <rPh sb="0" eb="1">
      <t>ケイ</t>
    </rPh>
    <phoneticPr fontId="8"/>
  </si>
  <si>
    <t>市町</t>
    <rPh sb="0" eb="2">
      <t>シチョウ</t>
    </rPh>
    <phoneticPr fontId="8"/>
  </si>
  <si>
    <t>第２表　集団健康教育等の実施状況－市町別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7" eb="19">
      <t>シチョウ</t>
    </rPh>
    <rPh sb="19" eb="20">
      <t>ベツ</t>
    </rPh>
    <phoneticPr fontId="8"/>
  </si>
  <si>
    <t>被指導延人員</t>
    <rPh sb="0" eb="1">
      <t>ヒ</t>
    </rPh>
    <rPh sb="1" eb="3">
      <t>シドウ</t>
    </rPh>
    <rPh sb="5" eb="6">
      <t>イン</t>
    </rPh>
    <phoneticPr fontId="8"/>
  </si>
  <si>
    <t>開催回数</t>
  </si>
  <si>
    <t>病態別</t>
    <rPh sb="0" eb="1">
      <t>ビョウ</t>
    </rPh>
    <rPh sb="1" eb="2">
      <t>タイ</t>
    </rPh>
    <rPh sb="2" eb="3">
      <t>ベツ</t>
    </rPh>
    <phoneticPr fontId="8"/>
  </si>
  <si>
    <t>女性の健康</t>
    <rPh sb="0" eb="2">
      <t>ジョセイ</t>
    </rPh>
    <rPh sb="3" eb="5">
      <t>ケンコウ</t>
    </rPh>
    <phoneticPr fontId="8"/>
  </si>
  <si>
    <t>被指導延人員</t>
    <rPh sb="5" eb="6">
      <t>イン</t>
    </rPh>
    <phoneticPr fontId="8"/>
  </si>
  <si>
    <t>総合健康相談</t>
    <rPh sb="0" eb="2">
      <t>ソウゴウ</t>
    </rPh>
    <rPh sb="2" eb="4">
      <t>ケンコウ</t>
    </rPh>
    <rPh sb="4" eb="6">
      <t>ソウダン</t>
    </rPh>
    <phoneticPr fontId="8"/>
  </si>
  <si>
    <t>重点健康相談</t>
    <rPh sb="0" eb="2">
      <t>ジュウテン</t>
    </rPh>
    <rPh sb="2" eb="4">
      <t>ケンコウ</t>
    </rPh>
    <rPh sb="4" eb="6">
      <t>ソウダン</t>
    </rPh>
    <phoneticPr fontId="8"/>
  </si>
  <si>
    <t>総数</t>
    <rPh sb="0" eb="2">
      <t>ソウスウ</t>
    </rPh>
    <phoneticPr fontId="8"/>
  </si>
  <si>
    <t xml:space="preserve"> </t>
    <phoneticPr fontId="8"/>
  </si>
  <si>
    <t>第３表　健康相談の開催回数・被指導延人員－市町別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1" eb="23">
      <t>シチョウ</t>
    </rPh>
    <rPh sb="23" eb="24">
      <t>ベツ</t>
    </rPh>
    <phoneticPr fontId="8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</si>
  <si>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8"/>
  </si>
  <si>
    <t>喫煙</t>
    <rPh sb="0" eb="2">
      <t>キツエン</t>
    </rPh>
    <phoneticPr fontId="2"/>
  </si>
  <si>
    <t>平成28年度</t>
    <rPh sb="0" eb="2">
      <t>ヘイセイ</t>
    </rPh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</si>
</sst>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?,##0_ ;_ * &quot;-&quot;_ ;_ @_ "/>
    <numFmt numFmtId="177" formatCode="_ * #,##0_ ;_ * &quot;△&quot;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4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sz val="18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177" fontId="5" fillId="0" borderId="18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12" fillId="0" borderId="4" xfId="2" applyNumberFormat="1" applyFont="1" applyBorder="1" applyAlignment="1">
      <alignment horizontal="center" vertical="center" shrinkToFit="1"/>
    </xf>
    <xf numFmtId="49" fontId="12" fillId="0" borderId="7" xfId="2" applyNumberFormat="1" applyFont="1" applyBorder="1" applyAlignment="1">
      <alignment horizontal="center" vertical="center" shrinkToFit="1"/>
    </xf>
    <xf numFmtId="177" fontId="5" fillId="0" borderId="20" xfId="2" applyNumberFormat="1" applyFont="1" applyBorder="1" applyAlignment="1">
      <alignment horizontal="right" vertical="center" shrinkToFit="1"/>
    </xf>
    <xf numFmtId="49" fontId="12" fillId="0" borderId="11" xfId="2" applyNumberFormat="1" applyFont="1" applyBorder="1" applyAlignment="1">
      <alignment horizontal="center" vertical="center" shrinkToFit="1"/>
    </xf>
    <xf numFmtId="49" fontId="12" fillId="0" borderId="15" xfId="2" applyNumberFormat="1" applyFont="1" applyBorder="1" applyAlignment="1">
      <alignment horizontal="center" vertical="center" shrinkToFit="1"/>
    </xf>
    <xf numFmtId="49" fontId="12" fillId="0" borderId="19" xfId="2" applyNumberFormat="1" applyFont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177" fontId="5" fillId="0" borderId="21" xfId="2" applyNumberFormat="1" applyFont="1" applyBorder="1" applyAlignment="1">
      <alignment horizontal="right" vertical="center" shrinkToFit="1"/>
    </xf>
    <xf numFmtId="177" fontId="5" fillId="0" borderId="22" xfId="2" applyNumberFormat="1" applyFont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7" fontId="5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horizontal="center" vertical="center"/>
    </xf>
    <xf numFmtId="177" fontId="5" fillId="2" borderId="17" xfId="2" applyNumberFormat="1" applyFont="1" applyFill="1" applyBorder="1" applyAlignment="1">
      <alignment horizontal="right" vertical="center" shrinkToFit="1"/>
    </xf>
    <xf numFmtId="177" fontId="5" fillId="2" borderId="16" xfId="2" applyNumberFormat="1" applyFont="1" applyFill="1" applyBorder="1" applyAlignment="1">
      <alignment horizontal="right" vertical="center" shrinkToFit="1"/>
    </xf>
    <xf numFmtId="177" fontId="5" fillId="2" borderId="18" xfId="2" applyNumberFormat="1" applyFont="1" applyFill="1" applyBorder="1" applyAlignment="1">
      <alignment horizontal="right" vertical="center" shrinkToFit="1"/>
    </xf>
    <xf numFmtId="177" fontId="5" fillId="2" borderId="0" xfId="2" applyNumberFormat="1" applyFont="1" applyFill="1" applyBorder="1" applyAlignment="1">
      <alignment horizontal="right" vertical="center" shrinkToFit="1"/>
    </xf>
    <xf numFmtId="177" fontId="5" fillId="2" borderId="5" xfId="2" applyNumberFormat="1" applyFont="1" applyFill="1" applyBorder="1" applyAlignment="1">
      <alignment horizontal="right" vertical="center" shrinkToFit="1"/>
    </xf>
    <xf numFmtId="177" fontId="5" fillId="2" borderId="6" xfId="2" applyNumberFormat="1" applyFont="1" applyFill="1" applyBorder="1" applyAlignment="1">
      <alignment horizontal="right" vertical="center" shrinkToFit="1"/>
    </xf>
    <xf numFmtId="177" fontId="5" fillId="2" borderId="2" xfId="2" applyNumberFormat="1" applyFont="1" applyFill="1" applyBorder="1" applyAlignment="1">
      <alignment horizontal="right" vertical="center" shrinkToFit="1"/>
    </xf>
    <xf numFmtId="177" fontId="5" fillId="2" borderId="13" xfId="2" applyNumberFormat="1" applyFont="1" applyFill="1" applyBorder="1" applyAlignment="1">
      <alignment horizontal="right" vertical="center" shrinkToFit="1"/>
    </xf>
    <xf numFmtId="177" fontId="5" fillId="2" borderId="12" xfId="2" applyNumberFormat="1" applyFont="1" applyFill="1" applyBorder="1" applyAlignment="1">
      <alignment horizontal="right" vertical="center" shrinkToFit="1"/>
    </xf>
    <xf numFmtId="177" fontId="5" fillId="2" borderId="14" xfId="2" applyNumberFormat="1" applyFont="1" applyFill="1" applyBorder="1" applyAlignment="1">
      <alignment horizontal="right" vertical="center" shrinkToFit="1"/>
    </xf>
    <xf numFmtId="177" fontId="5" fillId="2" borderId="9" xfId="2" applyNumberFormat="1" applyFont="1" applyFill="1" applyBorder="1" applyAlignment="1">
      <alignment horizontal="right" vertical="center" shrinkToFit="1"/>
    </xf>
    <xf numFmtId="177" fontId="5" fillId="2" borderId="8" xfId="2" applyNumberFormat="1" applyFont="1" applyFill="1" applyBorder="1" applyAlignment="1">
      <alignment horizontal="right" vertical="center" shrinkToFit="1"/>
    </xf>
    <xf numFmtId="177" fontId="5" fillId="2" borderId="10" xfId="2" applyNumberFormat="1" applyFont="1" applyFill="1" applyBorder="1" applyAlignment="1">
      <alignment horizontal="right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right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 shrinkToFit="1"/>
    </xf>
    <xf numFmtId="49" fontId="9" fillId="0" borderId="1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34"/>
  <sheetViews>
    <sheetView view="pageBreakPreview" zoomScale="80" zoomScaleNormal="75" zoomScaleSheetLayoutView="80" workbookViewId="0">
      <pane xSplit="1" ySplit="5" topLeftCell="G6" activePane="bottomRight" state="frozen"/>
      <selection activeCell="B9" sqref="B9:H28"/>
      <selection pane="topRight" activeCell="B9" sqref="B9:H28"/>
      <selection pane="bottomLeft" activeCell="B9" sqref="B9:H28"/>
      <selection pane="bottomRight" activeCell="N9" sqref="N9"/>
    </sheetView>
  </sheetViews>
  <sheetFormatPr defaultColWidth="11.125" defaultRowHeight="20.100000000000001" customHeight="1"/>
  <cols>
    <col min="1" max="1" width="11.125" style="2" customWidth="1"/>
    <col min="2" max="17" width="7.5" style="2" customWidth="1"/>
    <col min="18" max="29" width="8.125" style="2" customWidth="1"/>
    <col min="30" max="16384" width="11.125" style="1"/>
  </cols>
  <sheetData>
    <row r="1" spans="1:29" ht="18.75">
      <c r="A1" s="29" t="s">
        <v>39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  <c r="O1" s="27"/>
      <c r="P1" s="73"/>
      <c r="Q1" s="73"/>
      <c r="R1" s="27"/>
      <c r="S1" s="27"/>
      <c r="T1" s="27"/>
      <c r="U1" s="27"/>
      <c r="V1" s="27"/>
      <c r="W1" s="27"/>
      <c r="X1" s="27"/>
      <c r="Y1" s="28"/>
      <c r="Z1" s="27"/>
      <c r="AA1" s="27"/>
      <c r="AB1" s="69" t="s">
        <v>66</v>
      </c>
      <c r="AC1" s="69"/>
    </row>
    <row r="2" spans="1:29" s="26" customFormat="1" ht="20.100000000000001" customHeight="1">
      <c r="A2" s="74" t="s">
        <v>38</v>
      </c>
      <c r="B2" s="70" t="s">
        <v>37</v>
      </c>
      <c r="C2" s="71"/>
      <c r="D2" s="71"/>
      <c r="E2" s="71"/>
      <c r="F2" s="71"/>
      <c r="G2" s="71"/>
      <c r="H2" s="71"/>
      <c r="I2" s="72"/>
      <c r="J2" s="71" t="s">
        <v>36</v>
      </c>
      <c r="K2" s="71"/>
      <c r="L2" s="71"/>
      <c r="M2" s="71"/>
      <c r="N2" s="71"/>
      <c r="O2" s="71"/>
      <c r="P2" s="71"/>
      <c r="Q2" s="72"/>
      <c r="R2" s="70" t="s">
        <v>35</v>
      </c>
      <c r="S2" s="71"/>
      <c r="T2" s="71"/>
      <c r="U2" s="71"/>
      <c r="V2" s="71"/>
      <c r="W2" s="71"/>
      <c r="X2" s="71"/>
      <c r="Y2" s="72"/>
      <c r="Z2" s="70" t="s">
        <v>65</v>
      </c>
      <c r="AA2" s="71"/>
      <c r="AB2" s="71"/>
      <c r="AC2" s="72"/>
    </row>
    <row r="3" spans="1:29" ht="20.100000000000001" customHeight="1">
      <c r="A3" s="75"/>
      <c r="B3" s="68" t="s">
        <v>33</v>
      </c>
      <c r="C3" s="68"/>
      <c r="D3" s="68"/>
      <c r="E3" s="68"/>
      <c r="F3" s="68" t="s">
        <v>34</v>
      </c>
      <c r="G3" s="68"/>
      <c r="H3" s="68"/>
      <c r="I3" s="68"/>
      <c r="J3" s="68" t="s">
        <v>33</v>
      </c>
      <c r="K3" s="68"/>
      <c r="L3" s="68"/>
      <c r="M3" s="68"/>
      <c r="N3" s="68" t="s">
        <v>34</v>
      </c>
      <c r="O3" s="68"/>
      <c r="P3" s="68"/>
      <c r="Q3" s="68"/>
      <c r="R3" s="68" t="s">
        <v>33</v>
      </c>
      <c r="S3" s="68"/>
      <c r="T3" s="68"/>
      <c r="U3" s="68"/>
      <c r="V3" s="68" t="s">
        <v>34</v>
      </c>
      <c r="W3" s="68"/>
      <c r="X3" s="68"/>
      <c r="Y3" s="68"/>
      <c r="Z3" s="68" t="s">
        <v>33</v>
      </c>
      <c r="AA3" s="68"/>
      <c r="AB3" s="68"/>
      <c r="AC3" s="68"/>
    </row>
    <row r="4" spans="1:29" ht="20.100000000000001" customHeight="1">
      <c r="A4" s="75"/>
      <c r="B4" s="68" t="s">
        <v>32</v>
      </c>
      <c r="C4" s="68"/>
      <c r="D4" s="68" t="s">
        <v>31</v>
      </c>
      <c r="E4" s="68"/>
      <c r="F4" s="67" t="s">
        <v>32</v>
      </c>
      <c r="G4" s="68"/>
      <c r="H4" s="68" t="s">
        <v>31</v>
      </c>
      <c r="I4" s="68"/>
      <c r="J4" s="67" t="s">
        <v>32</v>
      </c>
      <c r="K4" s="68"/>
      <c r="L4" s="68" t="s">
        <v>31</v>
      </c>
      <c r="M4" s="68"/>
      <c r="N4" s="67" t="s">
        <v>32</v>
      </c>
      <c r="O4" s="68"/>
      <c r="P4" s="68" t="s">
        <v>31</v>
      </c>
      <c r="Q4" s="68"/>
      <c r="R4" s="68" t="s">
        <v>32</v>
      </c>
      <c r="S4" s="68"/>
      <c r="T4" s="68" t="s">
        <v>31</v>
      </c>
      <c r="U4" s="68"/>
      <c r="V4" s="67" t="s">
        <v>32</v>
      </c>
      <c r="W4" s="68"/>
      <c r="X4" s="68" t="s">
        <v>31</v>
      </c>
      <c r="Y4" s="68"/>
      <c r="Z4" s="67" t="s">
        <v>32</v>
      </c>
      <c r="AA4" s="68"/>
      <c r="AB4" s="68" t="s">
        <v>31</v>
      </c>
      <c r="AC4" s="68"/>
    </row>
    <row r="5" spans="1:29" ht="30" customHeight="1">
      <c r="A5" s="76"/>
      <c r="B5" s="24" t="s">
        <v>30</v>
      </c>
      <c r="C5" s="24" t="s">
        <v>29</v>
      </c>
      <c r="D5" s="24" t="s">
        <v>30</v>
      </c>
      <c r="E5" s="24" t="s">
        <v>29</v>
      </c>
      <c r="F5" s="24" t="s">
        <v>30</v>
      </c>
      <c r="G5" s="24" t="s">
        <v>29</v>
      </c>
      <c r="H5" s="24" t="s">
        <v>30</v>
      </c>
      <c r="I5" s="24" t="s">
        <v>29</v>
      </c>
      <c r="J5" s="25" t="s">
        <v>30</v>
      </c>
      <c r="K5" s="24" t="s">
        <v>29</v>
      </c>
      <c r="L5" s="24" t="s">
        <v>30</v>
      </c>
      <c r="M5" s="24" t="s">
        <v>29</v>
      </c>
      <c r="N5" s="24" t="s">
        <v>30</v>
      </c>
      <c r="O5" s="24" t="s">
        <v>29</v>
      </c>
      <c r="P5" s="24" t="s">
        <v>30</v>
      </c>
      <c r="Q5" s="24" t="s">
        <v>29</v>
      </c>
      <c r="R5" s="24" t="s">
        <v>30</v>
      </c>
      <c r="S5" s="24" t="s">
        <v>29</v>
      </c>
      <c r="T5" s="24" t="s">
        <v>30</v>
      </c>
      <c r="U5" s="24" t="s">
        <v>29</v>
      </c>
      <c r="V5" s="24" t="s">
        <v>30</v>
      </c>
      <c r="W5" s="24" t="s">
        <v>29</v>
      </c>
      <c r="X5" s="24" t="s">
        <v>30</v>
      </c>
      <c r="Y5" s="24" t="s">
        <v>29</v>
      </c>
      <c r="Z5" s="25" t="s">
        <v>30</v>
      </c>
      <c r="AA5" s="24" t="s">
        <v>29</v>
      </c>
      <c r="AB5" s="24" t="s">
        <v>30</v>
      </c>
      <c r="AC5" s="24" t="s">
        <v>29</v>
      </c>
    </row>
    <row r="6" spans="1:29" s="3" customFormat="1" ht="39.950000000000003" customHeight="1">
      <c r="A6" s="23" t="s">
        <v>28</v>
      </c>
      <c r="B6" s="22">
        <f>SUM(B9:B28)</f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0">
        <v>0</v>
      </c>
      <c r="R6" s="22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0">
        <v>0</v>
      </c>
    </row>
    <row r="7" spans="1:29" s="3" customFormat="1" ht="39.950000000000003" customHeight="1">
      <c r="A7" s="11" t="s">
        <v>27</v>
      </c>
      <c r="B7" s="10">
        <f>SUM(B9:B19)</f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8">
        <v>0</v>
      </c>
      <c r="R7" s="10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8">
        <v>0</v>
      </c>
    </row>
    <row r="8" spans="1:29" s="3" customFormat="1" ht="39.950000000000003" customHeight="1">
      <c r="A8" s="7" t="s">
        <v>26</v>
      </c>
      <c r="B8" s="6">
        <f>SUM(B20:B28)</f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4">
        <v>0</v>
      </c>
      <c r="R8" s="6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4">
        <v>0</v>
      </c>
    </row>
    <row r="9" spans="1:29" s="3" customFormat="1" ht="39.950000000000003" customHeight="1">
      <c r="A9" s="23" t="s">
        <v>25</v>
      </c>
      <c r="B9" s="1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0">
        <v>0</v>
      </c>
      <c r="R9" s="22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0">
        <v>0</v>
      </c>
    </row>
    <row r="10" spans="1:29" s="3" customFormat="1" ht="39.950000000000003" customHeight="1">
      <c r="A10" s="11" t="s">
        <v>24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8">
        <v>0</v>
      </c>
      <c r="R10" s="10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8">
        <v>0</v>
      </c>
    </row>
    <row r="11" spans="1:29" s="3" customFormat="1" ht="39.950000000000003" customHeight="1">
      <c r="A11" s="11" t="s">
        <v>23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8">
        <v>0</v>
      </c>
    </row>
    <row r="12" spans="1:29" s="3" customFormat="1" ht="39.950000000000003" customHeight="1">
      <c r="A12" s="11" t="s">
        <v>22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v>0</v>
      </c>
      <c r="R12" s="10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8">
        <v>0</v>
      </c>
    </row>
    <row r="13" spans="1:29" s="3" customFormat="1" ht="39.950000000000003" customHeight="1">
      <c r="A13" s="11" t="s">
        <v>21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8">
        <v>0</v>
      </c>
    </row>
    <row r="14" spans="1:29" s="3" customFormat="1" ht="39.950000000000003" customHeight="1">
      <c r="A14" s="11" t="s">
        <v>20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v>0</v>
      </c>
      <c r="R14" s="10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8">
        <v>0</v>
      </c>
    </row>
    <row r="15" spans="1:29" s="3" customFormat="1" ht="39.950000000000003" customHeight="1">
      <c r="A15" s="11" t="s">
        <v>19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8">
        <v>0</v>
      </c>
    </row>
    <row r="16" spans="1:29" s="3" customFormat="1" ht="39.950000000000003" customHeight="1">
      <c r="A16" s="11" t="s">
        <v>18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v>0</v>
      </c>
      <c r="R16" s="10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8">
        <v>0</v>
      </c>
    </row>
    <row r="17" spans="1:29" s="3" customFormat="1" ht="39.950000000000003" customHeight="1">
      <c r="A17" s="11" t="s">
        <v>17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8">
        <v>0</v>
      </c>
    </row>
    <row r="18" spans="1:29" s="3" customFormat="1" ht="39.950000000000003" customHeight="1">
      <c r="A18" s="11" t="s">
        <v>16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v>0</v>
      </c>
      <c r="R18" s="10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8">
        <v>0</v>
      </c>
    </row>
    <row r="19" spans="1:29" s="3" customFormat="1" ht="39.950000000000003" customHeight="1">
      <c r="A19" s="11" t="s">
        <v>15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4">
        <v>0</v>
      </c>
    </row>
    <row r="20" spans="1:29" s="3" customFormat="1" ht="39.950000000000003" customHeight="1">
      <c r="A20" s="19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  <c r="R20" s="18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6">
        <v>0</v>
      </c>
    </row>
    <row r="21" spans="1:2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0</v>
      </c>
      <c r="R21" s="18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6">
        <v>0</v>
      </c>
    </row>
    <row r="22" spans="1:29" s="3" customFormat="1" ht="39.950000000000003" customHeight="1">
      <c r="A22" s="11" t="s">
        <v>12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v>0</v>
      </c>
      <c r="R22" s="10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8">
        <v>0</v>
      </c>
    </row>
    <row r="23" spans="1:29" s="3" customFormat="1" ht="39.950000000000003" customHeight="1">
      <c r="A23" s="11" t="s">
        <v>11</v>
      </c>
      <c r="B23" s="1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8">
        <v>0</v>
      </c>
    </row>
    <row r="24" spans="1:29" s="3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0</v>
      </c>
      <c r="R24" s="18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6">
        <v>0</v>
      </c>
    </row>
    <row r="25" spans="1:29" s="3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0</v>
      </c>
      <c r="R25" s="18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6">
        <v>0</v>
      </c>
    </row>
    <row r="26" spans="1:29" s="3" customFormat="1" ht="39.950000000000003" customHeight="1">
      <c r="A26" s="11" t="s">
        <v>8</v>
      </c>
      <c r="B26" s="1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0</v>
      </c>
      <c r="R26" s="10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8">
        <v>0</v>
      </c>
    </row>
    <row r="27" spans="1:29" s="3" customFormat="1" ht="39.950000000000003" customHeight="1">
      <c r="A27" s="11" t="s">
        <v>7</v>
      </c>
      <c r="B27" s="1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8">
        <v>0</v>
      </c>
    </row>
    <row r="28" spans="1:29" s="3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2">
        <v>0</v>
      </c>
      <c r="R28" s="14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2">
        <v>0</v>
      </c>
    </row>
    <row r="29" spans="1:29" s="3" customFormat="1" ht="39.950000000000003" customHeight="1" thickTop="1">
      <c r="A29" s="11" t="s">
        <v>5</v>
      </c>
      <c r="B29" s="10">
        <f>B17</f>
        <v>0</v>
      </c>
      <c r="C29" s="9">
        <f t="shared" ref="C29:AB29" si="0">C17</f>
        <v>0</v>
      </c>
      <c r="D29" s="9">
        <f t="shared" si="0"/>
        <v>0</v>
      </c>
      <c r="E29" s="9">
        <f t="shared" si="0"/>
        <v>0</v>
      </c>
      <c r="F29" s="9">
        <f t="shared" si="0"/>
        <v>0</v>
      </c>
      <c r="G29" s="9">
        <f t="shared" si="0"/>
        <v>0</v>
      </c>
      <c r="H29" s="9">
        <f t="shared" si="0"/>
        <v>0</v>
      </c>
      <c r="I29" s="9">
        <f t="shared" si="0"/>
        <v>0</v>
      </c>
      <c r="J29" s="9">
        <f t="shared" si="0"/>
        <v>0</v>
      </c>
      <c r="K29" s="9">
        <f t="shared" si="0"/>
        <v>0</v>
      </c>
      <c r="L29" s="9">
        <f t="shared" si="0"/>
        <v>0</v>
      </c>
      <c r="M29" s="9">
        <f t="shared" si="0"/>
        <v>0</v>
      </c>
      <c r="N29" s="9">
        <f t="shared" si="0"/>
        <v>0</v>
      </c>
      <c r="O29" s="9">
        <f t="shared" si="0"/>
        <v>0</v>
      </c>
      <c r="P29" s="9">
        <f t="shared" si="0"/>
        <v>0</v>
      </c>
      <c r="Q29" s="8">
        <f t="shared" si="0"/>
        <v>0</v>
      </c>
      <c r="R29" s="10">
        <f t="shared" si="0"/>
        <v>0</v>
      </c>
      <c r="S29" s="9">
        <f t="shared" si="0"/>
        <v>0</v>
      </c>
      <c r="T29" s="9">
        <f t="shared" si="0"/>
        <v>0</v>
      </c>
      <c r="U29" s="9">
        <f t="shared" si="0"/>
        <v>0</v>
      </c>
      <c r="V29" s="9">
        <f t="shared" si="0"/>
        <v>0</v>
      </c>
      <c r="W29" s="9">
        <f t="shared" si="0"/>
        <v>0</v>
      </c>
      <c r="X29" s="9">
        <f t="shared" si="0"/>
        <v>0</v>
      </c>
      <c r="Y29" s="9">
        <f t="shared" si="0"/>
        <v>0</v>
      </c>
      <c r="Z29" s="9">
        <f t="shared" si="0"/>
        <v>0</v>
      </c>
      <c r="AA29" s="9">
        <f t="shared" si="0"/>
        <v>0</v>
      </c>
      <c r="AB29" s="9">
        <f t="shared" si="0"/>
        <v>0</v>
      </c>
      <c r="AC29" s="8">
        <f t="shared" ref="AC29" si="1">AC17</f>
        <v>0</v>
      </c>
    </row>
    <row r="30" spans="1:29" s="3" customFormat="1" ht="39.950000000000003" customHeight="1">
      <c r="A30" s="11" t="s">
        <v>4</v>
      </c>
      <c r="B30" s="10">
        <f>B13+B14</f>
        <v>0</v>
      </c>
      <c r="C30" s="9">
        <f t="shared" ref="C30:AB30" si="2">C13+C14</f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8">
        <f t="shared" si="2"/>
        <v>0</v>
      </c>
      <c r="R30" s="10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>
        <f t="shared" si="2"/>
        <v>0</v>
      </c>
      <c r="Y30" s="9">
        <f t="shared" si="2"/>
        <v>0</v>
      </c>
      <c r="Z30" s="9">
        <f t="shared" si="2"/>
        <v>0</v>
      </c>
      <c r="AA30" s="9">
        <f t="shared" si="2"/>
        <v>0</v>
      </c>
      <c r="AB30" s="9">
        <f t="shared" si="2"/>
        <v>0</v>
      </c>
      <c r="AC30" s="8">
        <f t="shared" ref="AC30" si="3">AC13+AC14</f>
        <v>0</v>
      </c>
    </row>
    <row r="31" spans="1:29" s="3" customFormat="1" ht="39.950000000000003" customHeight="1">
      <c r="A31" s="11" t="s">
        <v>3</v>
      </c>
      <c r="B31" s="10">
        <f>B10+B20</f>
        <v>0</v>
      </c>
      <c r="C31" s="9">
        <f t="shared" ref="C31:AB31" si="4">C10+C20</f>
        <v>0</v>
      </c>
      <c r="D31" s="9">
        <f t="shared" si="4"/>
        <v>0</v>
      </c>
      <c r="E31" s="9">
        <f t="shared" si="4"/>
        <v>0</v>
      </c>
      <c r="F31" s="9">
        <f t="shared" si="4"/>
        <v>0</v>
      </c>
      <c r="G31" s="9">
        <f t="shared" si="4"/>
        <v>0</v>
      </c>
      <c r="H31" s="9">
        <f t="shared" si="4"/>
        <v>0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0</v>
      </c>
      <c r="N31" s="9">
        <f t="shared" si="4"/>
        <v>0</v>
      </c>
      <c r="O31" s="9">
        <f t="shared" si="4"/>
        <v>0</v>
      </c>
      <c r="P31" s="9">
        <f t="shared" si="4"/>
        <v>0</v>
      </c>
      <c r="Q31" s="8">
        <f t="shared" si="4"/>
        <v>0</v>
      </c>
      <c r="R31" s="10">
        <f t="shared" si="4"/>
        <v>0</v>
      </c>
      <c r="S31" s="9">
        <f t="shared" si="4"/>
        <v>0</v>
      </c>
      <c r="T31" s="9">
        <f t="shared" si="4"/>
        <v>0</v>
      </c>
      <c r="U31" s="9">
        <f t="shared" si="4"/>
        <v>0</v>
      </c>
      <c r="V31" s="9">
        <f t="shared" si="4"/>
        <v>0</v>
      </c>
      <c r="W31" s="9">
        <f t="shared" si="4"/>
        <v>0</v>
      </c>
      <c r="X31" s="9">
        <f t="shared" si="4"/>
        <v>0</v>
      </c>
      <c r="Y31" s="9">
        <f t="shared" si="4"/>
        <v>0</v>
      </c>
      <c r="Z31" s="9">
        <f t="shared" si="4"/>
        <v>0</v>
      </c>
      <c r="AA31" s="9">
        <f t="shared" si="4"/>
        <v>0</v>
      </c>
      <c r="AB31" s="9">
        <f t="shared" si="4"/>
        <v>0</v>
      </c>
      <c r="AC31" s="8">
        <f t="shared" ref="AC31" si="5">AC10+AC20</f>
        <v>0</v>
      </c>
    </row>
    <row r="32" spans="1:29" s="3" customFormat="1" ht="39.950000000000003" customHeight="1">
      <c r="A32" s="11" t="s">
        <v>2</v>
      </c>
      <c r="B32" s="10">
        <f>B9+B16+B19+B21+B22+B23</f>
        <v>0</v>
      </c>
      <c r="C32" s="9">
        <f t="shared" ref="C32:AB32" si="6">C9+C16+C19+C21+C22+C23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8">
        <f t="shared" si="6"/>
        <v>0</v>
      </c>
      <c r="R32" s="10">
        <f t="shared" si="6"/>
        <v>0</v>
      </c>
      <c r="S32" s="9">
        <f t="shared" si="6"/>
        <v>0</v>
      </c>
      <c r="T32" s="9">
        <f t="shared" si="6"/>
        <v>0</v>
      </c>
      <c r="U32" s="9">
        <f t="shared" si="6"/>
        <v>0</v>
      </c>
      <c r="V32" s="9">
        <f t="shared" si="6"/>
        <v>0</v>
      </c>
      <c r="W32" s="9">
        <f t="shared" si="6"/>
        <v>0</v>
      </c>
      <c r="X32" s="9">
        <f t="shared" si="6"/>
        <v>0</v>
      </c>
      <c r="Y32" s="9">
        <f t="shared" si="6"/>
        <v>0</v>
      </c>
      <c r="Z32" s="9">
        <f t="shared" si="6"/>
        <v>0</v>
      </c>
      <c r="AA32" s="9">
        <f t="shared" si="6"/>
        <v>0</v>
      </c>
      <c r="AB32" s="9">
        <f t="shared" si="6"/>
        <v>0</v>
      </c>
      <c r="AC32" s="8">
        <f t="shared" ref="AC32" si="7">AC9+AC16+AC19+AC21+AC22+AC23</f>
        <v>0</v>
      </c>
    </row>
    <row r="33" spans="1:29" s="3" customFormat="1" ht="39.950000000000003" customHeight="1">
      <c r="A33" s="11" t="s">
        <v>1</v>
      </c>
      <c r="B33" s="10">
        <f>B12+B15+B18+B24+B25</f>
        <v>0</v>
      </c>
      <c r="C33" s="9">
        <f t="shared" ref="C33:AB33" si="8">C12+C15+C18+C24+C25</f>
        <v>0</v>
      </c>
      <c r="D33" s="9">
        <f t="shared" si="8"/>
        <v>0</v>
      </c>
      <c r="E33" s="9">
        <f t="shared" si="8"/>
        <v>0</v>
      </c>
      <c r="F33" s="9">
        <f t="shared" si="8"/>
        <v>0</v>
      </c>
      <c r="G33" s="9">
        <f t="shared" si="8"/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  <c r="K33" s="9">
        <f t="shared" si="8"/>
        <v>0</v>
      </c>
      <c r="L33" s="9">
        <f t="shared" si="8"/>
        <v>0</v>
      </c>
      <c r="M33" s="9">
        <f t="shared" si="8"/>
        <v>0</v>
      </c>
      <c r="N33" s="9">
        <f t="shared" si="8"/>
        <v>0</v>
      </c>
      <c r="O33" s="9">
        <f t="shared" si="8"/>
        <v>0</v>
      </c>
      <c r="P33" s="9">
        <f t="shared" si="8"/>
        <v>0</v>
      </c>
      <c r="Q33" s="8">
        <f t="shared" si="8"/>
        <v>0</v>
      </c>
      <c r="R33" s="10">
        <f t="shared" si="8"/>
        <v>0</v>
      </c>
      <c r="S33" s="9">
        <f t="shared" si="8"/>
        <v>0</v>
      </c>
      <c r="T33" s="9">
        <f t="shared" si="8"/>
        <v>0</v>
      </c>
      <c r="U33" s="9">
        <f t="shared" si="8"/>
        <v>0</v>
      </c>
      <c r="V33" s="9">
        <f t="shared" si="8"/>
        <v>0</v>
      </c>
      <c r="W33" s="9">
        <f t="shared" si="8"/>
        <v>0</v>
      </c>
      <c r="X33" s="9">
        <f t="shared" si="8"/>
        <v>0</v>
      </c>
      <c r="Y33" s="9">
        <f t="shared" si="8"/>
        <v>0</v>
      </c>
      <c r="Z33" s="9">
        <f t="shared" si="8"/>
        <v>0</v>
      </c>
      <c r="AA33" s="9">
        <f t="shared" si="8"/>
        <v>0</v>
      </c>
      <c r="AB33" s="9">
        <f t="shared" si="8"/>
        <v>0</v>
      </c>
      <c r="AC33" s="8">
        <f t="shared" ref="AC33" si="9">AC12+AC15+AC18+AC24+AC25</f>
        <v>0</v>
      </c>
    </row>
    <row r="34" spans="1:29" s="3" customFormat="1" ht="39.950000000000003" customHeight="1">
      <c r="A34" s="7" t="s">
        <v>0</v>
      </c>
      <c r="B34" s="6">
        <f>B11+B26+B27+B28</f>
        <v>0</v>
      </c>
      <c r="C34" s="5">
        <f t="shared" ref="C34:AB34" si="10">C11+C26+C27+C28</f>
        <v>0</v>
      </c>
      <c r="D34" s="5">
        <f t="shared" si="10"/>
        <v>0</v>
      </c>
      <c r="E34" s="5">
        <f t="shared" si="10"/>
        <v>0</v>
      </c>
      <c r="F34" s="5">
        <f t="shared" si="10"/>
        <v>0</v>
      </c>
      <c r="G34" s="5">
        <f t="shared" si="10"/>
        <v>0</v>
      </c>
      <c r="H34" s="5">
        <f t="shared" si="10"/>
        <v>0</v>
      </c>
      <c r="I34" s="5">
        <f t="shared" si="10"/>
        <v>0</v>
      </c>
      <c r="J34" s="5">
        <f t="shared" si="10"/>
        <v>0</v>
      </c>
      <c r="K34" s="5">
        <f t="shared" si="10"/>
        <v>0</v>
      </c>
      <c r="L34" s="5">
        <f t="shared" si="10"/>
        <v>0</v>
      </c>
      <c r="M34" s="5">
        <f t="shared" si="10"/>
        <v>0</v>
      </c>
      <c r="N34" s="5">
        <f t="shared" si="10"/>
        <v>0</v>
      </c>
      <c r="O34" s="5">
        <f t="shared" si="10"/>
        <v>0</v>
      </c>
      <c r="P34" s="5">
        <f t="shared" si="10"/>
        <v>0</v>
      </c>
      <c r="Q34" s="4">
        <f t="shared" si="10"/>
        <v>0</v>
      </c>
      <c r="R34" s="6">
        <f t="shared" si="10"/>
        <v>0</v>
      </c>
      <c r="S34" s="5">
        <f t="shared" si="10"/>
        <v>0</v>
      </c>
      <c r="T34" s="5">
        <f t="shared" si="10"/>
        <v>0</v>
      </c>
      <c r="U34" s="5">
        <f t="shared" si="10"/>
        <v>0</v>
      </c>
      <c r="V34" s="5">
        <f t="shared" si="10"/>
        <v>0</v>
      </c>
      <c r="W34" s="5">
        <f t="shared" si="10"/>
        <v>0</v>
      </c>
      <c r="X34" s="5">
        <f t="shared" si="10"/>
        <v>0</v>
      </c>
      <c r="Y34" s="5">
        <f t="shared" si="10"/>
        <v>0</v>
      </c>
      <c r="Z34" s="5">
        <f t="shared" si="10"/>
        <v>0</v>
      </c>
      <c r="AA34" s="5">
        <f t="shared" si="10"/>
        <v>0</v>
      </c>
      <c r="AB34" s="5">
        <f t="shared" si="10"/>
        <v>0</v>
      </c>
      <c r="AC34" s="4">
        <f t="shared" ref="AC34" si="11">AC11+AC26+AC27+AC28</f>
        <v>0</v>
      </c>
    </row>
  </sheetData>
  <mergeCells count="28">
    <mergeCell ref="A2:A5"/>
    <mergeCell ref="B2:I2"/>
    <mergeCell ref="J2:Q2"/>
    <mergeCell ref="J3:M3"/>
    <mergeCell ref="B3:E3"/>
    <mergeCell ref="B4:C4"/>
    <mergeCell ref="D4:E4"/>
    <mergeCell ref="F3:I3"/>
    <mergeCell ref="F4:G4"/>
    <mergeCell ref="H4:I4"/>
    <mergeCell ref="P1:Q1"/>
    <mergeCell ref="J4:K4"/>
    <mergeCell ref="L4:M4"/>
    <mergeCell ref="N3:Q3"/>
    <mergeCell ref="N4:O4"/>
    <mergeCell ref="P4:Q4"/>
    <mergeCell ref="AB1:AC1"/>
    <mergeCell ref="R2:Y2"/>
    <mergeCell ref="R3:U3"/>
    <mergeCell ref="V3:Y3"/>
    <mergeCell ref="Z3:AC3"/>
    <mergeCell ref="Z2:AC2"/>
    <mergeCell ref="Z4:AA4"/>
    <mergeCell ref="AB4:AC4"/>
    <mergeCell ref="R4:S4"/>
    <mergeCell ref="T4:U4"/>
    <mergeCell ref="V4:W4"/>
    <mergeCell ref="X4:Y4"/>
  </mergeCells>
  <phoneticPr fontId="2"/>
  <printOptions horizontalCentered="1"/>
  <pageMargins left="0.78740157480314965" right="0.39370078740157483" top="0.59055118110236227" bottom="0.59055118110236227" header="0" footer="0"/>
  <pageSetup paperSize="9" scale="43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57" zoomScaleNormal="75" zoomScaleSheetLayoutView="57" workbookViewId="0">
      <pane xSplit="1" ySplit="5" topLeftCell="B24" activePane="bottomRight" state="frozen"/>
      <selection pane="topRight"/>
      <selection pane="bottomLeft"/>
      <selection pane="bottomRight" activeCell="Q17" sqref="Q17"/>
    </sheetView>
  </sheetViews>
  <sheetFormatPr defaultColWidth="14.375" defaultRowHeight="20.100000000000001" customHeight="1"/>
  <cols>
    <col min="1" max="15" width="14.375" style="2" customWidth="1"/>
    <col min="16" max="17" width="14.375" customWidth="1"/>
    <col min="18" max="16384" width="14.375" style="1"/>
  </cols>
  <sheetData>
    <row r="1" spans="1:15" ht="18.75">
      <c r="A1" s="29" t="s">
        <v>53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69" t="s">
        <v>66</v>
      </c>
      <c r="O1" s="69"/>
    </row>
    <row r="2" spans="1:15" ht="4.5" customHeight="1">
      <c r="A2" s="3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100000000000001" customHeight="1">
      <c r="A3" s="77" t="s">
        <v>52</v>
      </c>
      <c r="B3" s="80" t="s">
        <v>51</v>
      </c>
      <c r="C3" s="81"/>
      <c r="D3" s="84" t="s">
        <v>50</v>
      </c>
      <c r="E3" s="85"/>
      <c r="F3" s="85"/>
      <c r="G3" s="85"/>
      <c r="H3" s="85"/>
      <c r="I3" s="67"/>
      <c r="J3" s="84" t="s">
        <v>49</v>
      </c>
      <c r="K3" s="85"/>
      <c r="L3" s="85"/>
      <c r="M3" s="85"/>
      <c r="N3" s="85"/>
      <c r="O3" s="67"/>
    </row>
    <row r="4" spans="1:15" ht="20.100000000000001" customHeight="1">
      <c r="A4" s="78"/>
      <c r="B4" s="82"/>
      <c r="C4" s="83"/>
      <c r="D4" s="68" t="s">
        <v>48</v>
      </c>
      <c r="E4" s="68"/>
      <c r="F4" s="67" t="s">
        <v>64</v>
      </c>
      <c r="G4" s="68"/>
      <c r="H4" s="84" t="s">
        <v>46</v>
      </c>
      <c r="I4" s="67"/>
      <c r="J4" s="68" t="s">
        <v>45</v>
      </c>
      <c r="K4" s="68"/>
      <c r="L4" s="68" t="s">
        <v>44</v>
      </c>
      <c r="M4" s="68"/>
      <c r="N4" s="68" t="s">
        <v>43</v>
      </c>
      <c r="O4" s="68"/>
    </row>
    <row r="5" spans="1:15" ht="20.100000000000001" customHeight="1">
      <c r="A5" s="79"/>
      <c r="B5" s="36" t="s">
        <v>41</v>
      </c>
      <c r="C5" s="36" t="s">
        <v>40</v>
      </c>
      <c r="D5" s="36" t="s">
        <v>41</v>
      </c>
      <c r="E5" s="36" t="s">
        <v>40</v>
      </c>
      <c r="F5" s="37" t="s">
        <v>41</v>
      </c>
      <c r="G5" s="36" t="s">
        <v>40</v>
      </c>
      <c r="H5" s="36" t="s">
        <v>41</v>
      </c>
      <c r="I5" s="36" t="s">
        <v>42</v>
      </c>
      <c r="J5" s="36" t="s">
        <v>41</v>
      </c>
      <c r="K5" s="36" t="s">
        <v>40</v>
      </c>
      <c r="L5" s="36" t="s">
        <v>41</v>
      </c>
      <c r="M5" s="36" t="s">
        <v>40</v>
      </c>
      <c r="N5" s="36" t="s">
        <v>41</v>
      </c>
      <c r="O5" s="36" t="s">
        <v>40</v>
      </c>
    </row>
    <row r="6" spans="1:15" s="3" customFormat="1" ht="39.950000000000003" customHeight="1">
      <c r="A6" s="35" t="s">
        <v>28</v>
      </c>
      <c r="B6" s="22">
        <f>D6+F6+H6+J6+L6+N6</f>
        <v>2559</v>
      </c>
      <c r="C6" s="21">
        <f>E6+G6+I6+K6+M6+O6</f>
        <v>21230</v>
      </c>
      <c r="D6" s="21">
        <f>SUM(D7:D8)</f>
        <v>87</v>
      </c>
      <c r="E6" s="21">
        <f t="shared" ref="E6:O6" si="0">SUM(E7:E8)</f>
        <v>797</v>
      </c>
      <c r="F6" s="21">
        <f t="shared" si="0"/>
        <v>97</v>
      </c>
      <c r="G6" s="21">
        <f t="shared" si="0"/>
        <v>880</v>
      </c>
      <c r="H6" s="21">
        <f t="shared" si="0"/>
        <v>13</v>
      </c>
      <c r="I6" s="20">
        <f t="shared" si="0"/>
        <v>532</v>
      </c>
      <c r="J6" s="22">
        <f t="shared" si="0"/>
        <v>361</v>
      </c>
      <c r="K6" s="21">
        <f t="shared" si="0"/>
        <v>3457</v>
      </c>
      <c r="L6" s="21">
        <f t="shared" si="0"/>
        <v>1</v>
      </c>
      <c r="M6" s="21">
        <f t="shared" si="0"/>
        <v>8</v>
      </c>
      <c r="N6" s="21">
        <f t="shared" si="0"/>
        <v>2000</v>
      </c>
      <c r="O6" s="20">
        <f t="shared" si="0"/>
        <v>15556</v>
      </c>
    </row>
    <row r="7" spans="1:15" s="3" customFormat="1" ht="39.950000000000003" customHeight="1">
      <c r="A7" s="31" t="s">
        <v>27</v>
      </c>
      <c r="B7" s="10">
        <f t="shared" ref="B7:B34" si="1">D7+F7+H7+J7+L7+N7</f>
        <v>2045</v>
      </c>
      <c r="C7" s="9">
        <f t="shared" ref="C7:C34" si="2">E7+G7+I7+K7+M7+O7</f>
        <v>16943</v>
      </c>
      <c r="D7" s="9">
        <f>SUM(D9:D19)</f>
        <v>85</v>
      </c>
      <c r="E7" s="9">
        <f t="shared" ref="E7:O7" si="3">SUM(E9:E19)</f>
        <v>790</v>
      </c>
      <c r="F7" s="9">
        <f t="shared" si="3"/>
        <v>68</v>
      </c>
      <c r="G7" s="9">
        <f t="shared" si="3"/>
        <v>638</v>
      </c>
      <c r="H7" s="9">
        <f t="shared" si="3"/>
        <v>13</v>
      </c>
      <c r="I7" s="8">
        <f t="shared" si="3"/>
        <v>532</v>
      </c>
      <c r="J7" s="10">
        <f t="shared" si="3"/>
        <v>310</v>
      </c>
      <c r="K7" s="9">
        <f t="shared" si="3"/>
        <v>3232</v>
      </c>
      <c r="L7" s="9">
        <f t="shared" si="3"/>
        <v>1</v>
      </c>
      <c r="M7" s="9">
        <f t="shared" si="3"/>
        <v>8</v>
      </c>
      <c r="N7" s="9">
        <f t="shared" si="3"/>
        <v>1568</v>
      </c>
      <c r="O7" s="8">
        <f t="shared" si="3"/>
        <v>11743</v>
      </c>
    </row>
    <row r="8" spans="1:15" s="3" customFormat="1" ht="39.950000000000003" customHeight="1">
      <c r="A8" s="30" t="s">
        <v>26</v>
      </c>
      <c r="B8" s="6">
        <f t="shared" si="1"/>
        <v>514</v>
      </c>
      <c r="C8" s="5">
        <f t="shared" si="2"/>
        <v>4287</v>
      </c>
      <c r="D8" s="5">
        <f>SUM(D20:D28)</f>
        <v>2</v>
      </c>
      <c r="E8" s="5">
        <f t="shared" ref="E8:O8" si="4">SUM(E20:E28)</f>
        <v>7</v>
      </c>
      <c r="F8" s="5">
        <f t="shared" si="4"/>
        <v>29</v>
      </c>
      <c r="G8" s="5">
        <f t="shared" si="4"/>
        <v>242</v>
      </c>
      <c r="H8" s="5">
        <f t="shared" si="4"/>
        <v>0</v>
      </c>
      <c r="I8" s="4">
        <f t="shared" si="4"/>
        <v>0</v>
      </c>
      <c r="J8" s="6">
        <f t="shared" si="4"/>
        <v>51</v>
      </c>
      <c r="K8" s="5">
        <f t="shared" si="4"/>
        <v>225</v>
      </c>
      <c r="L8" s="5">
        <f t="shared" si="4"/>
        <v>0</v>
      </c>
      <c r="M8" s="5">
        <f t="shared" si="4"/>
        <v>0</v>
      </c>
      <c r="N8" s="5">
        <f t="shared" si="4"/>
        <v>432</v>
      </c>
      <c r="O8" s="4">
        <f t="shared" si="4"/>
        <v>3813</v>
      </c>
    </row>
    <row r="9" spans="1:15" s="3" customFormat="1" ht="39.950000000000003" customHeight="1">
      <c r="A9" s="35" t="s">
        <v>25</v>
      </c>
      <c r="B9" s="22">
        <f t="shared" si="1"/>
        <v>39</v>
      </c>
      <c r="C9" s="9">
        <f t="shared" si="2"/>
        <v>904</v>
      </c>
      <c r="D9" s="21">
        <v>0</v>
      </c>
      <c r="E9" s="54">
        <v>0</v>
      </c>
      <c r="F9" s="54">
        <v>0</v>
      </c>
      <c r="G9" s="54">
        <v>0</v>
      </c>
      <c r="H9" s="54">
        <v>0</v>
      </c>
      <c r="I9" s="55">
        <v>0</v>
      </c>
      <c r="J9" s="56">
        <v>0</v>
      </c>
      <c r="K9" s="54">
        <v>0</v>
      </c>
      <c r="L9" s="54">
        <v>0</v>
      </c>
      <c r="M9" s="54">
        <v>0</v>
      </c>
      <c r="N9" s="54">
        <v>39</v>
      </c>
      <c r="O9" s="55">
        <v>904</v>
      </c>
    </row>
    <row r="10" spans="1:15" s="3" customFormat="1" ht="39.950000000000003" customHeight="1">
      <c r="A10" s="31" t="s">
        <v>24</v>
      </c>
      <c r="B10" s="10">
        <f t="shared" si="1"/>
        <v>102</v>
      </c>
      <c r="C10" s="9">
        <f t="shared" si="2"/>
        <v>426</v>
      </c>
      <c r="D10" s="57">
        <v>1</v>
      </c>
      <c r="E10" s="57">
        <v>6</v>
      </c>
      <c r="F10" s="57">
        <v>4</v>
      </c>
      <c r="G10" s="57">
        <v>13</v>
      </c>
      <c r="H10" s="57">
        <v>0</v>
      </c>
      <c r="I10" s="58">
        <v>0</v>
      </c>
      <c r="J10" s="59">
        <v>0</v>
      </c>
      <c r="K10" s="57">
        <v>0</v>
      </c>
      <c r="L10" s="57">
        <v>0</v>
      </c>
      <c r="M10" s="57">
        <v>0</v>
      </c>
      <c r="N10" s="57">
        <v>97</v>
      </c>
      <c r="O10" s="58">
        <v>407</v>
      </c>
    </row>
    <row r="11" spans="1:15" s="3" customFormat="1" ht="39.950000000000003" customHeight="1">
      <c r="A11" s="31" t="s">
        <v>23</v>
      </c>
      <c r="B11" s="10">
        <f t="shared" si="1"/>
        <v>130</v>
      </c>
      <c r="C11" s="9">
        <f t="shared" si="2"/>
        <v>2208</v>
      </c>
      <c r="D11" s="57">
        <v>11</v>
      </c>
      <c r="E11" s="57">
        <v>390</v>
      </c>
      <c r="F11" s="57">
        <v>15</v>
      </c>
      <c r="G11" s="57">
        <v>278</v>
      </c>
      <c r="H11" s="57">
        <v>12</v>
      </c>
      <c r="I11" s="58">
        <v>302</v>
      </c>
      <c r="J11" s="59">
        <v>56</v>
      </c>
      <c r="K11" s="57">
        <v>1054</v>
      </c>
      <c r="L11" s="57">
        <v>0</v>
      </c>
      <c r="M11" s="57">
        <v>0</v>
      </c>
      <c r="N11" s="57">
        <v>36</v>
      </c>
      <c r="O11" s="58">
        <v>184</v>
      </c>
    </row>
    <row r="12" spans="1:15" s="3" customFormat="1" ht="39.950000000000003" customHeight="1">
      <c r="A12" s="31" t="s">
        <v>22</v>
      </c>
      <c r="B12" s="10">
        <f t="shared" si="1"/>
        <v>29</v>
      </c>
      <c r="C12" s="9">
        <f t="shared" si="2"/>
        <v>214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8">
        <v>0</v>
      </c>
      <c r="J12" s="59">
        <v>1</v>
      </c>
      <c r="K12" s="57">
        <v>84</v>
      </c>
      <c r="L12" s="57">
        <v>0</v>
      </c>
      <c r="M12" s="57">
        <v>0</v>
      </c>
      <c r="N12" s="57">
        <v>28</v>
      </c>
      <c r="O12" s="58">
        <v>130</v>
      </c>
    </row>
    <row r="13" spans="1:15" s="3" customFormat="1" ht="39.950000000000003" customHeight="1">
      <c r="A13" s="31" t="s">
        <v>21</v>
      </c>
      <c r="B13" s="10">
        <f t="shared" si="1"/>
        <v>127</v>
      </c>
      <c r="C13" s="9">
        <f t="shared" si="2"/>
        <v>1811</v>
      </c>
      <c r="D13" s="57">
        <v>3</v>
      </c>
      <c r="E13" s="57">
        <v>10</v>
      </c>
      <c r="F13" s="57">
        <v>3</v>
      </c>
      <c r="G13" s="57">
        <v>9</v>
      </c>
      <c r="H13" s="57">
        <v>1</v>
      </c>
      <c r="I13" s="58">
        <v>230</v>
      </c>
      <c r="J13" s="59">
        <v>13</v>
      </c>
      <c r="K13" s="57">
        <v>101</v>
      </c>
      <c r="L13" s="57">
        <v>0</v>
      </c>
      <c r="M13" s="57">
        <v>0</v>
      </c>
      <c r="N13" s="57">
        <v>107</v>
      </c>
      <c r="O13" s="58">
        <v>1461</v>
      </c>
    </row>
    <row r="14" spans="1:15" s="3" customFormat="1" ht="39.950000000000003" customHeight="1">
      <c r="A14" s="31" t="s">
        <v>20</v>
      </c>
      <c r="B14" s="10">
        <f t="shared" si="1"/>
        <v>1267</v>
      </c>
      <c r="C14" s="9">
        <f t="shared" si="2"/>
        <v>9007</v>
      </c>
      <c r="D14" s="57">
        <v>28</v>
      </c>
      <c r="E14" s="57">
        <v>172</v>
      </c>
      <c r="F14" s="57">
        <v>14</v>
      </c>
      <c r="G14" s="57">
        <v>108</v>
      </c>
      <c r="H14" s="57">
        <v>0</v>
      </c>
      <c r="I14" s="58">
        <v>0</v>
      </c>
      <c r="J14" s="59">
        <v>206</v>
      </c>
      <c r="K14" s="57">
        <v>1875</v>
      </c>
      <c r="L14" s="57">
        <v>0</v>
      </c>
      <c r="M14" s="57">
        <v>0</v>
      </c>
      <c r="N14" s="57">
        <v>1019</v>
      </c>
      <c r="O14" s="58">
        <v>6852</v>
      </c>
    </row>
    <row r="15" spans="1:15" s="3" customFormat="1" ht="39.950000000000003" customHeight="1">
      <c r="A15" s="31" t="s">
        <v>19</v>
      </c>
      <c r="B15" s="10">
        <f t="shared" si="1"/>
        <v>124</v>
      </c>
      <c r="C15" s="9">
        <f t="shared" si="2"/>
        <v>643</v>
      </c>
      <c r="D15" s="57">
        <v>37</v>
      </c>
      <c r="E15" s="57">
        <v>145</v>
      </c>
      <c r="F15" s="57">
        <v>8</v>
      </c>
      <c r="G15" s="57">
        <v>18</v>
      </c>
      <c r="H15" s="57">
        <v>0</v>
      </c>
      <c r="I15" s="58">
        <v>0</v>
      </c>
      <c r="J15" s="59">
        <v>3</v>
      </c>
      <c r="K15" s="57">
        <v>11</v>
      </c>
      <c r="L15" s="57">
        <v>0</v>
      </c>
      <c r="M15" s="57">
        <v>0</v>
      </c>
      <c r="N15" s="57">
        <v>76</v>
      </c>
      <c r="O15" s="58">
        <v>469</v>
      </c>
    </row>
    <row r="16" spans="1:15" s="3" customFormat="1" ht="39.950000000000003" customHeight="1">
      <c r="A16" s="31" t="s">
        <v>18</v>
      </c>
      <c r="B16" s="10">
        <f t="shared" si="1"/>
        <v>62</v>
      </c>
      <c r="C16" s="9">
        <f t="shared" si="2"/>
        <v>506</v>
      </c>
      <c r="D16" s="57">
        <v>5</v>
      </c>
      <c r="E16" s="57">
        <v>67</v>
      </c>
      <c r="F16" s="57">
        <v>1</v>
      </c>
      <c r="G16" s="57">
        <v>3</v>
      </c>
      <c r="H16" s="57">
        <v>0</v>
      </c>
      <c r="I16" s="58">
        <v>0</v>
      </c>
      <c r="J16" s="59">
        <v>6</v>
      </c>
      <c r="K16" s="57">
        <v>20</v>
      </c>
      <c r="L16" s="57">
        <v>0</v>
      </c>
      <c r="M16" s="57">
        <v>0</v>
      </c>
      <c r="N16" s="57">
        <v>50</v>
      </c>
      <c r="O16" s="58">
        <v>416</v>
      </c>
    </row>
    <row r="17" spans="1:15" s="3" customFormat="1" ht="39.950000000000003" customHeight="1">
      <c r="A17" s="31" t="s">
        <v>17</v>
      </c>
      <c r="B17" s="10">
        <f t="shared" si="1"/>
        <v>51</v>
      </c>
      <c r="C17" s="9">
        <f t="shared" si="2"/>
        <v>210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8">
        <v>0</v>
      </c>
      <c r="J17" s="59">
        <v>22</v>
      </c>
      <c r="K17" s="57">
        <v>83</v>
      </c>
      <c r="L17" s="57">
        <v>0</v>
      </c>
      <c r="M17" s="57">
        <v>0</v>
      </c>
      <c r="N17" s="57">
        <v>29</v>
      </c>
      <c r="O17" s="58">
        <v>127</v>
      </c>
    </row>
    <row r="18" spans="1:15" s="3" customFormat="1" ht="39.950000000000003" customHeight="1">
      <c r="A18" s="31" t="s">
        <v>16</v>
      </c>
      <c r="B18" s="10">
        <f t="shared" si="1"/>
        <v>72</v>
      </c>
      <c r="C18" s="9">
        <f t="shared" si="2"/>
        <v>736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8">
        <v>0</v>
      </c>
      <c r="J18" s="59">
        <v>0</v>
      </c>
      <c r="K18" s="57">
        <v>0</v>
      </c>
      <c r="L18" s="57">
        <v>0</v>
      </c>
      <c r="M18" s="57">
        <v>0</v>
      </c>
      <c r="N18" s="57">
        <v>72</v>
      </c>
      <c r="O18" s="58">
        <v>736</v>
      </c>
    </row>
    <row r="19" spans="1:15" s="3" customFormat="1" ht="39.950000000000003" customHeight="1">
      <c r="A19" s="31" t="s">
        <v>15</v>
      </c>
      <c r="B19" s="6">
        <f t="shared" si="1"/>
        <v>42</v>
      </c>
      <c r="C19" s="5">
        <f t="shared" si="2"/>
        <v>278</v>
      </c>
      <c r="D19" s="57">
        <v>0</v>
      </c>
      <c r="E19" s="57">
        <v>0</v>
      </c>
      <c r="F19" s="57">
        <v>23</v>
      </c>
      <c r="G19" s="60">
        <v>209</v>
      </c>
      <c r="H19" s="57">
        <v>0</v>
      </c>
      <c r="I19" s="58">
        <v>0</v>
      </c>
      <c r="J19" s="59">
        <v>3</v>
      </c>
      <c r="K19" s="57">
        <v>4</v>
      </c>
      <c r="L19" s="57">
        <v>1</v>
      </c>
      <c r="M19" s="57">
        <v>8</v>
      </c>
      <c r="N19" s="57">
        <v>15</v>
      </c>
      <c r="O19" s="58">
        <v>57</v>
      </c>
    </row>
    <row r="20" spans="1:15" s="3" customFormat="1" ht="39.950000000000003" customHeight="1">
      <c r="A20" s="34" t="s">
        <v>14</v>
      </c>
      <c r="B20" s="18">
        <f t="shared" si="1"/>
        <v>1</v>
      </c>
      <c r="C20" s="17">
        <f t="shared" si="2"/>
        <v>1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2">
        <v>0</v>
      </c>
      <c r="J20" s="63">
        <v>0</v>
      </c>
      <c r="K20" s="61">
        <v>0</v>
      </c>
      <c r="L20" s="61">
        <v>0</v>
      </c>
      <c r="M20" s="61">
        <v>0</v>
      </c>
      <c r="N20" s="61">
        <v>1</v>
      </c>
      <c r="O20" s="62">
        <v>1</v>
      </c>
    </row>
    <row r="21" spans="1:15" s="3" customFormat="1" ht="39.950000000000003" customHeight="1">
      <c r="A21" s="34" t="s">
        <v>13</v>
      </c>
      <c r="B21" s="18">
        <f t="shared" si="1"/>
        <v>51</v>
      </c>
      <c r="C21" s="17">
        <f t="shared" si="2"/>
        <v>149</v>
      </c>
      <c r="D21" s="61">
        <v>2</v>
      </c>
      <c r="E21" s="61">
        <v>7</v>
      </c>
      <c r="F21" s="61">
        <v>2</v>
      </c>
      <c r="G21" s="61">
        <v>3</v>
      </c>
      <c r="H21" s="61">
        <v>0</v>
      </c>
      <c r="I21" s="62">
        <v>0</v>
      </c>
      <c r="J21" s="63">
        <v>6</v>
      </c>
      <c r="K21" s="61">
        <v>12</v>
      </c>
      <c r="L21" s="61">
        <v>0</v>
      </c>
      <c r="M21" s="61">
        <v>0</v>
      </c>
      <c r="N21" s="61">
        <v>41</v>
      </c>
      <c r="O21" s="62">
        <v>127</v>
      </c>
    </row>
    <row r="22" spans="1:15" s="3" customFormat="1" ht="39.950000000000003" customHeight="1">
      <c r="A22" s="31" t="s">
        <v>12</v>
      </c>
      <c r="B22" s="10">
        <f t="shared" si="1"/>
        <v>65</v>
      </c>
      <c r="C22" s="9">
        <f t="shared" si="2"/>
        <v>524</v>
      </c>
      <c r="D22" s="57">
        <v>0</v>
      </c>
      <c r="E22" s="57">
        <v>0</v>
      </c>
      <c r="F22" s="57">
        <v>0</v>
      </c>
      <c r="G22" s="54">
        <v>0</v>
      </c>
      <c r="H22" s="57">
        <v>0</v>
      </c>
      <c r="I22" s="58">
        <v>0</v>
      </c>
      <c r="J22" s="59">
        <v>22</v>
      </c>
      <c r="K22" s="57">
        <v>84</v>
      </c>
      <c r="L22" s="57">
        <v>0</v>
      </c>
      <c r="M22" s="57">
        <v>0</v>
      </c>
      <c r="N22" s="57">
        <v>43</v>
      </c>
      <c r="O22" s="58">
        <v>440</v>
      </c>
    </row>
    <row r="23" spans="1:15" s="3" customFormat="1" ht="39.950000000000003" customHeight="1">
      <c r="A23" s="31" t="s">
        <v>11</v>
      </c>
      <c r="B23" s="6">
        <f t="shared" si="1"/>
        <v>131</v>
      </c>
      <c r="C23" s="5">
        <f t="shared" si="2"/>
        <v>1489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9">
        <v>0</v>
      </c>
      <c r="K23" s="57">
        <v>0</v>
      </c>
      <c r="L23" s="57">
        <v>0</v>
      </c>
      <c r="M23" s="57">
        <v>0</v>
      </c>
      <c r="N23" s="57">
        <v>131</v>
      </c>
      <c r="O23" s="58">
        <v>1489</v>
      </c>
    </row>
    <row r="24" spans="1:15" s="3" customFormat="1" ht="39.950000000000003" customHeight="1">
      <c r="A24" s="34" t="s">
        <v>10</v>
      </c>
      <c r="B24" s="10">
        <f t="shared" si="1"/>
        <v>134</v>
      </c>
      <c r="C24" s="9">
        <f t="shared" si="2"/>
        <v>576</v>
      </c>
      <c r="D24" s="61">
        <v>0</v>
      </c>
      <c r="E24" s="61">
        <v>0</v>
      </c>
      <c r="F24" s="61">
        <v>12</v>
      </c>
      <c r="G24" s="61">
        <v>168</v>
      </c>
      <c r="H24" s="61">
        <v>0</v>
      </c>
      <c r="I24" s="62">
        <v>0</v>
      </c>
      <c r="J24" s="63">
        <v>14</v>
      </c>
      <c r="K24" s="61">
        <v>87</v>
      </c>
      <c r="L24" s="61">
        <v>0</v>
      </c>
      <c r="M24" s="61">
        <v>0</v>
      </c>
      <c r="N24" s="61">
        <v>108</v>
      </c>
      <c r="O24" s="62">
        <v>321</v>
      </c>
    </row>
    <row r="25" spans="1:15" s="3" customFormat="1" ht="39.950000000000003" customHeight="1">
      <c r="A25" s="34" t="s">
        <v>9</v>
      </c>
      <c r="B25" s="18">
        <f t="shared" si="1"/>
        <v>27</v>
      </c>
      <c r="C25" s="17">
        <f t="shared" si="2"/>
        <v>899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3">
        <v>2</v>
      </c>
      <c r="K25" s="61">
        <v>7</v>
      </c>
      <c r="L25" s="61">
        <v>0</v>
      </c>
      <c r="M25" s="61">
        <v>0</v>
      </c>
      <c r="N25" s="61">
        <v>25</v>
      </c>
      <c r="O25" s="62">
        <v>892</v>
      </c>
    </row>
    <row r="26" spans="1:15" s="3" customFormat="1" ht="39.950000000000003" customHeight="1">
      <c r="A26" s="31" t="s">
        <v>8</v>
      </c>
      <c r="B26" s="10">
        <f t="shared" si="1"/>
        <v>4</v>
      </c>
      <c r="C26" s="9">
        <f t="shared" si="2"/>
        <v>23</v>
      </c>
      <c r="D26" s="57">
        <v>0</v>
      </c>
      <c r="E26" s="57">
        <v>0</v>
      </c>
      <c r="F26" s="57">
        <v>0</v>
      </c>
      <c r="G26" s="54">
        <v>0</v>
      </c>
      <c r="H26" s="57">
        <v>0</v>
      </c>
      <c r="I26" s="58">
        <v>0</v>
      </c>
      <c r="J26" s="59">
        <v>0</v>
      </c>
      <c r="K26" s="57">
        <v>0</v>
      </c>
      <c r="L26" s="57">
        <v>0</v>
      </c>
      <c r="M26" s="57">
        <v>0</v>
      </c>
      <c r="N26" s="57">
        <v>4</v>
      </c>
      <c r="O26" s="58">
        <v>23</v>
      </c>
    </row>
    <row r="27" spans="1:15" s="3" customFormat="1" ht="39.950000000000003" customHeight="1">
      <c r="A27" s="31" t="s">
        <v>7</v>
      </c>
      <c r="B27" s="6">
        <f t="shared" si="1"/>
        <v>72</v>
      </c>
      <c r="C27" s="5">
        <f t="shared" si="2"/>
        <v>385</v>
      </c>
      <c r="D27" s="57">
        <v>0</v>
      </c>
      <c r="E27" s="57">
        <v>0</v>
      </c>
      <c r="F27" s="57">
        <v>15</v>
      </c>
      <c r="G27" s="57">
        <v>71</v>
      </c>
      <c r="H27" s="57">
        <v>0</v>
      </c>
      <c r="I27" s="57">
        <v>0</v>
      </c>
      <c r="J27" s="59">
        <v>7</v>
      </c>
      <c r="K27" s="57">
        <v>35</v>
      </c>
      <c r="L27" s="57">
        <v>0</v>
      </c>
      <c r="M27" s="57">
        <v>0</v>
      </c>
      <c r="N27" s="57">
        <v>50</v>
      </c>
      <c r="O27" s="58">
        <v>279</v>
      </c>
    </row>
    <row r="28" spans="1:15" s="3" customFormat="1" ht="39.950000000000003" customHeight="1" thickBot="1">
      <c r="A28" s="33" t="s">
        <v>6</v>
      </c>
      <c r="B28" s="14">
        <f t="shared" si="1"/>
        <v>29</v>
      </c>
      <c r="C28" s="13">
        <f t="shared" si="2"/>
        <v>241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5">
        <v>0</v>
      </c>
      <c r="J28" s="66">
        <v>0</v>
      </c>
      <c r="K28" s="64">
        <v>0</v>
      </c>
      <c r="L28" s="64">
        <v>0</v>
      </c>
      <c r="M28" s="64">
        <v>0</v>
      </c>
      <c r="N28" s="64">
        <v>29</v>
      </c>
      <c r="O28" s="65">
        <v>241</v>
      </c>
    </row>
    <row r="29" spans="1:15" s="3" customFormat="1" ht="39.950000000000003" customHeight="1" thickTop="1">
      <c r="A29" s="31" t="s">
        <v>5</v>
      </c>
      <c r="B29" s="10">
        <f t="shared" si="1"/>
        <v>51</v>
      </c>
      <c r="C29" s="9">
        <f t="shared" si="2"/>
        <v>210</v>
      </c>
      <c r="D29" s="9">
        <f>D17</f>
        <v>0</v>
      </c>
      <c r="E29" s="9">
        <f t="shared" ref="E29:O29" si="5">E17</f>
        <v>0</v>
      </c>
      <c r="F29" s="9">
        <f t="shared" si="5"/>
        <v>0</v>
      </c>
      <c r="G29" s="32">
        <f t="shared" si="5"/>
        <v>0</v>
      </c>
      <c r="H29" s="32">
        <f t="shared" si="5"/>
        <v>0</v>
      </c>
      <c r="I29" s="8">
        <f t="shared" si="5"/>
        <v>0</v>
      </c>
      <c r="J29" s="10">
        <f t="shared" si="5"/>
        <v>22</v>
      </c>
      <c r="K29" s="9">
        <f t="shared" si="5"/>
        <v>83</v>
      </c>
      <c r="L29" s="9">
        <f t="shared" si="5"/>
        <v>0</v>
      </c>
      <c r="M29" s="9">
        <f t="shared" si="5"/>
        <v>0</v>
      </c>
      <c r="N29" s="9">
        <f t="shared" si="5"/>
        <v>29</v>
      </c>
      <c r="O29" s="8">
        <f t="shared" si="5"/>
        <v>127</v>
      </c>
    </row>
    <row r="30" spans="1:15" s="3" customFormat="1" ht="39.950000000000003" customHeight="1">
      <c r="A30" s="31" t="s">
        <v>4</v>
      </c>
      <c r="B30" s="10">
        <f t="shared" si="1"/>
        <v>1394</v>
      </c>
      <c r="C30" s="9">
        <f t="shared" si="2"/>
        <v>10818</v>
      </c>
      <c r="D30" s="9">
        <f>D13+D14</f>
        <v>31</v>
      </c>
      <c r="E30" s="9">
        <f t="shared" ref="E30:O30" si="6">E13+E14</f>
        <v>182</v>
      </c>
      <c r="F30" s="9">
        <f t="shared" si="6"/>
        <v>17</v>
      </c>
      <c r="G30" s="9">
        <f t="shared" si="6"/>
        <v>117</v>
      </c>
      <c r="H30" s="9">
        <f t="shared" si="6"/>
        <v>1</v>
      </c>
      <c r="I30" s="8">
        <f t="shared" si="6"/>
        <v>230</v>
      </c>
      <c r="J30" s="10">
        <f t="shared" si="6"/>
        <v>219</v>
      </c>
      <c r="K30" s="9">
        <f t="shared" si="6"/>
        <v>1976</v>
      </c>
      <c r="L30" s="9">
        <f t="shared" si="6"/>
        <v>0</v>
      </c>
      <c r="M30" s="9">
        <f t="shared" si="6"/>
        <v>0</v>
      </c>
      <c r="N30" s="9">
        <f t="shared" si="6"/>
        <v>1126</v>
      </c>
      <c r="O30" s="8">
        <f t="shared" si="6"/>
        <v>8313</v>
      </c>
    </row>
    <row r="31" spans="1:15" s="3" customFormat="1" ht="39.950000000000003" customHeight="1">
      <c r="A31" s="31" t="s">
        <v>3</v>
      </c>
      <c r="B31" s="10">
        <f t="shared" si="1"/>
        <v>103</v>
      </c>
      <c r="C31" s="9">
        <f t="shared" si="2"/>
        <v>427</v>
      </c>
      <c r="D31" s="9">
        <f>D10+D20</f>
        <v>1</v>
      </c>
      <c r="E31" s="9">
        <f t="shared" ref="E31:O31" si="7">E10+E20</f>
        <v>6</v>
      </c>
      <c r="F31" s="9">
        <f t="shared" si="7"/>
        <v>4</v>
      </c>
      <c r="G31" s="9">
        <f t="shared" si="7"/>
        <v>13</v>
      </c>
      <c r="H31" s="9">
        <f t="shared" si="7"/>
        <v>0</v>
      </c>
      <c r="I31" s="8">
        <f t="shared" si="7"/>
        <v>0</v>
      </c>
      <c r="J31" s="10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98</v>
      </c>
      <c r="O31" s="8">
        <f t="shared" si="7"/>
        <v>408</v>
      </c>
    </row>
    <row r="32" spans="1:15" s="3" customFormat="1" ht="39.950000000000003" customHeight="1">
      <c r="A32" s="31" t="s">
        <v>2</v>
      </c>
      <c r="B32" s="10">
        <f t="shared" si="1"/>
        <v>390</v>
      </c>
      <c r="C32" s="9">
        <f t="shared" si="2"/>
        <v>3850</v>
      </c>
      <c r="D32" s="9">
        <f>D9+D16+D19+D21+D22+D23</f>
        <v>7</v>
      </c>
      <c r="E32" s="9">
        <f t="shared" ref="E32:O32" si="8">E9+E16+E19+E21+E22+E23</f>
        <v>74</v>
      </c>
      <c r="F32" s="9">
        <f t="shared" si="8"/>
        <v>26</v>
      </c>
      <c r="G32" s="9">
        <f t="shared" si="8"/>
        <v>215</v>
      </c>
      <c r="H32" s="9">
        <f t="shared" si="8"/>
        <v>0</v>
      </c>
      <c r="I32" s="8">
        <f t="shared" si="8"/>
        <v>0</v>
      </c>
      <c r="J32" s="10">
        <f t="shared" si="8"/>
        <v>37</v>
      </c>
      <c r="K32" s="9">
        <f t="shared" si="8"/>
        <v>120</v>
      </c>
      <c r="L32" s="9">
        <f t="shared" si="8"/>
        <v>1</v>
      </c>
      <c r="M32" s="9">
        <f t="shared" si="8"/>
        <v>8</v>
      </c>
      <c r="N32" s="9">
        <f t="shared" si="8"/>
        <v>319</v>
      </c>
      <c r="O32" s="8">
        <f t="shared" si="8"/>
        <v>3433</v>
      </c>
    </row>
    <row r="33" spans="1:15" s="3" customFormat="1" ht="39.950000000000003" customHeight="1">
      <c r="A33" s="31" t="s">
        <v>1</v>
      </c>
      <c r="B33" s="10">
        <f t="shared" si="1"/>
        <v>386</v>
      </c>
      <c r="C33" s="9">
        <f t="shared" si="2"/>
        <v>3068</v>
      </c>
      <c r="D33" s="9">
        <f>D12+D15+D18+D24+D25</f>
        <v>37</v>
      </c>
      <c r="E33" s="9">
        <f t="shared" ref="E33:O33" si="9">E12+E15+E18+E24+E25</f>
        <v>145</v>
      </c>
      <c r="F33" s="9">
        <f t="shared" si="9"/>
        <v>20</v>
      </c>
      <c r="G33" s="9">
        <f t="shared" si="9"/>
        <v>186</v>
      </c>
      <c r="H33" s="9">
        <f t="shared" si="9"/>
        <v>0</v>
      </c>
      <c r="I33" s="8">
        <f t="shared" si="9"/>
        <v>0</v>
      </c>
      <c r="J33" s="10">
        <f t="shared" si="9"/>
        <v>20</v>
      </c>
      <c r="K33" s="9">
        <f t="shared" si="9"/>
        <v>189</v>
      </c>
      <c r="L33" s="9">
        <f t="shared" si="9"/>
        <v>0</v>
      </c>
      <c r="M33" s="9">
        <f t="shared" si="9"/>
        <v>0</v>
      </c>
      <c r="N33" s="9">
        <f t="shared" si="9"/>
        <v>309</v>
      </c>
      <c r="O33" s="8">
        <f t="shared" si="9"/>
        <v>2548</v>
      </c>
    </row>
    <row r="34" spans="1:15" s="3" customFormat="1" ht="39.950000000000003" customHeight="1">
      <c r="A34" s="30" t="s">
        <v>0</v>
      </c>
      <c r="B34" s="6">
        <f t="shared" si="1"/>
        <v>235</v>
      </c>
      <c r="C34" s="5">
        <f t="shared" si="2"/>
        <v>2857</v>
      </c>
      <c r="D34" s="5">
        <f>D11+D26+D27+D28</f>
        <v>11</v>
      </c>
      <c r="E34" s="5">
        <f t="shared" ref="E34:O34" si="10">E11+E26+E27+E28</f>
        <v>390</v>
      </c>
      <c r="F34" s="5">
        <f t="shared" si="10"/>
        <v>30</v>
      </c>
      <c r="G34" s="5">
        <f t="shared" si="10"/>
        <v>349</v>
      </c>
      <c r="H34" s="5">
        <f t="shared" si="10"/>
        <v>12</v>
      </c>
      <c r="I34" s="4">
        <f t="shared" si="10"/>
        <v>302</v>
      </c>
      <c r="J34" s="6">
        <f t="shared" si="10"/>
        <v>63</v>
      </c>
      <c r="K34" s="5">
        <f t="shared" si="10"/>
        <v>1089</v>
      </c>
      <c r="L34" s="5">
        <f t="shared" si="10"/>
        <v>0</v>
      </c>
      <c r="M34" s="5">
        <f t="shared" si="10"/>
        <v>0</v>
      </c>
      <c r="N34" s="5">
        <f t="shared" si="10"/>
        <v>119</v>
      </c>
      <c r="O34" s="4">
        <f t="shared" si="10"/>
        <v>727</v>
      </c>
    </row>
  </sheetData>
  <mergeCells count="11">
    <mergeCell ref="N1:O1"/>
    <mergeCell ref="A3:A5"/>
    <mergeCell ref="D4:E4"/>
    <mergeCell ref="N4:O4"/>
    <mergeCell ref="B3:C4"/>
    <mergeCell ref="J3:O3"/>
    <mergeCell ref="F4:G4"/>
    <mergeCell ref="J4:K4"/>
    <mergeCell ref="L4:M4"/>
    <mergeCell ref="D3:I3"/>
    <mergeCell ref="H4:I4"/>
  </mergeCells>
  <phoneticPr fontId="8"/>
  <printOptions horizontalCentered="1"/>
  <pageMargins left="0.78740157480314965" right="0.78740157480314965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34"/>
  <sheetViews>
    <sheetView tabSelected="1" view="pageBreakPreview" zoomScale="48" zoomScaleNormal="75" zoomScaleSheetLayoutView="48" workbookViewId="0">
      <pane xSplit="1" ySplit="8" topLeftCell="B18" activePane="bottomRight" state="frozen"/>
      <selection pane="topRight"/>
      <selection pane="bottomLeft"/>
      <selection pane="bottomRight" activeCell="U26" sqref="U26"/>
    </sheetView>
  </sheetViews>
  <sheetFormatPr defaultRowHeight="20.100000000000001" customHeight="1"/>
  <cols>
    <col min="1" max="1" width="11.75" style="41" customWidth="1"/>
    <col min="2" max="9" width="14.875" style="40" customWidth="1"/>
    <col min="10" max="19" width="13.125" style="40" customWidth="1"/>
    <col min="20" max="23" width="8.625" style="39" customWidth="1"/>
    <col min="24" max="16384" width="9" style="39"/>
  </cols>
  <sheetData>
    <row r="1" spans="1:19" ht="18.75">
      <c r="A1" s="29" t="s">
        <v>63</v>
      </c>
      <c r="B1" s="27"/>
      <c r="C1" s="27"/>
      <c r="D1" s="27"/>
      <c r="E1" s="27"/>
      <c r="F1" s="27"/>
      <c r="G1" s="27"/>
      <c r="H1" s="27" t="s">
        <v>62</v>
      </c>
      <c r="I1" s="27"/>
      <c r="J1" s="27"/>
      <c r="K1" s="53"/>
      <c r="L1" s="53"/>
      <c r="M1" s="53"/>
      <c r="N1" s="73"/>
      <c r="O1" s="73"/>
      <c r="P1" s="52"/>
      <c r="Q1" s="52"/>
      <c r="R1" s="69" t="s">
        <v>66</v>
      </c>
      <c r="S1" s="69"/>
    </row>
    <row r="2" spans="1:19" s="48" customFormat="1" ht="3.75" customHeight="1">
      <c r="A2" s="38"/>
      <c r="B2" s="51"/>
      <c r="C2" s="51"/>
      <c r="D2" s="27"/>
      <c r="E2" s="27"/>
      <c r="F2" s="27"/>
      <c r="G2" s="27"/>
      <c r="H2" s="51" t="s">
        <v>62</v>
      </c>
      <c r="I2" s="51"/>
      <c r="J2" s="51"/>
      <c r="K2" s="50"/>
      <c r="L2" s="50"/>
      <c r="M2" s="50"/>
      <c r="N2" s="49"/>
      <c r="O2" s="49"/>
      <c r="P2" s="49"/>
      <c r="Q2" s="49"/>
      <c r="R2" s="49"/>
      <c r="S2" s="49"/>
    </row>
    <row r="3" spans="1:19" ht="20.100000000000001" customHeight="1">
      <c r="A3" s="88" t="s">
        <v>52</v>
      </c>
      <c r="B3" s="91" t="s">
        <v>61</v>
      </c>
      <c r="C3" s="92"/>
      <c r="D3" s="91" t="s">
        <v>60</v>
      </c>
      <c r="E3" s="93"/>
      <c r="F3" s="93"/>
      <c r="G3" s="93"/>
      <c r="H3" s="93"/>
      <c r="I3" s="92"/>
      <c r="J3" s="91" t="s">
        <v>60</v>
      </c>
      <c r="K3" s="93"/>
      <c r="L3" s="93"/>
      <c r="M3" s="93"/>
      <c r="N3" s="93"/>
      <c r="O3" s="93"/>
      <c r="P3" s="93"/>
      <c r="Q3" s="92"/>
      <c r="R3" s="94" t="s">
        <v>59</v>
      </c>
      <c r="S3" s="94"/>
    </row>
    <row r="4" spans="1:19" ht="20.100000000000001" customHeight="1">
      <c r="A4" s="89"/>
      <c r="B4" s="77" t="s">
        <v>55</v>
      </c>
      <c r="C4" s="77" t="s">
        <v>58</v>
      </c>
      <c r="D4" s="86" t="s">
        <v>37</v>
      </c>
      <c r="E4" s="87"/>
      <c r="F4" s="86" t="s">
        <v>36</v>
      </c>
      <c r="G4" s="87"/>
      <c r="H4" s="86" t="s">
        <v>35</v>
      </c>
      <c r="I4" s="87"/>
      <c r="J4" s="86" t="s">
        <v>48</v>
      </c>
      <c r="K4" s="87"/>
      <c r="L4" s="86" t="s">
        <v>47</v>
      </c>
      <c r="M4" s="87"/>
      <c r="N4" s="91" t="s">
        <v>57</v>
      </c>
      <c r="O4" s="92"/>
      <c r="P4" s="91" t="s">
        <v>56</v>
      </c>
      <c r="Q4" s="92"/>
      <c r="R4" s="94"/>
      <c r="S4" s="94"/>
    </row>
    <row r="5" spans="1:19" s="46" customFormat="1" ht="20.100000000000001" customHeight="1">
      <c r="A5" s="90"/>
      <c r="B5" s="79"/>
      <c r="C5" s="79"/>
      <c r="D5" s="47" t="s">
        <v>55</v>
      </c>
      <c r="E5" s="47" t="s">
        <v>54</v>
      </c>
      <c r="F5" s="47" t="s">
        <v>55</v>
      </c>
      <c r="G5" s="47" t="s">
        <v>54</v>
      </c>
      <c r="H5" s="47" t="s">
        <v>55</v>
      </c>
      <c r="I5" s="47" t="s">
        <v>54</v>
      </c>
      <c r="J5" s="47" t="s">
        <v>55</v>
      </c>
      <c r="K5" s="47" t="s">
        <v>54</v>
      </c>
      <c r="L5" s="47" t="s">
        <v>55</v>
      </c>
      <c r="M5" s="47" t="s">
        <v>54</v>
      </c>
      <c r="N5" s="47" t="s">
        <v>55</v>
      </c>
      <c r="O5" s="47" t="s">
        <v>54</v>
      </c>
      <c r="P5" s="47" t="s">
        <v>55</v>
      </c>
      <c r="Q5" s="47" t="s">
        <v>54</v>
      </c>
      <c r="R5" s="47" t="s">
        <v>55</v>
      </c>
      <c r="S5" s="47" t="s">
        <v>54</v>
      </c>
    </row>
    <row r="6" spans="1:19" s="3" customFormat="1" ht="39.950000000000003" customHeight="1">
      <c r="A6" s="23" t="s">
        <v>28</v>
      </c>
      <c r="B6" s="22">
        <f>D6+F6+H6+J6+L6+N6+P6+R6</f>
        <v>2803</v>
      </c>
      <c r="C6" s="21">
        <f t="shared" ref="C6:C8" si="0">E6+G6+I6+K6+M6+O6+Q6+S6</f>
        <v>12879</v>
      </c>
      <c r="D6" s="21">
        <f>SUM(D9:D28)</f>
        <v>63</v>
      </c>
      <c r="E6" s="21">
        <f t="shared" ref="E6:S6" si="1">SUM(E9:E28)</f>
        <v>415</v>
      </c>
      <c r="F6" s="21">
        <f t="shared" si="1"/>
        <v>75</v>
      </c>
      <c r="G6" s="21">
        <f t="shared" si="1"/>
        <v>256</v>
      </c>
      <c r="H6" s="21">
        <f t="shared" si="1"/>
        <v>62</v>
      </c>
      <c r="I6" s="20">
        <f t="shared" si="1"/>
        <v>477</v>
      </c>
      <c r="J6" s="22">
        <f t="shared" si="1"/>
        <v>85</v>
      </c>
      <c r="K6" s="21">
        <f t="shared" si="1"/>
        <v>335</v>
      </c>
      <c r="L6" s="21">
        <f t="shared" si="1"/>
        <v>22</v>
      </c>
      <c r="M6" s="21">
        <f t="shared" si="1"/>
        <v>394</v>
      </c>
      <c r="N6" s="21">
        <f t="shared" si="1"/>
        <v>22</v>
      </c>
      <c r="O6" s="21">
        <f t="shared" si="1"/>
        <v>178</v>
      </c>
      <c r="P6" s="21">
        <f t="shared" si="1"/>
        <v>474</v>
      </c>
      <c r="Q6" s="21">
        <f t="shared" si="1"/>
        <v>2467</v>
      </c>
      <c r="R6" s="21">
        <f t="shared" si="1"/>
        <v>2000</v>
      </c>
      <c r="S6" s="20">
        <f t="shared" si="1"/>
        <v>8357</v>
      </c>
    </row>
    <row r="7" spans="1:19" s="3" customFormat="1" ht="39.950000000000003" customHeight="1">
      <c r="A7" s="11" t="s">
        <v>27</v>
      </c>
      <c r="B7" s="10">
        <f t="shared" ref="B7:B8" si="2">D7+F7+H7+J7+L7+N7+P7+R7</f>
        <v>2129</v>
      </c>
      <c r="C7" s="9">
        <f t="shared" si="0"/>
        <v>6780</v>
      </c>
      <c r="D7" s="9">
        <f>SUM(D9:D19)</f>
        <v>51</v>
      </c>
      <c r="E7" s="9">
        <f t="shared" ref="E7:S7" si="3">SUM(E9:E19)</f>
        <v>250</v>
      </c>
      <c r="F7" s="9">
        <f t="shared" si="3"/>
        <v>63</v>
      </c>
      <c r="G7" s="9">
        <f t="shared" si="3"/>
        <v>159</v>
      </c>
      <c r="H7" s="9">
        <f t="shared" si="3"/>
        <v>43</v>
      </c>
      <c r="I7" s="8">
        <f t="shared" si="3"/>
        <v>270</v>
      </c>
      <c r="J7" s="10">
        <f t="shared" si="3"/>
        <v>67</v>
      </c>
      <c r="K7" s="9">
        <f t="shared" si="3"/>
        <v>230</v>
      </c>
      <c r="L7" s="9">
        <f t="shared" si="3"/>
        <v>3</v>
      </c>
      <c r="M7" s="9">
        <f t="shared" si="3"/>
        <v>89</v>
      </c>
      <c r="N7" s="9">
        <f t="shared" si="3"/>
        <v>22</v>
      </c>
      <c r="O7" s="9">
        <f t="shared" si="3"/>
        <v>178</v>
      </c>
      <c r="P7" s="9">
        <f t="shared" si="3"/>
        <v>362</v>
      </c>
      <c r="Q7" s="9">
        <f t="shared" si="3"/>
        <v>1793</v>
      </c>
      <c r="R7" s="9">
        <f t="shared" si="3"/>
        <v>1518</v>
      </c>
      <c r="S7" s="8">
        <f t="shared" si="3"/>
        <v>3811</v>
      </c>
    </row>
    <row r="8" spans="1:19" s="3" customFormat="1" ht="39.950000000000003" customHeight="1">
      <c r="A8" s="7" t="s">
        <v>26</v>
      </c>
      <c r="B8" s="6">
        <f t="shared" si="2"/>
        <v>674</v>
      </c>
      <c r="C8" s="5">
        <f t="shared" si="0"/>
        <v>6099</v>
      </c>
      <c r="D8" s="5">
        <f>SUM(D20:D28)</f>
        <v>12</v>
      </c>
      <c r="E8" s="5">
        <f t="shared" ref="E8:R8" si="4">SUM(E20:E28)</f>
        <v>165</v>
      </c>
      <c r="F8" s="5">
        <f t="shared" si="4"/>
        <v>12</v>
      </c>
      <c r="G8" s="5">
        <f t="shared" si="4"/>
        <v>97</v>
      </c>
      <c r="H8" s="5">
        <f t="shared" si="4"/>
        <v>19</v>
      </c>
      <c r="I8" s="4">
        <f t="shared" si="4"/>
        <v>207</v>
      </c>
      <c r="J8" s="6">
        <f t="shared" si="4"/>
        <v>18</v>
      </c>
      <c r="K8" s="5">
        <f t="shared" si="4"/>
        <v>105</v>
      </c>
      <c r="L8" s="5">
        <f t="shared" si="4"/>
        <v>19</v>
      </c>
      <c r="M8" s="5">
        <f t="shared" si="4"/>
        <v>305</v>
      </c>
      <c r="N8" s="5">
        <f t="shared" si="4"/>
        <v>0</v>
      </c>
      <c r="O8" s="5">
        <f t="shared" si="4"/>
        <v>0</v>
      </c>
      <c r="P8" s="5">
        <f t="shared" si="4"/>
        <v>112</v>
      </c>
      <c r="Q8" s="5">
        <f t="shared" si="4"/>
        <v>674</v>
      </c>
      <c r="R8" s="5">
        <f t="shared" si="4"/>
        <v>482</v>
      </c>
      <c r="S8" s="4">
        <f>SUM(S20:S28)</f>
        <v>4546</v>
      </c>
    </row>
    <row r="9" spans="1:19" s="3" customFormat="1" ht="39.950000000000003" customHeight="1">
      <c r="A9" s="23" t="s">
        <v>25</v>
      </c>
      <c r="B9" s="22">
        <f>D9+F9+H9+J9+L9+N9+P9+R9</f>
        <v>481</v>
      </c>
      <c r="C9" s="9">
        <f>E9+G9+I9+K9+M9+O9+Q9+S9</f>
        <v>845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10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62</v>
      </c>
      <c r="Q9" s="21">
        <v>107</v>
      </c>
      <c r="R9" s="21">
        <v>419</v>
      </c>
      <c r="S9" s="20">
        <v>738</v>
      </c>
    </row>
    <row r="10" spans="1:19" s="3" customFormat="1" ht="39.950000000000003" customHeight="1">
      <c r="A10" s="11" t="s">
        <v>24</v>
      </c>
      <c r="B10" s="10">
        <f t="shared" ref="B10:B28" si="5">D10+F10+H10+J10+L10+N10+P10+R10</f>
        <v>236</v>
      </c>
      <c r="C10" s="9">
        <f t="shared" ref="C10:C28" si="6">E10+G10+I10+K10+M10+O10+Q10+S10</f>
        <v>740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v>0</v>
      </c>
      <c r="J10" s="10">
        <v>35</v>
      </c>
      <c r="K10" s="9">
        <v>143</v>
      </c>
      <c r="L10" s="9">
        <v>0</v>
      </c>
      <c r="M10" s="9">
        <v>0</v>
      </c>
      <c r="N10" s="9">
        <v>0</v>
      </c>
      <c r="O10" s="9">
        <v>0</v>
      </c>
      <c r="P10" s="9">
        <v>20</v>
      </c>
      <c r="Q10" s="9">
        <v>31</v>
      </c>
      <c r="R10" s="9">
        <v>181</v>
      </c>
      <c r="S10" s="8">
        <v>566</v>
      </c>
    </row>
    <row r="11" spans="1:19" s="3" customFormat="1" ht="39.950000000000003" customHeight="1">
      <c r="A11" s="11" t="s">
        <v>23</v>
      </c>
      <c r="B11" s="10">
        <f t="shared" si="5"/>
        <v>90</v>
      </c>
      <c r="C11" s="9">
        <f t="shared" si="6"/>
        <v>370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v>0</v>
      </c>
      <c r="J11" s="10">
        <v>3</v>
      </c>
      <c r="K11" s="9">
        <v>3</v>
      </c>
      <c r="L11" s="9">
        <v>0</v>
      </c>
      <c r="M11" s="9">
        <v>0</v>
      </c>
      <c r="N11" s="9">
        <v>1</v>
      </c>
      <c r="O11" s="9">
        <v>5</v>
      </c>
      <c r="P11" s="9">
        <v>24</v>
      </c>
      <c r="Q11" s="9">
        <v>53</v>
      </c>
      <c r="R11" s="9">
        <v>62</v>
      </c>
      <c r="S11" s="8">
        <v>309</v>
      </c>
    </row>
    <row r="12" spans="1:19" s="3" customFormat="1" ht="39.950000000000003" customHeight="1">
      <c r="A12" s="11" t="s">
        <v>22</v>
      </c>
      <c r="B12" s="10">
        <f t="shared" si="5"/>
        <v>84</v>
      </c>
      <c r="C12" s="9">
        <f t="shared" si="6"/>
        <v>771</v>
      </c>
      <c r="D12" s="9">
        <v>0</v>
      </c>
      <c r="E12" s="9">
        <v>0</v>
      </c>
      <c r="F12" s="9">
        <v>0</v>
      </c>
      <c r="G12" s="9">
        <v>0</v>
      </c>
      <c r="H12" s="9">
        <v>17</v>
      </c>
      <c r="I12" s="8">
        <v>178</v>
      </c>
      <c r="J12" s="10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21</v>
      </c>
      <c r="Q12" s="9">
        <v>25</v>
      </c>
      <c r="R12" s="9">
        <v>46</v>
      </c>
      <c r="S12" s="8">
        <v>568</v>
      </c>
    </row>
    <row r="13" spans="1:19" s="3" customFormat="1" ht="39.950000000000003" customHeight="1">
      <c r="A13" s="11" t="s">
        <v>21</v>
      </c>
      <c r="B13" s="10">
        <f t="shared" si="5"/>
        <v>98</v>
      </c>
      <c r="C13" s="9">
        <f t="shared" si="6"/>
        <v>843</v>
      </c>
      <c r="D13" s="9">
        <v>33</v>
      </c>
      <c r="E13" s="9">
        <v>200</v>
      </c>
      <c r="F13" s="9">
        <v>16</v>
      </c>
      <c r="G13" s="9">
        <v>38</v>
      </c>
      <c r="H13" s="9">
        <v>9</v>
      </c>
      <c r="I13" s="8">
        <v>47</v>
      </c>
      <c r="J13" s="10">
        <v>0</v>
      </c>
      <c r="K13" s="9">
        <v>0</v>
      </c>
      <c r="L13" s="9">
        <v>1</v>
      </c>
      <c r="M13" s="9">
        <v>1</v>
      </c>
      <c r="N13" s="9">
        <v>8</v>
      </c>
      <c r="O13" s="9">
        <v>160</v>
      </c>
      <c r="P13" s="9">
        <v>22</v>
      </c>
      <c r="Q13" s="9">
        <v>385</v>
      </c>
      <c r="R13" s="9">
        <v>9</v>
      </c>
      <c r="S13" s="8">
        <v>12</v>
      </c>
    </row>
    <row r="14" spans="1:19" s="3" customFormat="1" ht="39.950000000000003" customHeight="1">
      <c r="A14" s="11" t="s">
        <v>20</v>
      </c>
      <c r="B14" s="10">
        <f t="shared" si="5"/>
        <v>335</v>
      </c>
      <c r="C14" s="9">
        <f t="shared" si="6"/>
        <v>626</v>
      </c>
      <c r="D14" s="9">
        <v>14</v>
      </c>
      <c r="E14" s="9">
        <v>36</v>
      </c>
      <c r="F14" s="9">
        <v>46</v>
      </c>
      <c r="G14" s="9">
        <v>120</v>
      </c>
      <c r="H14" s="9">
        <v>17</v>
      </c>
      <c r="I14" s="8">
        <v>45</v>
      </c>
      <c r="J14" s="10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7</v>
      </c>
      <c r="Q14" s="9">
        <v>20</v>
      </c>
      <c r="R14" s="9">
        <v>251</v>
      </c>
      <c r="S14" s="8">
        <v>405</v>
      </c>
    </row>
    <row r="15" spans="1:19" s="3" customFormat="1" ht="39.950000000000003" customHeight="1">
      <c r="A15" s="11" t="s">
        <v>19</v>
      </c>
      <c r="B15" s="10">
        <f t="shared" si="5"/>
        <v>126</v>
      </c>
      <c r="C15" s="9">
        <f t="shared" si="6"/>
        <v>507</v>
      </c>
      <c r="D15" s="9">
        <v>3</v>
      </c>
      <c r="E15" s="9">
        <v>13</v>
      </c>
      <c r="F15" s="9">
        <v>0</v>
      </c>
      <c r="G15" s="9">
        <v>0</v>
      </c>
      <c r="H15" s="9">
        <v>0</v>
      </c>
      <c r="I15" s="8">
        <v>0</v>
      </c>
      <c r="J15" s="10">
        <v>22</v>
      </c>
      <c r="K15" s="9">
        <v>43</v>
      </c>
      <c r="L15" s="9">
        <v>2</v>
      </c>
      <c r="M15" s="9">
        <v>88</v>
      </c>
      <c r="N15" s="9">
        <v>0</v>
      </c>
      <c r="O15" s="9">
        <v>0</v>
      </c>
      <c r="P15" s="9">
        <v>17</v>
      </c>
      <c r="Q15" s="9">
        <v>22</v>
      </c>
      <c r="R15" s="9">
        <v>82</v>
      </c>
      <c r="S15" s="8">
        <v>341</v>
      </c>
    </row>
    <row r="16" spans="1:19" s="3" customFormat="1" ht="39.950000000000003" customHeight="1">
      <c r="A16" s="11" t="s">
        <v>18</v>
      </c>
      <c r="B16" s="10">
        <f t="shared" si="5"/>
        <v>306</v>
      </c>
      <c r="C16" s="9">
        <f t="shared" si="6"/>
        <v>362</v>
      </c>
      <c r="D16" s="9">
        <v>1</v>
      </c>
      <c r="E16" s="9">
        <v>1</v>
      </c>
      <c r="F16" s="9">
        <v>1</v>
      </c>
      <c r="G16" s="9">
        <v>1</v>
      </c>
      <c r="H16" s="9">
        <v>0</v>
      </c>
      <c r="I16" s="8">
        <v>0</v>
      </c>
      <c r="J16" s="10">
        <v>7</v>
      </c>
      <c r="K16" s="9">
        <v>41</v>
      </c>
      <c r="L16" s="9">
        <v>0</v>
      </c>
      <c r="M16" s="9">
        <v>0</v>
      </c>
      <c r="N16" s="9">
        <v>13</v>
      </c>
      <c r="O16" s="9">
        <v>13</v>
      </c>
      <c r="P16" s="9">
        <v>12</v>
      </c>
      <c r="Q16" s="9">
        <v>17</v>
      </c>
      <c r="R16" s="9">
        <v>272</v>
      </c>
      <c r="S16" s="8">
        <v>289</v>
      </c>
    </row>
    <row r="17" spans="1:19" s="3" customFormat="1" ht="39.950000000000003" customHeight="1">
      <c r="A17" s="11" t="s">
        <v>17</v>
      </c>
      <c r="B17" s="10">
        <f t="shared" si="5"/>
        <v>53</v>
      </c>
      <c r="C17" s="9">
        <f t="shared" si="6"/>
        <v>101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0</v>
      </c>
      <c r="J17" s="1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26</v>
      </c>
      <c r="Q17" s="9">
        <v>68</v>
      </c>
      <c r="R17" s="9">
        <v>27</v>
      </c>
      <c r="S17" s="8">
        <v>33</v>
      </c>
    </row>
    <row r="18" spans="1:19" s="3" customFormat="1" ht="39.950000000000003" customHeight="1">
      <c r="A18" s="11" t="s">
        <v>16</v>
      </c>
      <c r="B18" s="10">
        <f t="shared" si="5"/>
        <v>124</v>
      </c>
      <c r="C18" s="9">
        <f t="shared" si="6"/>
        <v>1069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v>0</v>
      </c>
      <c r="J18" s="10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117</v>
      </c>
      <c r="Q18" s="9">
        <v>1031</v>
      </c>
      <c r="R18" s="9">
        <v>7</v>
      </c>
      <c r="S18" s="8">
        <v>38</v>
      </c>
    </row>
    <row r="19" spans="1:19" s="3" customFormat="1" ht="39.950000000000003" customHeight="1">
      <c r="A19" s="11" t="s">
        <v>15</v>
      </c>
      <c r="B19" s="6">
        <f t="shared" si="5"/>
        <v>196</v>
      </c>
      <c r="C19" s="5">
        <f t="shared" si="6"/>
        <v>546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8">
        <v>0</v>
      </c>
      <c r="J19" s="10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34</v>
      </c>
      <c r="Q19" s="9">
        <v>34</v>
      </c>
      <c r="R19" s="9">
        <v>162</v>
      </c>
      <c r="S19" s="8">
        <v>512</v>
      </c>
    </row>
    <row r="20" spans="1:19" s="3" customFormat="1" ht="39.950000000000003" customHeight="1">
      <c r="A20" s="19" t="s">
        <v>14</v>
      </c>
      <c r="B20" s="10">
        <f t="shared" si="5"/>
        <v>45</v>
      </c>
      <c r="C20" s="9">
        <f t="shared" si="6"/>
        <v>253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>
        <v>0</v>
      </c>
      <c r="J20" s="18">
        <v>11</v>
      </c>
      <c r="K20" s="17">
        <v>85</v>
      </c>
      <c r="L20" s="17">
        <v>0</v>
      </c>
      <c r="M20" s="17">
        <v>0</v>
      </c>
      <c r="N20" s="17">
        <v>0</v>
      </c>
      <c r="O20" s="17">
        <v>0</v>
      </c>
      <c r="P20" s="17">
        <v>3</v>
      </c>
      <c r="Q20" s="17">
        <v>12</v>
      </c>
      <c r="R20" s="17">
        <v>31</v>
      </c>
      <c r="S20" s="16">
        <v>156</v>
      </c>
    </row>
    <row r="21" spans="1:19" s="3" customFormat="1" ht="39.950000000000003" customHeight="1">
      <c r="A21" s="19" t="s">
        <v>13</v>
      </c>
      <c r="B21" s="18">
        <f t="shared" si="5"/>
        <v>9</v>
      </c>
      <c r="C21" s="17">
        <f t="shared" si="6"/>
        <v>16</v>
      </c>
      <c r="D21" s="17">
        <v>0</v>
      </c>
      <c r="E21" s="17">
        <v>0</v>
      </c>
      <c r="F21" s="17">
        <v>0</v>
      </c>
      <c r="G21" s="17">
        <v>0</v>
      </c>
      <c r="H21" s="17">
        <v>2</v>
      </c>
      <c r="I21" s="16">
        <v>2</v>
      </c>
      <c r="J21" s="18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1</v>
      </c>
      <c r="Q21" s="17">
        <v>1</v>
      </c>
      <c r="R21" s="17">
        <v>6</v>
      </c>
      <c r="S21" s="16">
        <v>13</v>
      </c>
    </row>
    <row r="22" spans="1:19" s="3" customFormat="1" ht="39.950000000000003" customHeight="1">
      <c r="A22" s="11" t="s">
        <v>12</v>
      </c>
      <c r="B22" s="10">
        <f t="shared" si="5"/>
        <v>107</v>
      </c>
      <c r="C22" s="9">
        <f t="shared" si="6"/>
        <v>254</v>
      </c>
      <c r="D22" s="9">
        <v>2</v>
      </c>
      <c r="E22" s="9">
        <v>2</v>
      </c>
      <c r="F22" s="9">
        <v>8</v>
      </c>
      <c r="G22" s="9">
        <v>13</v>
      </c>
      <c r="H22" s="9">
        <v>2</v>
      </c>
      <c r="I22" s="8">
        <v>16</v>
      </c>
      <c r="J22" s="10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7</v>
      </c>
      <c r="Q22" s="9">
        <v>8</v>
      </c>
      <c r="R22" s="9">
        <v>88</v>
      </c>
      <c r="S22" s="8">
        <v>215</v>
      </c>
    </row>
    <row r="23" spans="1:19" s="3" customFormat="1" ht="39.950000000000003" customHeight="1">
      <c r="A23" s="11" t="s">
        <v>11</v>
      </c>
      <c r="B23" s="6">
        <f t="shared" si="5"/>
        <v>68</v>
      </c>
      <c r="C23" s="5">
        <f t="shared" si="6"/>
        <v>665</v>
      </c>
      <c r="D23" s="5">
        <v>3</v>
      </c>
      <c r="E23" s="9">
        <v>3</v>
      </c>
      <c r="F23" s="9">
        <v>0</v>
      </c>
      <c r="G23" s="9">
        <v>0</v>
      </c>
      <c r="H23" s="9">
        <v>0</v>
      </c>
      <c r="I23" s="8">
        <v>0</v>
      </c>
      <c r="J23" s="10">
        <v>3</v>
      </c>
      <c r="K23" s="9">
        <v>3</v>
      </c>
      <c r="L23" s="9">
        <v>0</v>
      </c>
      <c r="M23" s="9">
        <v>0</v>
      </c>
      <c r="N23" s="9">
        <v>0</v>
      </c>
      <c r="O23" s="9">
        <v>0</v>
      </c>
      <c r="P23" s="9">
        <v>34</v>
      </c>
      <c r="Q23" s="9">
        <v>42</v>
      </c>
      <c r="R23" s="9">
        <v>28</v>
      </c>
      <c r="S23" s="8">
        <v>617</v>
      </c>
    </row>
    <row r="24" spans="1:19" s="3" customFormat="1" ht="39.950000000000003" customHeight="1">
      <c r="A24" s="19" t="s">
        <v>10</v>
      </c>
      <c r="B24" s="18">
        <f t="shared" si="5"/>
        <v>26</v>
      </c>
      <c r="C24" s="17">
        <f t="shared" si="6"/>
        <v>249</v>
      </c>
      <c r="D24" s="5">
        <v>2</v>
      </c>
      <c r="E24" s="17">
        <v>24</v>
      </c>
      <c r="F24" s="17">
        <v>0</v>
      </c>
      <c r="G24" s="17">
        <v>0</v>
      </c>
      <c r="H24" s="17">
        <v>4</v>
      </c>
      <c r="I24" s="16">
        <v>18</v>
      </c>
      <c r="J24" s="18">
        <v>0</v>
      </c>
      <c r="K24" s="17">
        <v>0</v>
      </c>
      <c r="L24" s="17">
        <v>3</v>
      </c>
      <c r="M24" s="17">
        <v>144</v>
      </c>
      <c r="N24" s="17">
        <v>0</v>
      </c>
      <c r="O24" s="17">
        <v>0</v>
      </c>
      <c r="P24" s="17">
        <v>2</v>
      </c>
      <c r="Q24" s="17">
        <v>6</v>
      </c>
      <c r="R24" s="17">
        <v>15</v>
      </c>
      <c r="S24" s="16">
        <v>57</v>
      </c>
    </row>
    <row r="25" spans="1:19" s="3" customFormat="1" ht="39.950000000000003" customHeight="1">
      <c r="A25" s="19" t="s">
        <v>9</v>
      </c>
      <c r="B25" s="18">
        <f t="shared" si="5"/>
        <v>75</v>
      </c>
      <c r="C25" s="17">
        <f t="shared" si="6"/>
        <v>560</v>
      </c>
      <c r="D25" s="17">
        <v>0</v>
      </c>
      <c r="E25" s="17">
        <v>0</v>
      </c>
      <c r="F25" s="17">
        <v>0</v>
      </c>
      <c r="G25" s="17">
        <v>0</v>
      </c>
      <c r="H25" s="17">
        <v>6</v>
      </c>
      <c r="I25" s="16">
        <v>53</v>
      </c>
      <c r="J25" s="18">
        <v>4</v>
      </c>
      <c r="K25" s="17">
        <v>17</v>
      </c>
      <c r="L25" s="17">
        <v>16</v>
      </c>
      <c r="M25" s="17">
        <v>161</v>
      </c>
      <c r="N25" s="17">
        <v>0</v>
      </c>
      <c r="O25" s="17">
        <v>0</v>
      </c>
      <c r="P25" s="17">
        <v>0</v>
      </c>
      <c r="Q25" s="17">
        <v>0</v>
      </c>
      <c r="R25" s="17">
        <v>49</v>
      </c>
      <c r="S25" s="16">
        <v>329</v>
      </c>
    </row>
    <row r="26" spans="1:19" s="3" customFormat="1" ht="39.950000000000003" customHeight="1">
      <c r="A26" s="11" t="s">
        <v>8</v>
      </c>
      <c r="B26" s="22">
        <f t="shared" si="5"/>
        <v>20</v>
      </c>
      <c r="C26" s="9">
        <f t="shared" si="6"/>
        <v>428</v>
      </c>
      <c r="D26" s="21">
        <v>5</v>
      </c>
      <c r="E26" s="9">
        <v>136</v>
      </c>
      <c r="F26" s="9">
        <v>4</v>
      </c>
      <c r="G26" s="9">
        <v>84</v>
      </c>
      <c r="H26" s="9">
        <v>5</v>
      </c>
      <c r="I26" s="8">
        <v>118</v>
      </c>
      <c r="J26" s="10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6</v>
      </c>
      <c r="S26" s="8">
        <v>90</v>
      </c>
    </row>
    <row r="27" spans="1:19" s="3" customFormat="1" ht="39.950000000000003" customHeight="1">
      <c r="A27" s="11" t="s">
        <v>7</v>
      </c>
      <c r="B27" s="6">
        <f t="shared" si="5"/>
        <v>140</v>
      </c>
      <c r="C27" s="5">
        <f t="shared" si="6"/>
        <v>2808</v>
      </c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8">
        <v>0</v>
      </c>
      <c r="J27" s="10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140</v>
      </c>
      <c r="S27" s="8">
        <v>2808</v>
      </c>
    </row>
    <row r="28" spans="1:19" s="3" customFormat="1" ht="39.950000000000003" customHeight="1" thickBot="1">
      <c r="A28" s="15" t="s">
        <v>6</v>
      </c>
      <c r="B28" s="45">
        <f t="shared" si="5"/>
        <v>184</v>
      </c>
      <c r="C28" s="44">
        <f t="shared" si="6"/>
        <v>866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2">
        <v>0</v>
      </c>
      <c r="J28" s="14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65</v>
      </c>
      <c r="Q28" s="13">
        <v>605</v>
      </c>
      <c r="R28" s="13">
        <v>119</v>
      </c>
      <c r="S28" s="12">
        <v>261</v>
      </c>
    </row>
    <row r="29" spans="1:19" s="3" customFormat="1" ht="39.950000000000003" customHeight="1" thickTop="1">
      <c r="A29" s="11" t="s">
        <v>5</v>
      </c>
      <c r="B29" s="10">
        <f t="shared" ref="B29:C29" si="7">B17</f>
        <v>53</v>
      </c>
      <c r="C29" s="9">
        <f t="shared" si="7"/>
        <v>101</v>
      </c>
      <c r="D29" s="9">
        <f>D17</f>
        <v>0</v>
      </c>
      <c r="E29" s="9">
        <f t="shared" ref="E29:S29" si="8">E17</f>
        <v>0</v>
      </c>
      <c r="F29" s="9">
        <f t="shared" si="8"/>
        <v>0</v>
      </c>
      <c r="G29" s="9">
        <f t="shared" si="8"/>
        <v>0</v>
      </c>
      <c r="H29" s="9">
        <f t="shared" si="8"/>
        <v>0</v>
      </c>
      <c r="I29" s="8">
        <f t="shared" si="8"/>
        <v>0</v>
      </c>
      <c r="J29" s="43">
        <f t="shared" si="8"/>
        <v>0</v>
      </c>
      <c r="K29" s="9">
        <f t="shared" si="8"/>
        <v>0</v>
      </c>
      <c r="L29" s="9">
        <f t="shared" si="8"/>
        <v>0</v>
      </c>
      <c r="M29" s="9">
        <f t="shared" si="8"/>
        <v>0</v>
      </c>
      <c r="N29" s="9">
        <f t="shared" si="8"/>
        <v>0</v>
      </c>
      <c r="O29" s="9">
        <f t="shared" si="8"/>
        <v>0</v>
      </c>
      <c r="P29" s="9">
        <f t="shared" si="8"/>
        <v>26</v>
      </c>
      <c r="Q29" s="9">
        <f t="shared" si="8"/>
        <v>68</v>
      </c>
      <c r="R29" s="9">
        <f t="shared" si="8"/>
        <v>27</v>
      </c>
      <c r="S29" s="42">
        <f t="shared" si="8"/>
        <v>33</v>
      </c>
    </row>
    <row r="30" spans="1:19" s="3" customFormat="1" ht="39.950000000000003" customHeight="1">
      <c r="A30" s="11" t="s">
        <v>4</v>
      </c>
      <c r="B30" s="10">
        <f t="shared" ref="B30:C30" si="9">B13+B14</f>
        <v>433</v>
      </c>
      <c r="C30" s="9">
        <f t="shared" si="9"/>
        <v>1469</v>
      </c>
      <c r="D30" s="9">
        <f>D13+D14</f>
        <v>47</v>
      </c>
      <c r="E30" s="9">
        <f t="shared" ref="E30:S30" si="10">E13+E14</f>
        <v>236</v>
      </c>
      <c r="F30" s="9">
        <f t="shared" si="10"/>
        <v>62</v>
      </c>
      <c r="G30" s="9">
        <f t="shared" si="10"/>
        <v>158</v>
      </c>
      <c r="H30" s="9">
        <f t="shared" si="10"/>
        <v>26</v>
      </c>
      <c r="I30" s="8">
        <f t="shared" si="10"/>
        <v>92</v>
      </c>
      <c r="J30" s="10">
        <f t="shared" si="10"/>
        <v>0</v>
      </c>
      <c r="K30" s="9">
        <f t="shared" si="10"/>
        <v>0</v>
      </c>
      <c r="L30" s="9">
        <f t="shared" si="10"/>
        <v>1</v>
      </c>
      <c r="M30" s="9">
        <f t="shared" si="10"/>
        <v>1</v>
      </c>
      <c r="N30" s="9">
        <f t="shared" si="10"/>
        <v>8</v>
      </c>
      <c r="O30" s="9">
        <f t="shared" si="10"/>
        <v>160</v>
      </c>
      <c r="P30" s="9">
        <f t="shared" si="10"/>
        <v>29</v>
      </c>
      <c r="Q30" s="9">
        <f t="shared" si="10"/>
        <v>405</v>
      </c>
      <c r="R30" s="9">
        <f t="shared" si="10"/>
        <v>260</v>
      </c>
      <c r="S30" s="8">
        <f t="shared" si="10"/>
        <v>417</v>
      </c>
    </row>
    <row r="31" spans="1:19" s="3" customFormat="1" ht="39.950000000000003" customHeight="1">
      <c r="A31" s="11" t="s">
        <v>3</v>
      </c>
      <c r="B31" s="10">
        <f t="shared" ref="B31:C31" si="11">B10+B20</f>
        <v>281</v>
      </c>
      <c r="C31" s="9">
        <f t="shared" si="11"/>
        <v>993</v>
      </c>
      <c r="D31" s="9">
        <f>D10+D20</f>
        <v>0</v>
      </c>
      <c r="E31" s="9">
        <f t="shared" ref="E31:S31" si="12">E10+E20</f>
        <v>0</v>
      </c>
      <c r="F31" s="9">
        <f t="shared" si="12"/>
        <v>0</v>
      </c>
      <c r="G31" s="9">
        <f t="shared" si="12"/>
        <v>0</v>
      </c>
      <c r="H31" s="9">
        <f t="shared" si="12"/>
        <v>0</v>
      </c>
      <c r="I31" s="8">
        <f t="shared" si="12"/>
        <v>0</v>
      </c>
      <c r="J31" s="10">
        <f t="shared" si="12"/>
        <v>46</v>
      </c>
      <c r="K31" s="9">
        <f t="shared" si="12"/>
        <v>228</v>
      </c>
      <c r="L31" s="9">
        <f t="shared" si="12"/>
        <v>0</v>
      </c>
      <c r="M31" s="9">
        <f t="shared" si="12"/>
        <v>0</v>
      </c>
      <c r="N31" s="9">
        <f t="shared" si="12"/>
        <v>0</v>
      </c>
      <c r="O31" s="9">
        <f t="shared" si="12"/>
        <v>0</v>
      </c>
      <c r="P31" s="9">
        <f t="shared" si="12"/>
        <v>23</v>
      </c>
      <c r="Q31" s="9">
        <f t="shared" si="12"/>
        <v>43</v>
      </c>
      <c r="R31" s="9">
        <f t="shared" si="12"/>
        <v>212</v>
      </c>
      <c r="S31" s="8">
        <f t="shared" si="12"/>
        <v>722</v>
      </c>
    </row>
    <row r="32" spans="1:19" s="3" customFormat="1" ht="39.950000000000003" customHeight="1">
      <c r="A32" s="11" t="s">
        <v>2</v>
      </c>
      <c r="B32" s="10">
        <f t="shared" ref="B32:C32" si="13">B9+B16+B19+B21+B22+B23</f>
        <v>1167</v>
      </c>
      <c r="C32" s="9">
        <f t="shared" si="13"/>
        <v>2688</v>
      </c>
      <c r="D32" s="9">
        <f>D9+D16+D19+D21+D22+D23</f>
        <v>6</v>
      </c>
      <c r="E32" s="9">
        <f t="shared" ref="E32:S32" si="14">E9+E16+E19+E21+E22+E23</f>
        <v>6</v>
      </c>
      <c r="F32" s="9">
        <f t="shared" si="14"/>
        <v>9</v>
      </c>
      <c r="G32" s="9">
        <f t="shared" si="14"/>
        <v>14</v>
      </c>
      <c r="H32" s="9">
        <f t="shared" si="14"/>
        <v>4</v>
      </c>
      <c r="I32" s="8">
        <f t="shared" si="14"/>
        <v>18</v>
      </c>
      <c r="J32" s="10">
        <f t="shared" si="14"/>
        <v>10</v>
      </c>
      <c r="K32" s="9">
        <f t="shared" si="14"/>
        <v>44</v>
      </c>
      <c r="L32" s="9">
        <f t="shared" si="14"/>
        <v>0</v>
      </c>
      <c r="M32" s="9">
        <f t="shared" si="14"/>
        <v>0</v>
      </c>
      <c r="N32" s="9">
        <f t="shared" si="14"/>
        <v>13</v>
      </c>
      <c r="O32" s="9">
        <f t="shared" si="14"/>
        <v>13</v>
      </c>
      <c r="P32" s="9">
        <f t="shared" si="14"/>
        <v>150</v>
      </c>
      <c r="Q32" s="9">
        <f t="shared" si="14"/>
        <v>209</v>
      </c>
      <c r="R32" s="9">
        <f t="shared" si="14"/>
        <v>975</v>
      </c>
      <c r="S32" s="8">
        <f t="shared" si="14"/>
        <v>2384</v>
      </c>
    </row>
    <row r="33" spans="1:19" s="3" customFormat="1" ht="39.950000000000003" customHeight="1">
      <c r="A33" s="11" t="s">
        <v>1</v>
      </c>
      <c r="B33" s="10">
        <f t="shared" ref="B33:C33" si="15">B12+B15+B18+B24+B25</f>
        <v>435</v>
      </c>
      <c r="C33" s="9">
        <f t="shared" si="15"/>
        <v>3156</v>
      </c>
      <c r="D33" s="9">
        <f>D12+D15+D18+D24+D25</f>
        <v>5</v>
      </c>
      <c r="E33" s="9">
        <f t="shared" ref="E33:S33" si="16">E12+E15+E18+E24+E25</f>
        <v>37</v>
      </c>
      <c r="F33" s="9">
        <f t="shared" si="16"/>
        <v>0</v>
      </c>
      <c r="G33" s="9">
        <f t="shared" si="16"/>
        <v>0</v>
      </c>
      <c r="H33" s="9">
        <f t="shared" si="16"/>
        <v>27</v>
      </c>
      <c r="I33" s="8">
        <f t="shared" si="16"/>
        <v>249</v>
      </c>
      <c r="J33" s="10">
        <f t="shared" si="16"/>
        <v>26</v>
      </c>
      <c r="K33" s="9">
        <f t="shared" si="16"/>
        <v>60</v>
      </c>
      <c r="L33" s="9">
        <f t="shared" si="16"/>
        <v>21</v>
      </c>
      <c r="M33" s="9">
        <f t="shared" si="16"/>
        <v>393</v>
      </c>
      <c r="N33" s="9">
        <f t="shared" si="16"/>
        <v>0</v>
      </c>
      <c r="O33" s="9">
        <f t="shared" si="16"/>
        <v>0</v>
      </c>
      <c r="P33" s="9">
        <f t="shared" si="16"/>
        <v>157</v>
      </c>
      <c r="Q33" s="9">
        <f t="shared" si="16"/>
        <v>1084</v>
      </c>
      <c r="R33" s="9">
        <f t="shared" si="16"/>
        <v>199</v>
      </c>
      <c r="S33" s="8">
        <f t="shared" si="16"/>
        <v>1333</v>
      </c>
    </row>
    <row r="34" spans="1:19" s="3" customFormat="1" ht="39.950000000000003" customHeight="1">
      <c r="A34" s="7" t="s">
        <v>0</v>
      </c>
      <c r="B34" s="6">
        <f t="shared" ref="B34:C34" si="17">B11+B26+B27+B28</f>
        <v>434</v>
      </c>
      <c r="C34" s="5">
        <f t="shared" si="17"/>
        <v>4472</v>
      </c>
      <c r="D34" s="5">
        <f>D11+D26+D27+D28</f>
        <v>5</v>
      </c>
      <c r="E34" s="5">
        <f t="shared" ref="E34:S34" si="18">E11+E26+E27+E28</f>
        <v>136</v>
      </c>
      <c r="F34" s="5">
        <f t="shared" si="18"/>
        <v>4</v>
      </c>
      <c r="G34" s="5">
        <f t="shared" si="18"/>
        <v>84</v>
      </c>
      <c r="H34" s="5">
        <f t="shared" si="18"/>
        <v>5</v>
      </c>
      <c r="I34" s="4">
        <f t="shared" si="18"/>
        <v>118</v>
      </c>
      <c r="J34" s="6">
        <f t="shared" si="18"/>
        <v>3</v>
      </c>
      <c r="K34" s="5">
        <f t="shared" si="18"/>
        <v>3</v>
      </c>
      <c r="L34" s="5">
        <f t="shared" si="18"/>
        <v>0</v>
      </c>
      <c r="M34" s="5">
        <f t="shared" si="18"/>
        <v>0</v>
      </c>
      <c r="N34" s="5">
        <f t="shared" si="18"/>
        <v>1</v>
      </c>
      <c r="O34" s="5">
        <f t="shared" si="18"/>
        <v>5</v>
      </c>
      <c r="P34" s="5">
        <f t="shared" si="18"/>
        <v>89</v>
      </c>
      <c r="Q34" s="5">
        <f t="shared" si="18"/>
        <v>658</v>
      </c>
      <c r="R34" s="5">
        <f t="shared" si="18"/>
        <v>327</v>
      </c>
      <c r="S34" s="4">
        <f t="shared" si="18"/>
        <v>3468</v>
      </c>
    </row>
  </sheetData>
  <mergeCells count="16">
    <mergeCell ref="R1:S1"/>
    <mergeCell ref="R3:S4"/>
    <mergeCell ref="N1:O1"/>
    <mergeCell ref="N4:O4"/>
    <mergeCell ref="J3:Q3"/>
    <mergeCell ref="P4:Q4"/>
    <mergeCell ref="C4:C5"/>
    <mergeCell ref="L4:M4"/>
    <mergeCell ref="A3:A5"/>
    <mergeCell ref="B3:C3"/>
    <mergeCell ref="B4:B5"/>
    <mergeCell ref="H4:I4"/>
    <mergeCell ref="J4:K4"/>
    <mergeCell ref="D4:E4"/>
    <mergeCell ref="F4:G4"/>
    <mergeCell ref="D3:I3"/>
  </mergeCells>
  <phoneticPr fontId="8"/>
  <printOptions horizontalCentered="1"/>
  <pageMargins left="0.62992125984251968" right="0.47244094488188981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１表</vt:lpstr>
      <vt:lpstr>２表</vt:lpstr>
      <vt:lpstr>３表</vt:lpstr>
      <vt:lpstr>'１表'!Print_Area</vt:lpstr>
      <vt:lpstr>'２表'!Print_Area</vt:lpstr>
      <vt:lpstr>'３表'!Print_Area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cp:lastPrinted>2019-03-08T12:59:54Z</cp:lastPrinted>
  <dcterms:created xsi:type="dcterms:W3CDTF">2015-02-20T06:13:10Z</dcterms:created>
  <dcterms:modified xsi:type="dcterms:W3CDTF">2019-03-08T13:00:56Z</dcterms:modified>
</cp:coreProperties>
</file>