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8355" activeTab="2"/>
  </bookViews>
  <sheets>
    <sheet name="１表" sheetId="1" r:id="rId1"/>
    <sheet name="２表" sheetId="2" r:id="rId2"/>
    <sheet name="３表" sheetId="3" r:id="rId3"/>
  </sheets>
  <definedNames>
    <definedName name="_xlnm.Print_Area" localSheetId="1">'２表'!$A$1:$O$34</definedName>
    <definedName name="_xlnm.Print_Area" localSheetId="2">'３表'!$A$1:$S$34</definedName>
  </definedNames>
  <calcPr calcId="145621"/>
</workbook>
</file>

<file path=xl/calcChain.xml><?xml version="1.0" encoding="utf-8"?>
<calcChain xmlns="http://schemas.openxmlformats.org/spreadsheetml/2006/main">
  <c r="S8" i="3" l="1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C34" i="3"/>
  <c r="B34" i="3"/>
  <c r="C33" i="3"/>
  <c r="B33" i="3"/>
  <c r="C32" i="3"/>
  <c r="B32" i="3"/>
  <c r="C31" i="3"/>
  <c r="B31" i="3"/>
  <c r="C30" i="3"/>
  <c r="B30" i="3"/>
  <c r="C29" i="3"/>
  <c r="B29" i="3"/>
  <c r="D34" i="3"/>
  <c r="D32" i="3"/>
  <c r="D33" i="3"/>
  <c r="D31" i="3"/>
  <c r="D30" i="3"/>
  <c r="D29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C6" i="3" s="1"/>
  <c r="D6" i="3"/>
  <c r="B6" i="3" s="1"/>
  <c r="R8" i="3"/>
  <c r="Q8" i="3"/>
  <c r="P8" i="3"/>
  <c r="O8" i="3"/>
  <c r="N8" i="3"/>
  <c r="M8" i="3"/>
  <c r="L8" i="3"/>
  <c r="B8" i="3" s="1"/>
  <c r="K8" i="3"/>
  <c r="J8" i="3"/>
  <c r="I8" i="3"/>
  <c r="H8" i="3"/>
  <c r="G8" i="3"/>
  <c r="F8" i="3"/>
  <c r="E8" i="3"/>
  <c r="C8" i="3" s="1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C7" i="3" s="1"/>
  <c r="D8" i="3"/>
  <c r="D7" i="3"/>
  <c r="B7" i="3" s="1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C34" i="2" l="1"/>
  <c r="B34" i="2"/>
  <c r="C33" i="2"/>
  <c r="B33" i="2"/>
  <c r="C32" i="2"/>
  <c r="B32" i="2"/>
  <c r="C31" i="2"/>
  <c r="B31" i="2"/>
  <c r="C30" i="2"/>
  <c r="B30" i="2"/>
  <c r="C29" i="2"/>
  <c r="B29" i="2"/>
  <c r="C28" i="2"/>
  <c r="B28" i="2"/>
  <c r="C27" i="2"/>
  <c r="B27" i="2"/>
  <c r="C26" i="2"/>
  <c r="B26" i="2"/>
  <c r="C25" i="2"/>
  <c r="B25" i="2"/>
  <c r="C24" i="2"/>
  <c r="B24" i="2"/>
  <c r="C23" i="2"/>
  <c r="B23" i="2"/>
  <c r="C22" i="2"/>
  <c r="B22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2" i="2"/>
  <c r="B12" i="2"/>
  <c r="C11" i="2"/>
  <c r="B11" i="2"/>
  <c r="C10" i="2"/>
  <c r="B10" i="2"/>
  <c r="C9" i="2"/>
  <c r="B9" i="2"/>
  <c r="C8" i="2"/>
  <c r="B8" i="2"/>
  <c r="C7" i="2"/>
  <c r="B7" i="2"/>
  <c r="O6" i="2"/>
  <c r="N6" i="2"/>
  <c r="M6" i="2"/>
  <c r="L6" i="2"/>
  <c r="K6" i="2"/>
  <c r="J6" i="2"/>
  <c r="I6" i="2"/>
  <c r="C6" i="2" s="1"/>
  <c r="H6" i="2"/>
  <c r="G6" i="2"/>
  <c r="F6" i="2"/>
  <c r="E6" i="2"/>
  <c r="D6" i="2"/>
  <c r="B6" i="2"/>
  <c r="O34" i="2"/>
  <c r="N34" i="2"/>
  <c r="M34" i="2"/>
  <c r="L34" i="2"/>
  <c r="K34" i="2"/>
  <c r="J34" i="2"/>
  <c r="I34" i="2"/>
  <c r="H34" i="2"/>
  <c r="G34" i="2"/>
  <c r="F34" i="2"/>
  <c r="E34" i="2"/>
  <c r="O33" i="2"/>
  <c r="N33" i="2"/>
  <c r="M33" i="2"/>
  <c r="L33" i="2"/>
  <c r="K33" i="2"/>
  <c r="J33" i="2"/>
  <c r="I33" i="2"/>
  <c r="H33" i="2"/>
  <c r="G33" i="2"/>
  <c r="F33" i="2"/>
  <c r="E33" i="2"/>
  <c r="O32" i="2"/>
  <c r="N32" i="2"/>
  <c r="M32" i="2"/>
  <c r="L32" i="2"/>
  <c r="K32" i="2"/>
  <c r="J32" i="2"/>
  <c r="I32" i="2"/>
  <c r="H32" i="2"/>
  <c r="G32" i="2"/>
  <c r="F32" i="2"/>
  <c r="E32" i="2"/>
  <c r="O31" i="2"/>
  <c r="N31" i="2"/>
  <c r="M31" i="2"/>
  <c r="L31" i="2"/>
  <c r="K31" i="2"/>
  <c r="J31" i="2"/>
  <c r="I31" i="2"/>
  <c r="H31" i="2"/>
  <c r="G31" i="2"/>
  <c r="F31" i="2"/>
  <c r="E31" i="2"/>
  <c r="O30" i="2"/>
  <c r="N30" i="2"/>
  <c r="M30" i="2"/>
  <c r="L30" i="2"/>
  <c r="K30" i="2"/>
  <c r="J30" i="2"/>
  <c r="I30" i="2"/>
  <c r="H30" i="2"/>
  <c r="G30" i="2"/>
  <c r="F30" i="2"/>
  <c r="E30" i="2"/>
  <c r="O29" i="2"/>
  <c r="N29" i="2"/>
  <c r="M29" i="2"/>
  <c r="L29" i="2"/>
  <c r="K29" i="2"/>
  <c r="J29" i="2"/>
  <c r="I29" i="2"/>
  <c r="H29" i="2"/>
  <c r="G29" i="2"/>
  <c r="F29" i="2"/>
  <c r="E29" i="2"/>
  <c r="O8" i="2"/>
  <c r="N8" i="2"/>
  <c r="M8" i="2"/>
  <c r="L8" i="2"/>
  <c r="K8" i="2"/>
  <c r="J8" i="2"/>
  <c r="I8" i="2"/>
  <c r="H8" i="2"/>
  <c r="G8" i="2"/>
  <c r="F8" i="2"/>
  <c r="E8" i="2"/>
  <c r="O7" i="2"/>
  <c r="N7" i="2"/>
  <c r="M7" i="2"/>
  <c r="L7" i="2"/>
  <c r="K7" i="2"/>
  <c r="J7" i="2"/>
  <c r="I7" i="2"/>
  <c r="H7" i="2"/>
  <c r="G7" i="2"/>
  <c r="F7" i="2"/>
  <c r="E7" i="2"/>
  <c r="D8" i="2"/>
  <c r="D7" i="2"/>
  <c r="D34" i="2"/>
  <c r="D33" i="2"/>
  <c r="D32" i="2"/>
  <c r="D31" i="2"/>
  <c r="D30" i="2"/>
  <c r="D29" i="2"/>
</calcChain>
</file>

<file path=xl/sharedStrings.xml><?xml version="1.0" encoding="utf-8"?>
<sst xmlns="http://schemas.openxmlformats.org/spreadsheetml/2006/main" count="203" uniqueCount="67">
  <si>
    <t>宇和島</t>
  </si>
  <si>
    <t>八幡浜大洲</t>
  </si>
  <si>
    <t>松山</t>
  </si>
  <si>
    <t>今治</t>
  </si>
  <si>
    <t>新居浜西条</t>
  </si>
  <si>
    <t>宇摩</t>
  </si>
  <si>
    <t>愛南町</t>
  </si>
  <si>
    <t>鬼北町</t>
  </si>
  <si>
    <t>松野町</t>
  </si>
  <si>
    <t>伊方町</t>
  </si>
  <si>
    <t>内子町</t>
  </si>
  <si>
    <t>砥部町</t>
  </si>
  <si>
    <t>松前町</t>
  </si>
  <si>
    <t>久万高原町</t>
  </si>
  <si>
    <t>上島町</t>
  </si>
  <si>
    <t>東温市</t>
  </si>
  <si>
    <t>西予市</t>
  </si>
  <si>
    <t>四国中央市</t>
  </si>
  <si>
    <t>伊予市</t>
  </si>
  <si>
    <t>大洲市</t>
  </si>
  <si>
    <t>西条市</t>
  </si>
  <si>
    <t>新居浜市</t>
  </si>
  <si>
    <t>八幡浜市</t>
  </si>
  <si>
    <t>宇和島市</t>
  </si>
  <si>
    <t>今治市</t>
  </si>
  <si>
    <t>松山市</t>
  </si>
  <si>
    <t>郡計</t>
  </si>
  <si>
    <t>市計</t>
  </si>
  <si>
    <t>総数</t>
  </si>
  <si>
    <t>医療機
関委託</t>
    <rPh sb="0" eb="2">
      <t>イリョウ</t>
    </rPh>
    <rPh sb="2" eb="3">
      <t>キ</t>
    </rPh>
    <rPh sb="4" eb="5">
      <t>セキ</t>
    </rPh>
    <rPh sb="5" eb="7">
      <t>イタク</t>
    </rPh>
    <phoneticPr fontId="8"/>
  </si>
  <si>
    <t>市町村
実施</t>
    <rPh sb="0" eb="3">
      <t>シチョウソン</t>
    </rPh>
    <rPh sb="4" eb="6">
      <t>ジッシ</t>
    </rPh>
    <phoneticPr fontId="8"/>
  </si>
  <si>
    <t>終了者</t>
    <rPh sb="0" eb="2">
      <t>シュウリョウ</t>
    </rPh>
    <rPh sb="2" eb="3">
      <t>モノ</t>
    </rPh>
    <phoneticPr fontId="8"/>
  </si>
  <si>
    <t>開始者</t>
    <rPh sb="0" eb="2">
      <t>カイシ</t>
    </rPh>
    <rPh sb="2" eb="3">
      <t>モノ</t>
    </rPh>
    <phoneticPr fontId="8"/>
  </si>
  <si>
    <t>個別健康教育対象者（ア）</t>
    <rPh sb="0" eb="2">
      <t>コベツ</t>
    </rPh>
    <rPh sb="2" eb="4">
      <t>ケンコウ</t>
    </rPh>
    <rPh sb="4" eb="6">
      <t>キョウイク</t>
    </rPh>
    <rPh sb="6" eb="9">
      <t>タイショウシャ</t>
    </rPh>
    <phoneticPr fontId="8"/>
  </si>
  <si>
    <t>個別健康教育対象者（イ）</t>
    <rPh sb="0" eb="2">
      <t>コベツ</t>
    </rPh>
    <rPh sb="2" eb="4">
      <t>ケンコウ</t>
    </rPh>
    <rPh sb="4" eb="6">
      <t>キョウイク</t>
    </rPh>
    <rPh sb="6" eb="9">
      <t>タイショウシャ</t>
    </rPh>
    <phoneticPr fontId="8"/>
  </si>
  <si>
    <t>糖尿病</t>
    <rPh sb="0" eb="3">
      <t>トウニョウビョウ</t>
    </rPh>
    <phoneticPr fontId="8"/>
  </si>
  <si>
    <t>脂質異常症</t>
    <rPh sb="0" eb="2">
      <t>シシツ</t>
    </rPh>
    <rPh sb="2" eb="4">
      <t>イジョウ</t>
    </rPh>
    <rPh sb="4" eb="5">
      <t>ショウ</t>
    </rPh>
    <phoneticPr fontId="8"/>
  </si>
  <si>
    <t>高血圧</t>
    <rPh sb="0" eb="3">
      <t>コウケツアツ</t>
    </rPh>
    <phoneticPr fontId="8"/>
  </si>
  <si>
    <t>市町</t>
    <phoneticPr fontId="8"/>
  </si>
  <si>
    <t>第１表　個別健康教育の実施状況－市町別</t>
    <rPh sb="0" eb="1">
      <t>ダイ</t>
    </rPh>
    <rPh sb="2" eb="3">
      <t>ヒョウ</t>
    </rPh>
    <rPh sb="4" eb="6">
      <t>コベツ</t>
    </rPh>
    <rPh sb="6" eb="8">
      <t>ケンコウ</t>
    </rPh>
    <rPh sb="8" eb="10">
      <t>キョウイク</t>
    </rPh>
    <rPh sb="11" eb="13">
      <t>ジッシ</t>
    </rPh>
    <rPh sb="13" eb="15">
      <t>ジョウキョウ</t>
    </rPh>
    <rPh sb="16" eb="18">
      <t>シチョウ</t>
    </rPh>
    <rPh sb="18" eb="19">
      <t>ベツ</t>
    </rPh>
    <phoneticPr fontId="8"/>
  </si>
  <si>
    <t>参加延人員</t>
    <rPh sb="0" eb="2">
      <t>サンカ</t>
    </rPh>
    <rPh sb="2" eb="5">
      <t>ノベジンイン</t>
    </rPh>
    <phoneticPr fontId="8"/>
  </si>
  <si>
    <t>開催回数</t>
    <rPh sb="0" eb="2">
      <t>カイサイ</t>
    </rPh>
    <rPh sb="2" eb="4">
      <t>カイスウ</t>
    </rPh>
    <phoneticPr fontId="8"/>
  </si>
  <si>
    <t>参加延人員</t>
    <rPh sb="0" eb="2">
      <t>サンカ</t>
    </rPh>
    <rPh sb="2" eb="3">
      <t>ノベ</t>
    </rPh>
    <rPh sb="3" eb="5">
      <t>ジンイン</t>
    </rPh>
    <phoneticPr fontId="8"/>
  </si>
  <si>
    <t>一般</t>
    <rPh sb="0" eb="2">
      <t>イッパン</t>
    </rPh>
    <phoneticPr fontId="8"/>
  </si>
  <si>
    <t>薬</t>
    <rPh sb="0" eb="1">
      <t>クスリ</t>
    </rPh>
    <phoneticPr fontId="8"/>
  </si>
  <si>
    <t>病態別</t>
    <rPh sb="0" eb="2">
      <t>ビョウタイ</t>
    </rPh>
    <rPh sb="2" eb="3">
      <t>ベツ</t>
    </rPh>
    <phoneticPr fontId="8"/>
  </si>
  <si>
    <t>慢性閉塞性肺疾患（COPD）</t>
    <rPh sb="0" eb="2">
      <t>マンセイ</t>
    </rPh>
    <rPh sb="2" eb="5">
      <t>ヘイソクセイ</t>
    </rPh>
    <rPh sb="5" eb="6">
      <t>ハイ</t>
    </rPh>
    <rPh sb="6" eb="8">
      <t>シッカン</t>
    </rPh>
    <phoneticPr fontId="8"/>
  </si>
  <si>
    <t>骨粗鬆症</t>
    <rPh sb="0" eb="4">
      <t>コツソショウショウ</t>
    </rPh>
    <phoneticPr fontId="8"/>
  </si>
  <si>
    <t>歯周疾患</t>
    <rPh sb="0" eb="2">
      <t>シシュウ</t>
    </rPh>
    <rPh sb="2" eb="4">
      <t>シッカン</t>
    </rPh>
    <phoneticPr fontId="8"/>
  </si>
  <si>
    <t>集団健康教育</t>
  </si>
  <si>
    <t>集団健康教育</t>
    <rPh sb="0" eb="2">
      <t>シュウダン</t>
    </rPh>
    <rPh sb="2" eb="4">
      <t>ケンコウ</t>
    </rPh>
    <rPh sb="4" eb="6">
      <t>キョウイク</t>
    </rPh>
    <phoneticPr fontId="8"/>
  </si>
  <si>
    <t>計</t>
    <rPh sb="0" eb="1">
      <t>ケイ</t>
    </rPh>
    <phoneticPr fontId="8"/>
  </si>
  <si>
    <t>市町</t>
    <rPh sb="0" eb="2">
      <t>シチョウ</t>
    </rPh>
    <phoneticPr fontId="8"/>
  </si>
  <si>
    <t>第２表　集団健康教育等の実施状況－市町別</t>
    <rPh sb="0" eb="1">
      <t>ダイ</t>
    </rPh>
    <rPh sb="2" eb="3">
      <t>ヒョウ</t>
    </rPh>
    <rPh sb="4" eb="6">
      <t>シュウダン</t>
    </rPh>
    <rPh sb="6" eb="8">
      <t>ケンコウ</t>
    </rPh>
    <rPh sb="8" eb="10">
      <t>キョウイク</t>
    </rPh>
    <rPh sb="10" eb="11">
      <t>トウ</t>
    </rPh>
    <rPh sb="12" eb="14">
      <t>ジッシ</t>
    </rPh>
    <rPh sb="14" eb="16">
      <t>ジョウキョウ</t>
    </rPh>
    <rPh sb="17" eb="19">
      <t>シチョウ</t>
    </rPh>
    <rPh sb="19" eb="20">
      <t>ベツ</t>
    </rPh>
    <phoneticPr fontId="8"/>
  </si>
  <si>
    <t>被指導延人員</t>
    <rPh sb="0" eb="1">
      <t>ヒ</t>
    </rPh>
    <rPh sb="1" eb="3">
      <t>シドウ</t>
    </rPh>
    <rPh sb="5" eb="6">
      <t>イン</t>
    </rPh>
    <phoneticPr fontId="8"/>
  </si>
  <si>
    <t>開催回数</t>
  </si>
  <si>
    <t>病態別</t>
    <rPh sb="0" eb="1">
      <t>ビョウ</t>
    </rPh>
    <rPh sb="1" eb="2">
      <t>タイ</t>
    </rPh>
    <rPh sb="2" eb="3">
      <t>ベツ</t>
    </rPh>
    <phoneticPr fontId="8"/>
  </si>
  <si>
    <t>女性の健康</t>
    <rPh sb="0" eb="2">
      <t>ジョセイ</t>
    </rPh>
    <rPh sb="3" eb="5">
      <t>ケンコウ</t>
    </rPh>
    <phoneticPr fontId="8"/>
  </si>
  <si>
    <t>被指導延人員</t>
    <rPh sb="5" eb="6">
      <t>イン</t>
    </rPh>
    <phoneticPr fontId="8"/>
  </si>
  <si>
    <t>総合健康相談</t>
    <rPh sb="0" eb="2">
      <t>ソウゴウ</t>
    </rPh>
    <rPh sb="2" eb="4">
      <t>ケンコウ</t>
    </rPh>
    <rPh sb="4" eb="6">
      <t>ソウダン</t>
    </rPh>
    <phoneticPr fontId="8"/>
  </si>
  <si>
    <t>重点健康相談</t>
    <rPh sb="0" eb="2">
      <t>ジュウテン</t>
    </rPh>
    <rPh sb="2" eb="4">
      <t>ケンコウ</t>
    </rPh>
    <rPh sb="4" eb="6">
      <t>ソウダン</t>
    </rPh>
    <phoneticPr fontId="8"/>
  </si>
  <si>
    <t>総数</t>
    <rPh sb="0" eb="2">
      <t>ソウスウ</t>
    </rPh>
    <phoneticPr fontId="8"/>
  </si>
  <si>
    <t xml:space="preserve"> </t>
    <phoneticPr fontId="8"/>
  </si>
  <si>
    <t>第３表　健康相談の開催回数・被指導延人員－市町別</t>
    <rPh sb="0" eb="1">
      <t>ダイ</t>
    </rPh>
    <rPh sb="2" eb="3">
      <t>ヒョウ</t>
    </rPh>
    <rPh sb="4" eb="6">
      <t>ケンコウ</t>
    </rPh>
    <rPh sb="6" eb="8">
      <t>ソウダン</t>
    </rPh>
    <rPh sb="9" eb="11">
      <t>カイサイ</t>
    </rPh>
    <rPh sb="11" eb="13">
      <t>カイスウ</t>
    </rPh>
    <rPh sb="14" eb="15">
      <t>ヒ</t>
    </rPh>
    <rPh sb="15" eb="17">
      <t>シドウ</t>
    </rPh>
    <rPh sb="17" eb="18">
      <t>ノ</t>
    </rPh>
    <rPh sb="18" eb="20">
      <t>ジンイン</t>
    </rPh>
    <rPh sb="21" eb="23">
      <t>シチョウ</t>
    </rPh>
    <rPh sb="23" eb="24">
      <t>ベツ</t>
    </rPh>
    <phoneticPr fontId="8"/>
  </si>
  <si>
    <t>平成26年度</t>
    <rPh sb="0" eb="2">
      <t>ヘイセイ</t>
    </rPh>
    <rPh sb="4" eb="6">
      <t>ネンド</t>
    </rPh>
    <phoneticPr fontId="8"/>
  </si>
  <si>
    <t>ロコモティブシンドローム（運動器症候群）</t>
    <rPh sb="13" eb="15">
      <t>ウンドウ</t>
    </rPh>
    <rPh sb="15" eb="16">
      <t>キ</t>
    </rPh>
    <rPh sb="16" eb="19">
      <t>ショウコウグン</t>
    </rPh>
    <phoneticPr fontId="8"/>
  </si>
  <si>
    <t>　　　　　　　　　　　　　　　　　　　　　　　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</si>
</sst>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_ * #,##0_ ;_ * &quot;△&quot;?,##0_ ;_ * &quot;-&quot;_ ;_ @_ "/>
    <numFmt numFmtId="177" formatCode="_ * #,##0_ ;_ * &quot;△&quot;#,##0_ ;_ * &quot;-&quot;_ ;_ @_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明朝"/>
      <family val="1"/>
      <charset val="128"/>
    </font>
    <font>
      <sz val="14"/>
      <name val="ＭＳ ＰＲゴシック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16"/>
      <name val="HG創英角ｺﾞｼｯｸUB"/>
      <family val="3"/>
      <charset val="128"/>
    </font>
    <font>
      <sz val="14"/>
      <name val="HG丸ｺﾞｼｯｸM-PRO"/>
      <family val="3"/>
      <charset val="128"/>
    </font>
    <font>
      <sz val="18"/>
      <name val="HG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95">
    <xf numFmtId="0" fontId="0" fillId="0" borderId="0" xfId="0"/>
    <xf numFmtId="38" fontId="1" fillId="0" borderId="0" xfId="1" applyFont="1" applyFill="1" applyAlignment="1">
      <alignment vertical="center"/>
    </xf>
    <xf numFmtId="38" fontId="1" fillId="0" borderId="0" xfId="1" applyFont="1" applyFill="1" applyAlignment="1">
      <alignment horizontal="center" vertical="center"/>
    </xf>
    <xf numFmtId="176" fontId="4" fillId="0" borderId="0" xfId="2" applyNumberFormat="1" applyFont="1" applyBorder="1"/>
    <xf numFmtId="177" fontId="5" fillId="0" borderId="1" xfId="2" applyNumberFormat="1" applyFont="1" applyBorder="1" applyAlignment="1">
      <alignment horizontal="right" vertical="center" shrinkToFit="1"/>
    </xf>
    <xf numFmtId="177" fontId="5" fillId="0" borderId="2" xfId="2" applyNumberFormat="1" applyFont="1" applyBorder="1" applyAlignment="1">
      <alignment horizontal="right" vertical="center" shrinkToFit="1"/>
    </xf>
    <xf numFmtId="177" fontId="5" fillId="0" borderId="3" xfId="2" applyNumberFormat="1" applyFont="1" applyBorder="1" applyAlignment="1">
      <alignment horizontal="right" vertical="center" shrinkToFit="1"/>
    </xf>
    <xf numFmtId="49" fontId="6" fillId="0" borderId="4" xfId="2" applyNumberFormat="1" applyFont="1" applyBorder="1" applyAlignment="1">
      <alignment horizontal="center" vertical="center" shrinkToFit="1"/>
    </xf>
    <xf numFmtId="177" fontId="5" fillId="0" borderId="5" xfId="2" applyNumberFormat="1" applyFont="1" applyBorder="1" applyAlignment="1">
      <alignment horizontal="right" vertical="center" shrinkToFit="1"/>
    </xf>
    <xf numFmtId="177" fontId="5" fillId="0" borderId="0" xfId="2" applyNumberFormat="1" applyFont="1" applyBorder="1" applyAlignment="1">
      <alignment horizontal="right" vertical="center" shrinkToFit="1"/>
    </xf>
    <xf numFmtId="177" fontId="5" fillId="0" borderId="6" xfId="2" applyNumberFormat="1" applyFont="1" applyBorder="1" applyAlignment="1">
      <alignment horizontal="right" vertical="center" shrinkToFit="1"/>
    </xf>
    <xf numFmtId="49" fontId="6" fillId="0" borderId="7" xfId="2" applyNumberFormat="1" applyFont="1" applyBorder="1" applyAlignment="1">
      <alignment horizontal="center" vertical="center" shrinkToFit="1"/>
    </xf>
    <xf numFmtId="177" fontId="5" fillId="0" borderId="8" xfId="2" applyNumberFormat="1" applyFont="1" applyBorder="1" applyAlignment="1">
      <alignment horizontal="right" vertical="center" shrinkToFit="1"/>
    </xf>
    <xf numFmtId="177" fontId="5" fillId="0" borderId="9" xfId="2" applyNumberFormat="1" applyFont="1" applyBorder="1" applyAlignment="1">
      <alignment horizontal="right" vertical="center" shrinkToFit="1"/>
    </xf>
    <xf numFmtId="177" fontId="5" fillId="0" borderId="10" xfId="2" applyNumberFormat="1" applyFont="1" applyBorder="1" applyAlignment="1">
      <alignment horizontal="right" vertical="center" shrinkToFit="1"/>
    </xf>
    <xf numFmtId="49" fontId="6" fillId="0" borderId="11" xfId="2" applyNumberFormat="1" applyFont="1" applyBorder="1" applyAlignment="1">
      <alignment horizontal="center" vertical="center" shrinkToFit="1"/>
    </xf>
    <xf numFmtId="177" fontId="5" fillId="0" borderId="12" xfId="2" applyNumberFormat="1" applyFont="1" applyBorder="1" applyAlignment="1">
      <alignment horizontal="right" vertical="center" shrinkToFit="1"/>
    </xf>
    <xf numFmtId="177" fontId="5" fillId="0" borderId="13" xfId="2" applyNumberFormat="1" applyFont="1" applyBorder="1" applyAlignment="1">
      <alignment horizontal="right" vertical="center" shrinkToFit="1"/>
    </xf>
    <xf numFmtId="177" fontId="5" fillId="0" borderId="14" xfId="2" applyNumberFormat="1" applyFont="1" applyBorder="1" applyAlignment="1">
      <alignment horizontal="right" vertical="center" shrinkToFit="1"/>
    </xf>
    <xf numFmtId="49" fontId="6" fillId="0" borderId="15" xfId="2" applyNumberFormat="1" applyFont="1" applyBorder="1" applyAlignment="1">
      <alignment horizontal="center" vertical="center" shrinkToFit="1"/>
    </xf>
    <xf numFmtId="177" fontId="5" fillId="0" borderId="16" xfId="2" applyNumberFormat="1" applyFont="1" applyBorder="1" applyAlignment="1">
      <alignment horizontal="right" vertical="center" shrinkToFit="1"/>
    </xf>
    <xf numFmtId="177" fontId="5" fillId="0" borderId="17" xfId="2" applyNumberFormat="1" applyFont="1" applyBorder="1" applyAlignment="1">
      <alignment horizontal="right" vertical="center" shrinkToFit="1"/>
    </xf>
    <xf numFmtId="177" fontId="5" fillId="0" borderId="18" xfId="2" applyNumberFormat="1" applyFont="1" applyBorder="1" applyAlignment="1">
      <alignment horizontal="right" vertical="center" shrinkToFit="1"/>
    </xf>
    <xf numFmtId="49" fontId="6" fillId="0" borderId="19" xfId="2" applyNumberFormat="1" applyFont="1" applyBorder="1" applyAlignment="1">
      <alignment horizontal="center" vertical="center" shrinkToFit="1"/>
    </xf>
    <xf numFmtId="49" fontId="7" fillId="0" borderId="15" xfId="1" applyNumberFormat="1" applyFont="1" applyFill="1" applyBorder="1" applyAlignment="1">
      <alignment horizontal="center" vertical="center" wrapText="1"/>
    </xf>
    <xf numFmtId="49" fontId="7" fillId="0" borderId="12" xfId="1" applyNumberFormat="1" applyFont="1" applyFill="1" applyBorder="1" applyAlignment="1">
      <alignment horizontal="center" vertical="center" wrapText="1"/>
    </xf>
    <xf numFmtId="38" fontId="1" fillId="0" borderId="0" xfId="1" applyFont="1" applyFill="1" applyBorder="1" applyAlignment="1">
      <alignment vertical="center"/>
    </xf>
    <xf numFmtId="41" fontId="10" fillId="0" borderId="0" xfId="1" applyNumberFormat="1" applyFont="1" applyFill="1" applyBorder="1" applyAlignment="1">
      <alignment horizontal="left" vertical="center"/>
    </xf>
    <xf numFmtId="41" fontId="1" fillId="0" borderId="0" xfId="1" applyNumberFormat="1" applyFont="1" applyFill="1" applyAlignment="1">
      <alignment horizontal="center" vertical="center"/>
    </xf>
    <xf numFmtId="49" fontId="11" fillId="0" borderId="0" xfId="1" applyNumberFormat="1" applyFont="1" applyFill="1" applyBorder="1" applyAlignment="1">
      <alignment horizontal="left" vertical="center"/>
    </xf>
    <xf numFmtId="49" fontId="12" fillId="0" borderId="4" xfId="2" applyNumberFormat="1" applyFont="1" applyBorder="1" applyAlignment="1">
      <alignment horizontal="center" vertical="center" shrinkToFit="1"/>
    </xf>
    <xf numFmtId="49" fontId="12" fillId="0" borderId="7" xfId="2" applyNumberFormat="1" applyFont="1" applyBorder="1" applyAlignment="1">
      <alignment horizontal="center" vertical="center" shrinkToFit="1"/>
    </xf>
    <xf numFmtId="177" fontId="5" fillId="0" borderId="20" xfId="2" applyNumberFormat="1" applyFont="1" applyBorder="1" applyAlignment="1">
      <alignment horizontal="right" vertical="center" shrinkToFit="1"/>
    </xf>
    <xf numFmtId="49" fontId="12" fillId="0" borderId="11" xfId="2" applyNumberFormat="1" applyFont="1" applyBorder="1" applyAlignment="1">
      <alignment horizontal="center" vertical="center" shrinkToFit="1"/>
    </xf>
    <xf numFmtId="49" fontId="12" fillId="0" borderId="15" xfId="2" applyNumberFormat="1" applyFont="1" applyBorder="1" applyAlignment="1">
      <alignment horizontal="center" vertical="center" shrinkToFit="1"/>
    </xf>
    <xf numFmtId="49" fontId="12" fillId="0" borderId="19" xfId="2" applyNumberFormat="1" applyFont="1" applyBorder="1" applyAlignment="1">
      <alignment horizontal="center" vertical="center" shrinkToFit="1"/>
    </xf>
    <xf numFmtId="49" fontId="9" fillId="0" borderId="15" xfId="1" applyNumberFormat="1" applyFont="1" applyFill="1" applyBorder="1" applyAlignment="1">
      <alignment horizontal="center" vertical="center" wrapText="1"/>
    </xf>
    <xf numFmtId="49" fontId="9" fillId="0" borderId="12" xfId="1" applyNumberFormat="1" applyFont="1" applyFill="1" applyBorder="1" applyAlignment="1">
      <alignment horizontal="center" vertical="center" wrapText="1"/>
    </xf>
    <xf numFmtId="49" fontId="13" fillId="0" borderId="0" xfId="1" applyNumberFormat="1" applyFont="1" applyFill="1" applyBorder="1" applyAlignment="1">
      <alignment horizontal="left" vertical="center"/>
    </xf>
    <xf numFmtId="38" fontId="0" fillId="0" borderId="0" xfId="1" applyFont="1" applyFill="1" applyAlignment="1">
      <alignment vertical="center"/>
    </xf>
    <xf numFmtId="38" fontId="0" fillId="0" borderId="0" xfId="1" applyFont="1" applyFill="1" applyAlignment="1">
      <alignment horizontal="center" vertical="center"/>
    </xf>
    <xf numFmtId="38" fontId="0" fillId="0" borderId="0" xfId="1" applyFont="1" applyFill="1" applyAlignment="1">
      <alignment horizontal="distributed" vertical="center"/>
    </xf>
    <xf numFmtId="177" fontId="5" fillId="0" borderId="21" xfId="2" applyNumberFormat="1" applyFont="1" applyBorder="1" applyAlignment="1">
      <alignment horizontal="right" vertical="center" shrinkToFit="1"/>
    </xf>
    <xf numFmtId="177" fontId="5" fillId="0" borderId="22" xfId="2" applyNumberFormat="1" applyFont="1" applyBorder="1" applyAlignment="1">
      <alignment horizontal="right" vertical="center" shrinkToFit="1"/>
    </xf>
    <xf numFmtId="177" fontId="5" fillId="0" borderId="23" xfId="2" applyNumberFormat="1" applyFont="1" applyBorder="1" applyAlignment="1">
      <alignment horizontal="right" vertical="center" shrinkToFit="1"/>
    </xf>
    <xf numFmtId="177" fontId="5" fillId="0" borderId="24" xfId="2" applyNumberFormat="1" applyFont="1" applyBorder="1" applyAlignment="1">
      <alignment horizontal="right" vertical="center" shrinkToFit="1"/>
    </xf>
    <xf numFmtId="38" fontId="0" fillId="0" borderId="0" xfId="1" applyFont="1" applyFill="1" applyAlignment="1">
      <alignment horizontal="center" vertical="center" wrapText="1"/>
    </xf>
    <xf numFmtId="49" fontId="9" fillId="0" borderId="15" xfId="1" applyNumberFormat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vertical="center"/>
    </xf>
    <xf numFmtId="49" fontId="9" fillId="0" borderId="2" xfId="0" applyNumberFormat="1" applyFont="1" applyBorder="1" applyAlignment="1">
      <alignment horizontal="right" vertical="center"/>
    </xf>
    <xf numFmtId="41" fontId="0" fillId="0" borderId="0" xfId="1" applyNumberFormat="1" applyFont="1" applyFill="1" applyBorder="1" applyAlignment="1">
      <alignment horizontal="center" vertical="center"/>
    </xf>
    <xf numFmtId="41" fontId="10" fillId="0" borderId="2" xfId="1" applyNumberFormat="1" applyFont="1" applyFill="1" applyBorder="1" applyAlignment="1">
      <alignment horizontal="left" vertical="center"/>
    </xf>
    <xf numFmtId="49" fontId="9" fillId="0" borderId="0" xfId="0" applyNumberFormat="1" applyFont="1" applyBorder="1" applyAlignment="1">
      <alignment horizontal="right" vertical="center"/>
    </xf>
    <xf numFmtId="41" fontId="0" fillId="0" borderId="0" xfId="1" applyNumberFormat="1" applyFont="1" applyFill="1" applyAlignment="1">
      <alignment horizontal="center" vertical="center"/>
    </xf>
    <xf numFmtId="177" fontId="5" fillId="2" borderId="17" xfId="2" applyNumberFormat="1" applyFont="1" applyFill="1" applyBorder="1" applyAlignment="1">
      <alignment horizontal="right" vertical="center" shrinkToFit="1"/>
    </xf>
    <xf numFmtId="177" fontId="5" fillId="2" borderId="16" xfId="2" applyNumberFormat="1" applyFont="1" applyFill="1" applyBorder="1" applyAlignment="1">
      <alignment horizontal="right" vertical="center" shrinkToFit="1"/>
    </xf>
    <xf numFmtId="177" fontId="5" fillId="2" borderId="18" xfId="2" applyNumberFormat="1" applyFont="1" applyFill="1" applyBorder="1" applyAlignment="1">
      <alignment horizontal="right" vertical="center" shrinkToFit="1"/>
    </xf>
    <xf numFmtId="177" fontId="5" fillId="2" borderId="0" xfId="2" applyNumberFormat="1" applyFont="1" applyFill="1" applyBorder="1" applyAlignment="1">
      <alignment horizontal="right" vertical="center" shrinkToFit="1"/>
    </xf>
    <xf numFmtId="177" fontId="5" fillId="2" borderId="5" xfId="2" applyNumberFormat="1" applyFont="1" applyFill="1" applyBorder="1" applyAlignment="1">
      <alignment horizontal="right" vertical="center" shrinkToFit="1"/>
    </xf>
    <xf numFmtId="177" fontId="5" fillId="2" borderId="6" xfId="2" applyNumberFormat="1" applyFont="1" applyFill="1" applyBorder="1" applyAlignment="1">
      <alignment horizontal="right" vertical="center" shrinkToFit="1"/>
    </xf>
    <xf numFmtId="177" fontId="5" fillId="2" borderId="2" xfId="2" applyNumberFormat="1" applyFont="1" applyFill="1" applyBorder="1" applyAlignment="1">
      <alignment horizontal="right" vertical="center" shrinkToFit="1"/>
    </xf>
    <xf numFmtId="177" fontId="5" fillId="2" borderId="13" xfId="2" applyNumberFormat="1" applyFont="1" applyFill="1" applyBorder="1" applyAlignment="1">
      <alignment horizontal="right" vertical="center" shrinkToFit="1"/>
    </xf>
    <xf numFmtId="177" fontId="5" fillId="2" borderId="12" xfId="2" applyNumberFormat="1" applyFont="1" applyFill="1" applyBorder="1" applyAlignment="1">
      <alignment horizontal="right" vertical="center" shrinkToFit="1"/>
    </xf>
    <xf numFmtId="177" fontId="5" fillId="2" borderId="14" xfId="2" applyNumberFormat="1" applyFont="1" applyFill="1" applyBorder="1" applyAlignment="1">
      <alignment horizontal="right" vertical="center" shrinkToFit="1"/>
    </xf>
    <xf numFmtId="177" fontId="5" fillId="2" borderId="9" xfId="2" applyNumberFormat="1" applyFont="1" applyFill="1" applyBorder="1" applyAlignment="1">
      <alignment horizontal="right" vertical="center" shrinkToFit="1"/>
    </xf>
    <xf numFmtId="177" fontId="5" fillId="2" borderId="8" xfId="2" applyNumberFormat="1" applyFont="1" applyFill="1" applyBorder="1" applyAlignment="1">
      <alignment horizontal="right" vertical="center" shrinkToFit="1"/>
    </xf>
    <xf numFmtId="177" fontId="5" fillId="2" borderId="10" xfId="2" applyNumberFormat="1" applyFont="1" applyFill="1" applyBorder="1" applyAlignment="1">
      <alignment horizontal="right" vertical="center" shrinkToFit="1"/>
    </xf>
    <xf numFmtId="49" fontId="9" fillId="0" borderId="12" xfId="1" applyNumberFormat="1" applyFont="1" applyFill="1" applyBorder="1" applyAlignment="1">
      <alignment horizontal="center" vertical="center" shrinkToFit="1"/>
    </xf>
    <xf numFmtId="49" fontId="9" fillId="0" borderId="15" xfId="1" applyNumberFormat="1" applyFont="1" applyFill="1" applyBorder="1" applyAlignment="1">
      <alignment horizontal="center" vertical="center" shrinkToFit="1"/>
    </xf>
    <xf numFmtId="49" fontId="9" fillId="0" borderId="0" xfId="1" applyNumberFormat="1" applyFont="1" applyFill="1" applyBorder="1" applyAlignment="1">
      <alignment horizontal="right" vertical="center"/>
    </xf>
    <xf numFmtId="41" fontId="9" fillId="0" borderId="14" xfId="1" applyNumberFormat="1" applyFont="1" applyFill="1" applyBorder="1" applyAlignment="1">
      <alignment horizontal="center" vertical="center"/>
    </xf>
    <xf numFmtId="41" fontId="9" fillId="0" borderId="13" xfId="1" applyNumberFormat="1" applyFont="1" applyFill="1" applyBorder="1" applyAlignment="1">
      <alignment horizontal="center" vertical="center"/>
    </xf>
    <xf numFmtId="41" fontId="9" fillId="0" borderId="12" xfId="1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right" vertical="center"/>
    </xf>
    <xf numFmtId="49" fontId="6" fillId="0" borderId="19" xfId="1" applyNumberFormat="1" applyFont="1" applyFill="1" applyBorder="1" applyAlignment="1">
      <alignment horizontal="center" vertical="center" shrinkToFit="1"/>
    </xf>
    <xf numFmtId="49" fontId="6" fillId="0" borderId="7" xfId="1" applyNumberFormat="1" applyFont="1" applyFill="1" applyBorder="1" applyAlignment="1">
      <alignment horizontal="center" vertical="center" shrinkToFit="1"/>
    </xf>
    <xf numFmtId="49" fontId="6" fillId="0" borderId="4" xfId="1" applyNumberFormat="1" applyFont="1" applyFill="1" applyBorder="1" applyAlignment="1">
      <alignment horizontal="center" vertical="center" shrinkToFit="1"/>
    </xf>
    <xf numFmtId="49" fontId="9" fillId="0" borderId="19" xfId="1" applyNumberFormat="1" applyFont="1" applyFill="1" applyBorder="1" applyAlignment="1">
      <alignment horizontal="center" vertical="center"/>
    </xf>
    <xf numFmtId="49" fontId="9" fillId="0" borderId="7" xfId="1" applyNumberFormat="1" applyFont="1" applyFill="1" applyBorder="1" applyAlignment="1">
      <alignment horizontal="center" vertical="center"/>
    </xf>
    <xf numFmtId="49" fontId="9" fillId="0" borderId="4" xfId="1" applyNumberFormat="1" applyFont="1" applyFill="1" applyBorder="1" applyAlignment="1">
      <alignment horizontal="center" vertical="center"/>
    </xf>
    <xf numFmtId="49" fontId="9" fillId="0" borderId="18" xfId="1" applyNumberFormat="1" applyFont="1" applyFill="1" applyBorder="1" applyAlignment="1">
      <alignment horizontal="center" vertical="center" shrinkToFit="1"/>
    </xf>
    <xf numFmtId="49" fontId="9" fillId="0" borderId="16" xfId="1" applyNumberFormat="1" applyFont="1" applyFill="1" applyBorder="1" applyAlignment="1">
      <alignment horizontal="center" vertical="center" shrinkToFit="1"/>
    </xf>
    <xf numFmtId="49" fontId="9" fillId="0" borderId="3" xfId="1" applyNumberFormat="1" applyFont="1" applyFill="1" applyBorder="1" applyAlignment="1">
      <alignment horizontal="center" vertical="center" shrinkToFit="1"/>
    </xf>
    <xf numFmtId="49" fontId="9" fillId="0" borderId="1" xfId="1" applyNumberFormat="1" applyFont="1" applyFill="1" applyBorder="1" applyAlignment="1">
      <alignment horizontal="center" vertical="center" shrinkToFit="1"/>
    </xf>
    <xf numFmtId="49" fontId="9" fillId="0" borderId="14" xfId="1" applyNumberFormat="1" applyFont="1" applyFill="1" applyBorder="1" applyAlignment="1">
      <alignment horizontal="center" vertical="center" shrinkToFit="1"/>
    </xf>
    <xf numFmtId="49" fontId="9" fillId="0" borderId="13" xfId="1" applyNumberFormat="1" applyFont="1" applyFill="1" applyBorder="1" applyAlignment="1">
      <alignment horizontal="center" vertical="center" shrinkToFit="1"/>
    </xf>
    <xf numFmtId="49" fontId="9" fillId="0" borderId="3" xfId="1" applyNumberFormat="1" applyFont="1" applyFill="1" applyBorder="1" applyAlignment="1">
      <alignment horizontal="center" vertical="center"/>
    </xf>
    <xf numFmtId="49" fontId="9" fillId="0" borderId="1" xfId="1" applyNumberFormat="1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14" xfId="1" applyNumberFormat="1" applyFont="1" applyFill="1" applyBorder="1" applyAlignment="1">
      <alignment horizontal="center" vertical="center"/>
    </xf>
    <xf numFmtId="49" fontId="9" fillId="0" borderId="12" xfId="1" applyNumberFormat="1" applyFont="1" applyFill="1" applyBorder="1" applyAlignment="1">
      <alignment horizontal="center" vertical="center"/>
    </xf>
    <xf numFmtId="49" fontId="9" fillId="0" borderId="13" xfId="1" applyNumberFormat="1" applyFont="1" applyFill="1" applyBorder="1" applyAlignment="1">
      <alignment horizontal="center" vertical="center"/>
    </xf>
    <xf numFmtId="49" fontId="9" fillId="0" borderId="15" xfId="1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ec.2-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AC34"/>
  <sheetViews>
    <sheetView view="pageBreakPreview" zoomScale="75" zoomScaleNormal="75" zoomScaleSheetLayoutView="75" workbookViewId="0">
      <pane xSplit="1" ySplit="5" topLeftCell="B6" activePane="bottomRight" state="frozen"/>
      <selection activeCell="B9" sqref="B9:H28"/>
      <selection pane="topRight" activeCell="B9" sqref="B9:H28"/>
      <selection pane="bottomLeft" activeCell="B9" sqref="B9:H28"/>
      <selection pane="bottomRight" activeCell="Z2" sqref="Z2:AC2"/>
    </sheetView>
  </sheetViews>
  <sheetFormatPr defaultColWidth="11.125" defaultRowHeight="20.100000000000001" customHeight="1"/>
  <cols>
    <col min="1" max="1" width="11.125" style="2" customWidth="1"/>
    <col min="2" max="17" width="7.5" style="2" customWidth="1"/>
    <col min="18" max="29" width="8.125" style="2" customWidth="1"/>
    <col min="30" max="16384" width="11.125" style="1"/>
  </cols>
  <sheetData>
    <row r="1" spans="1:29" ht="18.75">
      <c r="A1" s="29" t="s">
        <v>39</v>
      </c>
      <c r="B1" s="27"/>
      <c r="C1" s="27"/>
      <c r="D1" s="27"/>
      <c r="E1" s="27"/>
      <c r="F1" s="27"/>
      <c r="G1" s="27"/>
      <c r="H1" s="27"/>
      <c r="I1" s="28"/>
      <c r="J1" s="27"/>
      <c r="K1" s="27"/>
      <c r="L1" s="27"/>
      <c r="M1" s="27"/>
      <c r="N1" s="27"/>
      <c r="O1" s="27"/>
      <c r="P1" s="73"/>
      <c r="Q1" s="73"/>
      <c r="R1" s="27"/>
      <c r="S1" s="27"/>
      <c r="T1" s="27"/>
      <c r="U1" s="27"/>
      <c r="V1" s="27"/>
      <c r="W1" s="27"/>
      <c r="X1" s="27"/>
      <c r="Y1" s="28"/>
      <c r="Z1" s="27"/>
      <c r="AA1" s="27"/>
      <c r="AB1" s="69" t="s">
        <v>64</v>
      </c>
      <c r="AC1" s="69"/>
    </row>
    <row r="2" spans="1:29" s="26" customFormat="1" ht="20.100000000000001" customHeight="1">
      <c r="A2" s="74" t="s">
        <v>38</v>
      </c>
      <c r="B2" s="70" t="s">
        <v>37</v>
      </c>
      <c r="C2" s="71"/>
      <c r="D2" s="71"/>
      <c r="E2" s="71"/>
      <c r="F2" s="71"/>
      <c r="G2" s="71"/>
      <c r="H2" s="71"/>
      <c r="I2" s="72"/>
      <c r="J2" s="71" t="s">
        <v>36</v>
      </c>
      <c r="K2" s="71"/>
      <c r="L2" s="71"/>
      <c r="M2" s="71"/>
      <c r="N2" s="71"/>
      <c r="O2" s="71"/>
      <c r="P2" s="71"/>
      <c r="Q2" s="72"/>
      <c r="R2" s="70" t="s">
        <v>35</v>
      </c>
      <c r="S2" s="71"/>
      <c r="T2" s="71"/>
      <c r="U2" s="71"/>
      <c r="V2" s="71"/>
      <c r="W2" s="71"/>
      <c r="X2" s="71"/>
      <c r="Y2" s="72"/>
      <c r="Z2" s="70" t="s">
        <v>66</v>
      </c>
      <c r="AA2" s="71"/>
      <c r="AB2" s="71"/>
      <c r="AC2" s="72"/>
    </row>
    <row r="3" spans="1:29" ht="20.100000000000001" customHeight="1">
      <c r="A3" s="75"/>
      <c r="B3" s="68" t="s">
        <v>33</v>
      </c>
      <c r="C3" s="68"/>
      <c r="D3" s="68"/>
      <c r="E3" s="68"/>
      <c r="F3" s="68" t="s">
        <v>34</v>
      </c>
      <c r="G3" s="68"/>
      <c r="H3" s="68"/>
      <c r="I3" s="68"/>
      <c r="J3" s="68" t="s">
        <v>33</v>
      </c>
      <c r="K3" s="68"/>
      <c r="L3" s="68"/>
      <c r="M3" s="68"/>
      <c r="N3" s="68" t="s">
        <v>34</v>
      </c>
      <c r="O3" s="68"/>
      <c r="P3" s="68"/>
      <c r="Q3" s="68"/>
      <c r="R3" s="68" t="s">
        <v>33</v>
      </c>
      <c r="S3" s="68"/>
      <c r="T3" s="68"/>
      <c r="U3" s="68"/>
      <c r="V3" s="68" t="s">
        <v>34</v>
      </c>
      <c r="W3" s="68"/>
      <c r="X3" s="68"/>
      <c r="Y3" s="68"/>
      <c r="Z3" s="68" t="s">
        <v>33</v>
      </c>
      <c r="AA3" s="68"/>
      <c r="AB3" s="68"/>
      <c r="AC3" s="68"/>
    </row>
    <row r="4" spans="1:29" ht="20.100000000000001" customHeight="1">
      <c r="A4" s="75"/>
      <c r="B4" s="68" t="s">
        <v>32</v>
      </c>
      <c r="C4" s="68"/>
      <c r="D4" s="68" t="s">
        <v>31</v>
      </c>
      <c r="E4" s="68"/>
      <c r="F4" s="67" t="s">
        <v>32</v>
      </c>
      <c r="G4" s="68"/>
      <c r="H4" s="68" t="s">
        <v>31</v>
      </c>
      <c r="I4" s="68"/>
      <c r="J4" s="67" t="s">
        <v>32</v>
      </c>
      <c r="K4" s="68"/>
      <c r="L4" s="68" t="s">
        <v>31</v>
      </c>
      <c r="M4" s="68"/>
      <c r="N4" s="67" t="s">
        <v>32</v>
      </c>
      <c r="O4" s="68"/>
      <c r="P4" s="68" t="s">
        <v>31</v>
      </c>
      <c r="Q4" s="68"/>
      <c r="R4" s="68" t="s">
        <v>32</v>
      </c>
      <c r="S4" s="68"/>
      <c r="T4" s="68" t="s">
        <v>31</v>
      </c>
      <c r="U4" s="68"/>
      <c r="V4" s="67" t="s">
        <v>32</v>
      </c>
      <c r="W4" s="68"/>
      <c r="X4" s="68" t="s">
        <v>31</v>
      </c>
      <c r="Y4" s="68"/>
      <c r="Z4" s="67" t="s">
        <v>32</v>
      </c>
      <c r="AA4" s="68"/>
      <c r="AB4" s="68" t="s">
        <v>31</v>
      </c>
      <c r="AC4" s="68"/>
    </row>
    <row r="5" spans="1:29" ht="30" customHeight="1">
      <c r="A5" s="76"/>
      <c r="B5" s="24" t="s">
        <v>30</v>
      </c>
      <c r="C5" s="24" t="s">
        <v>29</v>
      </c>
      <c r="D5" s="24" t="s">
        <v>30</v>
      </c>
      <c r="E5" s="24" t="s">
        <v>29</v>
      </c>
      <c r="F5" s="24" t="s">
        <v>30</v>
      </c>
      <c r="G5" s="24" t="s">
        <v>29</v>
      </c>
      <c r="H5" s="24" t="s">
        <v>30</v>
      </c>
      <c r="I5" s="24" t="s">
        <v>29</v>
      </c>
      <c r="J5" s="25" t="s">
        <v>30</v>
      </c>
      <c r="K5" s="24" t="s">
        <v>29</v>
      </c>
      <c r="L5" s="24" t="s">
        <v>30</v>
      </c>
      <c r="M5" s="24" t="s">
        <v>29</v>
      </c>
      <c r="N5" s="24" t="s">
        <v>30</v>
      </c>
      <c r="O5" s="24" t="s">
        <v>29</v>
      </c>
      <c r="P5" s="24" t="s">
        <v>30</v>
      </c>
      <c r="Q5" s="24" t="s">
        <v>29</v>
      </c>
      <c r="R5" s="24" t="s">
        <v>30</v>
      </c>
      <c r="S5" s="24" t="s">
        <v>29</v>
      </c>
      <c r="T5" s="24" t="s">
        <v>30</v>
      </c>
      <c r="U5" s="24" t="s">
        <v>29</v>
      </c>
      <c r="V5" s="24" t="s">
        <v>30</v>
      </c>
      <c r="W5" s="24" t="s">
        <v>29</v>
      </c>
      <c r="X5" s="24" t="s">
        <v>30</v>
      </c>
      <c r="Y5" s="24" t="s">
        <v>29</v>
      </c>
      <c r="Z5" s="25" t="s">
        <v>30</v>
      </c>
      <c r="AA5" s="24" t="s">
        <v>29</v>
      </c>
      <c r="AB5" s="24" t="s">
        <v>30</v>
      </c>
      <c r="AC5" s="24" t="s">
        <v>29</v>
      </c>
    </row>
    <row r="6" spans="1:29" s="3" customFormat="1" ht="39.950000000000003" customHeight="1">
      <c r="A6" s="23" t="s">
        <v>28</v>
      </c>
      <c r="B6" s="22">
        <v>0</v>
      </c>
      <c r="C6" s="21">
        <v>0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0">
        <v>0</v>
      </c>
      <c r="R6" s="22">
        <v>0</v>
      </c>
      <c r="S6" s="21">
        <v>0</v>
      </c>
      <c r="T6" s="21">
        <v>0</v>
      </c>
      <c r="U6" s="21">
        <v>0</v>
      </c>
      <c r="V6" s="21">
        <v>0</v>
      </c>
      <c r="W6" s="21">
        <v>0</v>
      </c>
      <c r="X6" s="21">
        <v>0</v>
      </c>
      <c r="Y6" s="21">
        <v>0</v>
      </c>
      <c r="Z6" s="21">
        <v>0</v>
      </c>
      <c r="AA6" s="21">
        <v>0</v>
      </c>
      <c r="AB6" s="21">
        <v>0</v>
      </c>
      <c r="AC6" s="20">
        <v>0</v>
      </c>
    </row>
    <row r="7" spans="1:29" s="3" customFormat="1" ht="39.950000000000003" customHeight="1">
      <c r="A7" s="11" t="s">
        <v>27</v>
      </c>
      <c r="B7" s="10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8">
        <v>0</v>
      </c>
      <c r="R7" s="10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8">
        <v>0</v>
      </c>
    </row>
    <row r="8" spans="1:29" s="3" customFormat="1" ht="39.950000000000003" customHeight="1">
      <c r="A8" s="7" t="s">
        <v>26</v>
      </c>
      <c r="B8" s="6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4">
        <v>0</v>
      </c>
      <c r="R8" s="6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4">
        <v>0</v>
      </c>
    </row>
    <row r="9" spans="1:29" s="3" customFormat="1" ht="39.950000000000003" customHeight="1">
      <c r="A9" s="23" t="s">
        <v>25</v>
      </c>
      <c r="B9" s="10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0">
        <v>0</v>
      </c>
      <c r="R9" s="22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0">
        <v>0</v>
      </c>
    </row>
    <row r="10" spans="1:29" s="3" customFormat="1" ht="39.950000000000003" customHeight="1">
      <c r="A10" s="11" t="s">
        <v>24</v>
      </c>
      <c r="B10" s="10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8">
        <v>0</v>
      </c>
      <c r="R10" s="10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8">
        <v>0</v>
      </c>
    </row>
    <row r="11" spans="1:29" s="3" customFormat="1" ht="39.950000000000003" customHeight="1">
      <c r="A11" s="11" t="s">
        <v>23</v>
      </c>
      <c r="B11" s="10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8">
        <v>0</v>
      </c>
      <c r="R11" s="10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8">
        <v>0</v>
      </c>
    </row>
    <row r="12" spans="1:29" s="3" customFormat="1" ht="39.950000000000003" customHeight="1">
      <c r="A12" s="11" t="s">
        <v>22</v>
      </c>
      <c r="B12" s="10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8">
        <v>0</v>
      </c>
      <c r="R12" s="10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8">
        <v>0</v>
      </c>
    </row>
    <row r="13" spans="1:29" s="3" customFormat="1" ht="39.950000000000003" customHeight="1">
      <c r="A13" s="11" t="s">
        <v>21</v>
      </c>
      <c r="B13" s="10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8">
        <v>0</v>
      </c>
      <c r="R13" s="10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8">
        <v>0</v>
      </c>
    </row>
    <row r="14" spans="1:29" s="3" customFormat="1" ht="39.950000000000003" customHeight="1">
      <c r="A14" s="11" t="s">
        <v>20</v>
      </c>
      <c r="B14" s="10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8">
        <v>0</v>
      </c>
      <c r="R14" s="10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8">
        <v>0</v>
      </c>
    </row>
    <row r="15" spans="1:29" s="3" customFormat="1" ht="39.950000000000003" customHeight="1">
      <c r="A15" s="11" t="s">
        <v>19</v>
      </c>
      <c r="B15" s="10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8">
        <v>0</v>
      </c>
      <c r="R15" s="10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8">
        <v>0</v>
      </c>
    </row>
    <row r="16" spans="1:29" s="3" customFormat="1" ht="39.950000000000003" customHeight="1">
      <c r="A16" s="11" t="s">
        <v>18</v>
      </c>
      <c r="B16" s="10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8">
        <v>0</v>
      </c>
      <c r="R16" s="10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8">
        <v>0</v>
      </c>
    </row>
    <row r="17" spans="1:29" s="3" customFormat="1" ht="39.950000000000003" customHeight="1">
      <c r="A17" s="11" t="s">
        <v>17</v>
      </c>
      <c r="B17" s="10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8">
        <v>0</v>
      </c>
      <c r="R17" s="10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8">
        <v>0</v>
      </c>
    </row>
    <row r="18" spans="1:29" s="3" customFormat="1" ht="39.950000000000003" customHeight="1">
      <c r="A18" s="11" t="s">
        <v>16</v>
      </c>
      <c r="B18" s="10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8">
        <v>0</v>
      </c>
      <c r="R18" s="10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8">
        <v>0</v>
      </c>
    </row>
    <row r="19" spans="1:29" s="3" customFormat="1" ht="39.950000000000003" customHeight="1">
      <c r="A19" s="11" t="s">
        <v>15</v>
      </c>
      <c r="B19" s="10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8">
        <v>0</v>
      </c>
      <c r="R19" s="10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4">
        <v>0</v>
      </c>
    </row>
    <row r="20" spans="1:29" s="3" customFormat="1" ht="39.950000000000003" customHeight="1">
      <c r="A20" s="19" t="s">
        <v>14</v>
      </c>
      <c r="B20" s="18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6">
        <v>0</v>
      </c>
      <c r="R20" s="18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16">
        <v>0</v>
      </c>
    </row>
    <row r="21" spans="1:29" s="3" customFormat="1" ht="39.950000000000003" customHeight="1">
      <c r="A21" s="19" t="s">
        <v>13</v>
      </c>
      <c r="B21" s="18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6">
        <v>0</v>
      </c>
      <c r="R21" s="18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6">
        <v>0</v>
      </c>
    </row>
    <row r="22" spans="1:29" s="3" customFormat="1" ht="39.950000000000003" customHeight="1">
      <c r="A22" s="11" t="s">
        <v>12</v>
      </c>
      <c r="B22" s="10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8">
        <v>0</v>
      </c>
      <c r="R22" s="10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8">
        <v>0</v>
      </c>
    </row>
    <row r="23" spans="1:29" s="3" customFormat="1" ht="39.950000000000003" customHeight="1">
      <c r="A23" s="11" t="s">
        <v>11</v>
      </c>
      <c r="B23" s="10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8">
        <v>0</v>
      </c>
      <c r="R23" s="10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8">
        <v>0</v>
      </c>
    </row>
    <row r="24" spans="1:29" s="3" customFormat="1" ht="39.950000000000003" customHeight="1">
      <c r="A24" s="19" t="s">
        <v>10</v>
      </c>
      <c r="B24" s="18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6">
        <v>0</v>
      </c>
      <c r="R24" s="18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17">
        <v>0</v>
      </c>
      <c r="AC24" s="16">
        <v>0</v>
      </c>
    </row>
    <row r="25" spans="1:29" s="3" customFormat="1" ht="39.950000000000003" customHeight="1">
      <c r="A25" s="19" t="s">
        <v>9</v>
      </c>
      <c r="B25" s="18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6">
        <v>0</v>
      </c>
      <c r="R25" s="18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0</v>
      </c>
      <c r="Z25" s="17">
        <v>0</v>
      </c>
      <c r="AA25" s="17">
        <v>0</v>
      </c>
      <c r="AB25" s="17">
        <v>0</v>
      </c>
      <c r="AC25" s="16">
        <v>0</v>
      </c>
    </row>
    <row r="26" spans="1:29" s="3" customFormat="1" ht="39.950000000000003" customHeight="1">
      <c r="A26" s="11" t="s">
        <v>8</v>
      </c>
      <c r="B26" s="10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8">
        <v>0</v>
      </c>
      <c r="R26" s="10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8">
        <v>0</v>
      </c>
    </row>
    <row r="27" spans="1:29" s="3" customFormat="1" ht="39.950000000000003" customHeight="1">
      <c r="A27" s="11" t="s">
        <v>7</v>
      </c>
      <c r="B27" s="10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8">
        <v>0</v>
      </c>
      <c r="R27" s="10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8">
        <v>0</v>
      </c>
    </row>
    <row r="28" spans="1:29" s="3" customFormat="1" ht="39.950000000000003" customHeight="1" thickBot="1">
      <c r="A28" s="15" t="s">
        <v>6</v>
      </c>
      <c r="B28" s="14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2">
        <v>0</v>
      </c>
      <c r="R28" s="14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2">
        <v>0</v>
      </c>
    </row>
    <row r="29" spans="1:29" s="3" customFormat="1" ht="39.950000000000003" customHeight="1" thickTop="1">
      <c r="A29" s="11" t="s">
        <v>5</v>
      </c>
      <c r="B29" s="10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8">
        <v>0</v>
      </c>
      <c r="R29" s="10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8">
        <v>0</v>
      </c>
    </row>
    <row r="30" spans="1:29" s="3" customFormat="1" ht="39.950000000000003" customHeight="1">
      <c r="A30" s="11" t="s">
        <v>4</v>
      </c>
      <c r="B30" s="10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8">
        <v>0</v>
      </c>
      <c r="R30" s="10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8">
        <v>0</v>
      </c>
    </row>
    <row r="31" spans="1:29" s="3" customFormat="1" ht="39.950000000000003" customHeight="1">
      <c r="A31" s="11" t="s">
        <v>3</v>
      </c>
      <c r="B31" s="10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8">
        <v>0</v>
      </c>
      <c r="R31" s="10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8">
        <v>0</v>
      </c>
    </row>
    <row r="32" spans="1:29" s="3" customFormat="1" ht="39.950000000000003" customHeight="1">
      <c r="A32" s="11" t="s">
        <v>2</v>
      </c>
      <c r="B32" s="10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8">
        <v>0</v>
      </c>
      <c r="R32" s="10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8">
        <v>0</v>
      </c>
    </row>
    <row r="33" spans="1:29" s="3" customFormat="1" ht="39.950000000000003" customHeight="1">
      <c r="A33" s="11" t="s">
        <v>1</v>
      </c>
      <c r="B33" s="10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8">
        <v>0</v>
      </c>
      <c r="R33" s="10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8">
        <v>0</v>
      </c>
    </row>
    <row r="34" spans="1:29" s="3" customFormat="1" ht="39.950000000000003" customHeight="1">
      <c r="A34" s="7" t="s">
        <v>0</v>
      </c>
      <c r="B34" s="6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4">
        <v>0</v>
      </c>
      <c r="R34" s="6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4">
        <v>0</v>
      </c>
    </row>
  </sheetData>
  <mergeCells count="28">
    <mergeCell ref="A2:A5"/>
    <mergeCell ref="B2:I2"/>
    <mergeCell ref="J2:Q2"/>
    <mergeCell ref="J3:M3"/>
    <mergeCell ref="B3:E3"/>
    <mergeCell ref="B4:C4"/>
    <mergeCell ref="D4:E4"/>
    <mergeCell ref="F3:I3"/>
    <mergeCell ref="F4:G4"/>
    <mergeCell ref="H4:I4"/>
    <mergeCell ref="P1:Q1"/>
    <mergeCell ref="J4:K4"/>
    <mergeCell ref="L4:M4"/>
    <mergeCell ref="N3:Q3"/>
    <mergeCell ref="N4:O4"/>
    <mergeCell ref="P4:Q4"/>
    <mergeCell ref="AB1:AC1"/>
    <mergeCell ref="R2:Y2"/>
    <mergeCell ref="R3:U3"/>
    <mergeCell ref="V3:Y3"/>
    <mergeCell ref="Z3:AC3"/>
    <mergeCell ref="Z2:AC2"/>
    <mergeCell ref="Z4:AA4"/>
    <mergeCell ref="AB4:AC4"/>
    <mergeCell ref="R4:S4"/>
    <mergeCell ref="T4:U4"/>
    <mergeCell ref="V4:W4"/>
    <mergeCell ref="X4:Y4"/>
  </mergeCells>
  <phoneticPr fontId="2"/>
  <printOptions horizontalCentered="1"/>
  <pageMargins left="0.78740157480314965" right="0.39370078740157483" top="0.59055118110236227" bottom="0.59055118110236227" header="0" footer="0"/>
  <pageSetup paperSize="9" scale="44" orientation="landscape" blackAndWhite="1" horizontalDpi="300" verticalDpi="300" r:id="rId1"/>
  <headerFooter alignWithMargins="0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Q34"/>
  <sheetViews>
    <sheetView view="pageBreakPreview" zoomScale="75" zoomScaleNormal="75" zoomScaleSheetLayoutView="75" workbookViewId="0">
      <pane xSplit="1" ySplit="5" topLeftCell="J6" activePane="bottomRight" state="frozen"/>
      <selection pane="topRight"/>
      <selection pane="bottomLeft"/>
      <selection pane="bottomRight" activeCell="F9" sqref="F9"/>
    </sheetView>
  </sheetViews>
  <sheetFormatPr defaultColWidth="14.375" defaultRowHeight="20.100000000000001" customHeight="1"/>
  <cols>
    <col min="1" max="15" width="14.375" style="2" customWidth="1"/>
    <col min="16" max="17" width="14.375" customWidth="1"/>
    <col min="18" max="16384" width="14.375" style="1"/>
  </cols>
  <sheetData>
    <row r="1" spans="1:15" ht="18.75">
      <c r="A1" s="29" t="s">
        <v>53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69" t="s">
        <v>64</v>
      </c>
      <c r="O1" s="69"/>
    </row>
    <row r="2" spans="1:15" ht="4.5" customHeight="1">
      <c r="A2" s="38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20.100000000000001" customHeight="1">
      <c r="A3" s="77" t="s">
        <v>52</v>
      </c>
      <c r="B3" s="80" t="s">
        <v>51</v>
      </c>
      <c r="C3" s="81"/>
      <c r="D3" s="84" t="s">
        <v>50</v>
      </c>
      <c r="E3" s="85"/>
      <c r="F3" s="85"/>
      <c r="G3" s="85"/>
      <c r="H3" s="85"/>
      <c r="I3" s="67"/>
      <c r="J3" s="84" t="s">
        <v>49</v>
      </c>
      <c r="K3" s="85"/>
      <c r="L3" s="85"/>
      <c r="M3" s="85"/>
      <c r="N3" s="85"/>
      <c r="O3" s="67"/>
    </row>
    <row r="4" spans="1:15" ht="20.100000000000001" customHeight="1">
      <c r="A4" s="78"/>
      <c r="B4" s="82"/>
      <c r="C4" s="83"/>
      <c r="D4" s="68" t="s">
        <v>48</v>
      </c>
      <c r="E4" s="68"/>
      <c r="F4" s="67" t="s">
        <v>65</v>
      </c>
      <c r="G4" s="68"/>
      <c r="H4" s="84" t="s">
        <v>46</v>
      </c>
      <c r="I4" s="67"/>
      <c r="J4" s="68" t="s">
        <v>45</v>
      </c>
      <c r="K4" s="68"/>
      <c r="L4" s="68" t="s">
        <v>44</v>
      </c>
      <c r="M4" s="68"/>
      <c r="N4" s="68" t="s">
        <v>43</v>
      </c>
      <c r="O4" s="68"/>
    </row>
    <row r="5" spans="1:15" ht="20.100000000000001" customHeight="1">
      <c r="A5" s="79"/>
      <c r="B5" s="36" t="s">
        <v>41</v>
      </c>
      <c r="C5" s="36" t="s">
        <v>40</v>
      </c>
      <c r="D5" s="36" t="s">
        <v>41</v>
      </c>
      <c r="E5" s="36" t="s">
        <v>40</v>
      </c>
      <c r="F5" s="37" t="s">
        <v>41</v>
      </c>
      <c r="G5" s="36" t="s">
        <v>40</v>
      </c>
      <c r="H5" s="36" t="s">
        <v>41</v>
      </c>
      <c r="I5" s="36" t="s">
        <v>42</v>
      </c>
      <c r="J5" s="36" t="s">
        <v>41</v>
      </c>
      <c r="K5" s="36" t="s">
        <v>40</v>
      </c>
      <c r="L5" s="36" t="s">
        <v>41</v>
      </c>
      <c r="M5" s="36" t="s">
        <v>40</v>
      </c>
      <c r="N5" s="36" t="s">
        <v>41</v>
      </c>
      <c r="O5" s="36" t="s">
        <v>40</v>
      </c>
    </row>
    <row r="6" spans="1:15" s="3" customFormat="1" ht="39.950000000000003" customHeight="1">
      <c r="A6" s="35" t="s">
        <v>28</v>
      </c>
      <c r="B6" s="22">
        <f>D6+F6+H6+J6+L6+N6</f>
        <v>2770</v>
      </c>
      <c r="C6" s="21">
        <f>E6+G6+I6+K6+M6+O6</f>
        <v>28401</v>
      </c>
      <c r="D6" s="21">
        <f>SUM(D7:D8)</f>
        <v>36</v>
      </c>
      <c r="E6" s="21">
        <f t="shared" ref="E6:O6" si="0">SUM(E7:E8)</f>
        <v>556</v>
      </c>
      <c r="F6" s="21">
        <f t="shared" si="0"/>
        <v>133</v>
      </c>
      <c r="G6" s="21">
        <f t="shared" si="0"/>
        <v>1250</v>
      </c>
      <c r="H6" s="21">
        <f t="shared" si="0"/>
        <v>14</v>
      </c>
      <c r="I6" s="20">
        <f t="shared" si="0"/>
        <v>633</v>
      </c>
      <c r="J6" s="22">
        <f t="shared" si="0"/>
        <v>401</v>
      </c>
      <c r="K6" s="21">
        <f t="shared" si="0"/>
        <v>7390</v>
      </c>
      <c r="L6" s="21">
        <f t="shared" si="0"/>
        <v>0</v>
      </c>
      <c r="M6" s="21">
        <f t="shared" si="0"/>
        <v>0</v>
      </c>
      <c r="N6" s="21">
        <f t="shared" si="0"/>
        <v>2186</v>
      </c>
      <c r="O6" s="20">
        <f t="shared" si="0"/>
        <v>18572</v>
      </c>
    </row>
    <row r="7" spans="1:15" s="3" customFormat="1" ht="39.950000000000003" customHeight="1">
      <c r="A7" s="31" t="s">
        <v>27</v>
      </c>
      <c r="B7" s="10">
        <f t="shared" ref="B7:B34" si="1">D7+F7+H7+J7+L7+N7</f>
        <v>2099</v>
      </c>
      <c r="C7" s="9">
        <f t="shared" ref="C7:C34" si="2">E7+G7+I7+K7+M7+O7</f>
        <v>20202</v>
      </c>
      <c r="D7" s="9">
        <f>SUM(D9:D19)</f>
        <v>29</v>
      </c>
      <c r="E7" s="9">
        <f t="shared" ref="E7:O7" si="3">SUM(E9:E19)</f>
        <v>520</v>
      </c>
      <c r="F7" s="9">
        <f t="shared" si="3"/>
        <v>69</v>
      </c>
      <c r="G7" s="9">
        <f t="shared" si="3"/>
        <v>582</v>
      </c>
      <c r="H7" s="9">
        <f t="shared" si="3"/>
        <v>14</v>
      </c>
      <c r="I7" s="8">
        <f t="shared" si="3"/>
        <v>633</v>
      </c>
      <c r="J7" s="10">
        <f t="shared" si="3"/>
        <v>340</v>
      </c>
      <c r="K7" s="9">
        <f t="shared" si="3"/>
        <v>6641</v>
      </c>
      <c r="L7" s="9">
        <f t="shared" si="3"/>
        <v>0</v>
      </c>
      <c r="M7" s="9">
        <f t="shared" si="3"/>
        <v>0</v>
      </c>
      <c r="N7" s="9">
        <f t="shared" si="3"/>
        <v>1647</v>
      </c>
      <c r="O7" s="8">
        <f t="shared" si="3"/>
        <v>11826</v>
      </c>
    </row>
    <row r="8" spans="1:15" s="3" customFormat="1" ht="39.950000000000003" customHeight="1">
      <c r="A8" s="30" t="s">
        <v>26</v>
      </c>
      <c r="B8" s="6">
        <f t="shared" si="1"/>
        <v>671</v>
      </c>
      <c r="C8" s="5">
        <f t="shared" si="2"/>
        <v>8199</v>
      </c>
      <c r="D8" s="5">
        <f>SUM(D20:D28)</f>
        <v>7</v>
      </c>
      <c r="E8" s="5">
        <f t="shared" ref="E8:O8" si="4">SUM(E20:E28)</f>
        <v>36</v>
      </c>
      <c r="F8" s="5">
        <f t="shared" si="4"/>
        <v>64</v>
      </c>
      <c r="G8" s="5">
        <f t="shared" si="4"/>
        <v>668</v>
      </c>
      <c r="H8" s="5">
        <f t="shared" si="4"/>
        <v>0</v>
      </c>
      <c r="I8" s="4">
        <f t="shared" si="4"/>
        <v>0</v>
      </c>
      <c r="J8" s="6">
        <f t="shared" si="4"/>
        <v>61</v>
      </c>
      <c r="K8" s="5">
        <f t="shared" si="4"/>
        <v>749</v>
      </c>
      <c r="L8" s="5">
        <f t="shared" si="4"/>
        <v>0</v>
      </c>
      <c r="M8" s="5">
        <f t="shared" si="4"/>
        <v>0</v>
      </c>
      <c r="N8" s="5">
        <f t="shared" si="4"/>
        <v>539</v>
      </c>
      <c r="O8" s="4">
        <f t="shared" si="4"/>
        <v>6746</v>
      </c>
    </row>
    <row r="9" spans="1:15" s="3" customFormat="1" ht="39.950000000000003" customHeight="1">
      <c r="A9" s="35" t="s">
        <v>25</v>
      </c>
      <c r="B9" s="22">
        <f t="shared" si="1"/>
        <v>85</v>
      </c>
      <c r="C9" s="9">
        <f t="shared" si="2"/>
        <v>1854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5">
        <v>0</v>
      </c>
      <c r="J9" s="56">
        <v>0</v>
      </c>
      <c r="K9" s="54">
        <v>0</v>
      </c>
      <c r="L9" s="54">
        <v>0</v>
      </c>
      <c r="M9" s="54">
        <v>0</v>
      </c>
      <c r="N9" s="54">
        <v>85</v>
      </c>
      <c r="O9" s="55">
        <v>1854</v>
      </c>
    </row>
    <row r="10" spans="1:15" s="3" customFormat="1" ht="39.950000000000003" customHeight="1">
      <c r="A10" s="31" t="s">
        <v>24</v>
      </c>
      <c r="B10" s="10">
        <f t="shared" si="1"/>
        <v>147</v>
      </c>
      <c r="C10" s="9">
        <f t="shared" si="2"/>
        <v>536</v>
      </c>
      <c r="D10" s="57">
        <v>1</v>
      </c>
      <c r="E10" s="57">
        <v>6</v>
      </c>
      <c r="F10" s="57">
        <v>2</v>
      </c>
      <c r="G10" s="57">
        <v>14</v>
      </c>
      <c r="H10" s="57">
        <v>0</v>
      </c>
      <c r="I10" s="58">
        <v>0</v>
      </c>
      <c r="J10" s="59">
        <v>0</v>
      </c>
      <c r="K10" s="57">
        <v>0</v>
      </c>
      <c r="L10" s="57">
        <v>0</v>
      </c>
      <c r="M10" s="57">
        <v>0</v>
      </c>
      <c r="N10" s="57">
        <v>144</v>
      </c>
      <c r="O10" s="58">
        <v>516</v>
      </c>
    </row>
    <row r="11" spans="1:15" s="3" customFormat="1" ht="39.950000000000003" customHeight="1">
      <c r="A11" s="31" t="s">
        <v>23</v>
      </c>
      <c r="B11" s="10">
        <f t="shared" si="1"/>
        <v>238</v>
      </c>
      <c r="C11" s="9">
        <f t="shared" si="2"/>
        <v>5329</v>
      </c>
      <c r="D11" s="57">
        <v>14</v>
      </c>
      <c r="E11" s="57">
        <v>426</v>
      </c>
      <c r="F11" s="57">
        <v>27</v>
      </c>
      <c r="G11" s="57">
        <v>138</v>
      </c>
      <c r="H11" s="57">
        <v>10</v>
      </c>
      <c r="I11" s="58">
        <v>335</v>
      </c>
      <c r="J11" s="59">
        <v>113</v>
      </c>
      <c r="K11" s="57">
        <v>3996</v>
      </c>
      <c r="L11" s="57">
        <v>0</v>
      </c>
      <c r="M11" s="57">
        <v>0</v>
      </c>
      <c r="N11" s="57">
        <v>74</v>
      </c>
      <c r="O11" s="58">
        <v>434</v>
      </c>
    </row>
    <row r="12" spans="1:15" s="3" customFormat="1" ht="39.950000000000003" customHeight="1">
      <c r="A12" s="31" t="s">
        <v>22</v>
      </c>
      <c r="B12" s="10">
        <f t="shared" si="1"/>
        <v>11</v>
      </c>
      <c r="C12" s="9">
        <f t="shared" si="2"/>
        <v>162</v>
      </c>
      <c r="D12" s="57">
        <v>0</v>
      </c>
      <c r="E12" s="57">
        <v>0</v>
      </c>
      <c r="F12" s="57">
        <v>0</v>
      </c>
      <c r="G12" s="57">
        <v>0</v>
      </c>
      <c r="H12" s="57">
        <v>0</v>
      </c>
      <c r="I12" s="58">
        <v>0</v>
      </c>
      <c r="J12" s="59">
        <v>5</v>
      </c>
      <c r="K12" s="57">
        <v>90</v>
      </c>
      <c r="L12" s="57">
        <v>0</v>
      </c>
      <c r="M12" s="57">
        <v>0</v>
      </c>
      <c r="N12" s="57">
        <v>6</v>
      </c>
      <c r="O12" s="58">
        <v>72</v>
      </c>
    </row>
    <row r="13" spans="1:15" s="3" customFormat="1" ht="39.950000000000003" customHeight="1">
      <c r="A13" s="31" t="s">
        <v>21</v>
      </c>
      <c r="B13" s="10">
        <f t="shared" si="1"/>
        <v>65</v>
      </c>
      <c r="C13" s="9">
        <f t="shared" si="2"/>
        <v>1389</v>
      </c>
      <c r="D13" s="57">
        <v>4</v>
      </c>
      <c r="E13" s="57">
        <v>49</v>
      </c>
      <c r="F13" s="57">
        <v>0</v>
      </c>
      <c r="G13" s="57">
        <v>0</v>
      </c>
      <c r="H13" s="57">
        <v>1</v>
      </c>
      <c r="I13" s="58">
        <v>240</v>
      </c>
      <c r="J13" s="59">
        <v>27</v>
      </c>
      <c r="K13" s="57">
        <v>781</v>
      </c>
      <c r="L13" s="57">
        <v>0</v>
      </c>
      <c r="M13" s="57">
        <v>0</v>
      </c>
      <c r="N13" s="57">
        <v>33</v>
      </c>
      <c r="O13" s="58">
        <v>319</v>
      </c>
    </row>
    <row r="14" spans="1:15" s="3" customFormat="1" ht="39.950000000000003" customHeight="1">
      <c r="A14" s="31" t="s">
        <v>20</v>
      </c>
      <c r="B14" s="10">
        <f t="shared" si="1"/>
        <v>1168</v>
      </c>
      <c r="C14" s="9">
        <f t="shared" si="2"/>
        <v>7892</v>
      </c>
      <c r="D14" s="57">
        <v>0</v>
      </c>
      <c r="E14" s="57">
        <v>0</v>
      </c>
      <c r="F14" s="57">
        <v>9</v>
      </c>
      <c r="G14" s="57">
        <v>214</v>
      </c>
      <c r="H14" s="57">
        <v>3</v>
      </c>
      <c r="I14" s="58">
        <v>58</v>
      </c>
      <c r="J14" s="59">
        <v>97</v>
      </c>
      <c r="K14" s="57">
        <v>724</v>
      </c>
      <c r="L14" s="57">
        <v>0</v>
      </c>
      <c r="M14" s="57">
        <v>0</v>
      </c>
      <c r="N14" s="57">
        <v>1059</v>
      </c>
      <c r="O14" s="58">
        <v>6896</v>
      </c>
    </row>
    <row r="15" spans="1:15" s="3" customFormat="1" ht="39.950000000000003" customHeight="1">
      <c r="A15" s="31" t="s">
        <v>19</v>
      </c>
      <c r="B15" s="10">
        <f t="shared" si="1"/>
        <v>211</v>
      </c>
      <c r="C15" s="9">
        <f t="shared" si="2"/>
        <v>1915</v>
      </c>
      <c r="D15" s="57">
        <v>9</v>
      </c>
      <c r="E15" s="57">
        <v>35</v>
      </c>
      <c r="F15" s="57">
        <v>4</v>
      </c>
      <c r="G15" s="57">
        <v>11</v>
      </c>
      <c r="H15" s="57">
        <v>0</v>
      </c>
      <c r="I15" s="58">
        <v>0</v>
      </c>
      <c r="J15" s="59">
        <v>69</v>
      </c>
      <c r="K15" s="57">
        <v>846</v>
      </c>
      <c r="L15" s="57">
        <v>0</v>
      </c>
      <c r="M15" s="57">
        <v>0</v>
      </c>
      <c r="N15" s="57">
        <v>129</v>
      </c>
      <c r="O15" s="58">
        <v>1023</v>
      </c>
    </row>
    <row r="16" spans="1:15" s="3" customFormat="1" ht="39.950000000000003" customHeight="1">
      <c r="A16" s="31" t="s">
        <v>18</v>
      </c>
      <c r="B16" s="10">
        <f t="shared" si="1"/>
        <v>46</v>
      </c>
      <c r="C16" s="9">
        <f t="shared" si="2"/>
        <v>243</v>
      </c>
      <c r="D16" s="57">
        <v>0</v>
      </c>
      <c r="E16" s="57">
        <v>0</v>
      </c>
      <c r="F16" s="57">
        <v>2</v>
      </c>
      <c r="G16" s="57">
        <v>6</v>
      </c>
      <c r="H16" s="57">
        <v>0</v>
      </c>
      <c r="I16" s="58">
        <v>0</v>
      </c>
      <c r="J16" s="59">
        <v>3</v>
      </c>
      <c r="K16" s="57">
        <v>14</v>
      </c>
      <c r="L16" s="57">
        <v>0</v>
      </c>
      <c r="M16" s="57">
        <v>0</v>
      </c>
      <c r="N16" s="57">
        <v>41</v>
      </c>
      <c r="O16" s="58">
        <v>223</v>
      </c>
    </row>
    <row r="17" spans="1:15" s="3" customFormat="1" ht="39.950000000000003" customHeight="1">
      <c r="A17" s="31" t="s">
        <v>17</v>
      </c>
      <c r="B17" s="10">
        <f t="shared" si="1"/>
        <v>48</v>
      </c>
      <c r="C17" s="9">
        <f t="shared" si="2"/>
        <v>345</v>
      </c>
      <c r="D17" s="57">
        <v>0</v>
      </c>
      <c r="E17" s="57">
        <v>0</v>
      </c>
      <c r="F17" s="57">
        <v>0</v>
      </c>
      <c r="G17" s="57">
        <v>0</v>
      </c>
      <c r="H17" s="57">
        <v>0</v>
      </c>
      <c r="I17" s="58">
        <v>0</v>
      </c>
      <c r="J17" s="59">
        <v>14</v>
      </c>
      <c r="K17" s="57">
        <v>101</v>
      </c>
      <c r="L17" s="57">
        <v>0</v>
      </c>
      <c r="M17" s="57">
        <v>0</v>
      </c>
      <c r="N17" s="57">
        <v>34</v>
      </c>
      <c r="O17" s="58">
        <v>244</v>
      </c>
    </row>
    <row r="18" spans="1:15" s="3" customFormat="1" ht="39.950000000000003" customHeight="1">
      <c r="A18" s="31" t="s">
        <v>16</v>
      </c>
      <c r="B18" s="10">
        <f t="shared" si="1"/>
        <v>26</v>
      </c>
      <c r="C18" s="9">
        <f t="shared" si="2"/>
        <v>198</v>
      </c>
      <c r="D18" s="57">
        <v>0</v>
      </c>
      <c r="E18" s="57">
        <v>0</v>
      </c>
      <c r="F18" s="57">
        <v>0</v>
      </c>
      <c r="G18" s="57">
        <v>0</v>
      </c>
      <c r="H18" s="57">
        <v>0</v>
      </c>
      <c r="I18" s="58">
        <v>0</v>
      </c>
      <c r="J18" s="59">
        <v>0</v>
      </c>
      <c r="K18" s="57">
        <v>0</v>
      </c>
      <c r="L18" s="57">
        <v>0</v>
      </c>
      <c r="M18" s="57">
        <v>0</v>
      </c>
      <c r="N18" s="57">
        <v>26</v>
      </c>
      <c r="O18" s="58">
        <v>198</v>
      </c>
    </row>
    <row r="19" spans="1:15" s="3" customFormat="1" ht="39.950000000000003" customHeight="1">
      <c r="A19" s="31" t="s">
        <v>15</v>
      </c>
      <c r="B19" s="6">
        <f t="shared" si="1"/>
        <v>54</v>
      </c>
      <c r="C19" s="5">
        <f t="shared" si="2"/>
        <v>339</v>
      </c>
      <c r="D19" s="57">
        <v>1</v>
      </c>
      <c r="E19" s="57">
        <v>4</v>
      </c>
      <c r="F19" s="57">
        <v>25</v>
      </c>
      <c r="G19" s="60">
        <v>199</v>
      </c>
      <c r="H19" s="57">
        <v>0</v>
      </c>
      <c r="I19" s="58">
        <v>0</v>
      </c>
      <c r="J19" s="59">
        <v>12</v>
      </c>
      <c r="K19" s="57">
        <v>89</v>
      </c>
      <c r="L19" s="57">
        <v>0</v>
      </c>
      <c r="M19" s="57">
        <v>0</v>
      </c>
      <c r="N19" s="57">
        <v>16</v>
      </c>
      <c r="O19" s="58">
        <v>47</v>
      </c>
    </row>
    <row r="20" spans="1:15" s="3" customFormat="1" ht="39.950000000000003" customHeight="1">
      <c r="A20" s="34" t="s">
        <v>14</v>
      </c>
      <c r="B20" s="18">
        <f t="shared" si="1"/>
        <v>16</v>
      </c>
      <c r="C20" s="17">
        <f t="shared" si="2"/>
        <v>81</v>
      </c>
      <c r="D20" s="61">
        <v>1</v>
      </c>
      <c r="E20" s="61">
        <v>1</v>
      </c>
      <c r="F20" s="61">
        <v>1</v>
      </c>
      <c r="G20" s="61">
        <v>17</v>
      </c>
      <c r="H20" s="61">
        <v>0</v>
      </c>
      <c r="I20" s="62">
        <v>0</v>
      </c>
      <c r="J20" s="63">
        <v>0</v>
      </c>
      <c r="K20" s="61">
        <v>0</v>
      </c>
      <c r="L20" s="61">
        <v>0</v>
      </c>
      <c r="M20" s="61">
        <v>0</v>
      </c>
      <c r="N20" s="61">
        <v>14</v>
      </c>
      <c r="O20" s="62">
        <v>63</v>
      </c>
    </row>
    <row r="21" spans="1:15" s="3" customFormat="1" ht="39.950000000000003" customHeight="1">
      <c r="A21" s="34" t="s">
        <v>13</v>
      </c>
      <c r="B21" s="18">
        <f t="shared" si="1"/>
        <v>17</v>
      </c>
      <c r="C21" s="17">
        <f t="shared" si="2"/>
        <v>99</v>
      </c>
      <c r="D21" s="61">
        <v>2</v>
      </c>
      <c r="E21" s="61">
        <v>4</v>
      </c>
      <c r="F21" s="61">
        <v>0</v>
      </c>
      <c r="G21" s="61">
        <v>0</v>
      </c>
      <c r="H21" s="61">
        <v>0</v>
      </c>
      <c r="I21" s="62">
        <v>0</v>
      </c>
      <c r="J21" s="63">
        <v>6</v>
      </c>
      <c r="K21" s="61">
        <v>12</v>
      </c>
      <c r="L21" s="61">
        <v>0</v>
      </c>
      <c r="M21" s="61">
        <v>0</v>
      </c>
      <c r="N21" s="61">
        <v>9</v>
      </c>
      <c r="O21" s="62">
        <v>83</v>
      </c>
    </row>
    <row r="22" spans="1:15" s="3" customFormat="1" ht="39.950000000000003" customHeight="1">
      <c r="A22" s="31" t="s">
        <v>12</v>
      </c>
      <c r="B22" s="10">
        <f t="shared" si="1"/>
        <v>65</v>
      </c>
      <c r="C22" s="9">
        <f t="shared" si="2"/>
        <v>501</v>
      </c>
      <c r="D22" s="57">
        <v>0</v>
      </c>
      <c r="E22" s="57">
        <v>0</v>
      </c>
      <c r="F22" s="57">
        <v>6</v>
      </c>
      <c r="G22" s="54">
        <v>76</v>
      </c>
      <c r="H22" s="57">
        <v>0</v>
      </c>
      <c r="I22" s="58">
        <v>0</v>
      </c>
      <c r="J22" s="59">
        <v>18</v>
      </c>
      <c r="K22" s="57">
        <v>79</v>
      </c>
      <c r="L22" s="57">
        <v>0</v>
      </c>
      <c r="M22" s="57">
        <v>0</v>
      </c>
      <c r="N22" s="57">
        <v>41</v>
      </c>
      <c r="O22" s="58">
        <v>346</v>
      </c>
    </row>
    <row r="23" spans="1:15" s="3" customFormat="1" ht="39.950000000000003" customHeight="1">
      <c r="A23" s="31" t="s">
        <v>11</v>
      </c>
      <c r="B23" s="6">
        <f t="shared" si="1"/>
        <v>274</v>
      </c>
      <c r="C23" s="5">
        <f t="shared" si="2"/>
        <v>4337</v>
      </c>
      <c r="D23" s="57">
        <v>0</v>
      </c>
      <c r="E23" s="57">
        <v>0</v>
      </c>
      <c r="F23" s="57">
        <v>0</v>
      </c>
      <c r="G23" s="57">
        <v>0</v>
      </c>
      <c r="H23" s="57">
        <v>0</v>
      </c>
      <c r="I23" s="57">
        <v>0</v>
      </c>
      <c r="J23" s="59">
        <v>0</v>
      </c>
      <c r="K23" s="57">
        <v>0</v>
      </c>
      <c r="L23" s="57">
        <v>0</v>
      </c>
      <c r="M23" s="57">
        <v>0</v>
      </c>
      <c r="N23" s="57">
        <v>274</v>
      </c>
      <c r="O23" s="58">
        <v>4337</v>
      </c>
    </row>
    <row r="24" spans="1:15" s="3" customFormat="1" ht="39.950000000000003" customHeight="1">
      <c r="A24" s="34" t="s">
        <v>10</v>
      </c>
      <c r="B24" s="10">
        <f t="shared" si="1"/>
        <v>91</v>
      </c>
      <c r="C24" s="9">
        <f t="shared" si="2"/>
        <v>1434</v>
      </c>
      <c r="D24" s="61">
        <v>2</v>
      </c>
      <c r="E24" s="61">
        <v>18</v>
      </c>
      <c r="F24" s="61">
        <v>12</v>
      </c>
      <c r="G24" s="61">
        <v>125</v>
      </c>
      <c r="H24" s="61">
        <v>0</v>
      </c>
      <c r="I24" s="62">
        <v>0</v>
      </c>
      <c r="J24" s="63">
        <v>14</v>
      </c>
      <c r="K24" s="61">
        <v>435</v>
      </c>
      <c r="L24" s="61">
        <v>0</v>
      </c>
      <c r="M24" s="61">
        <v>0</v>
      </c>
      <c r="N24" s="61">
        <v>63</v>
      </c>
      <c r="O24" s="62">
        <v>856</v>
      </c>
    </row>
    <row r="25" spans="1:15" s="3" customFormat="1" ht="39.950000000000003" customHeight="1">
      <c r="A25" s="34" t="s">
        <v>9</v>
      </c>
      <c r="B25" s="18">
        <f t="shared" si="1"/>
        <v>21</v>
      </c>
      <c r="C25" s="17">
        <f t="shared" si="2"/>
        <v>427</v>
      </c>
      <c r="D25" s="61">
        <v>2</v>
      </c>
      <c r="E25" s="61">
        <v>13</v>
      </c>
      <c r="F25" s="61">
        <v>0</v>
      </c>
      <c r="G25" s="61">
        <v>0</v>
      </c>
      <c r="H25" s="61">
        <v>0</v>
      </c>
      <c r="I25" s="61">
        <v>0</v>
      </c>
      <c r="J25" s="63">
        <v>0</v>
      </c>
      <c r="K25" s="61">
        <v>0</v>
      </c>
      <c r="L25" s="61">
        <v>0</v>
      </c>
      <c r="M25" s="61">
        <v>0</v>
      </c>
      <c r="N25" s="61">
        <v>19</v>
      </c>
      <c r="O25" s="62">
        <v>414</v>
      </c>
    </row>
    <row r="26" spans="1:15" s="3" customFormat="1" ht="39.950000000000003" customHeight="1">
      <c r="A26" s="31" t="s">
        <v>8</v>
      </c>
      <c r="B26" s="10">
        <f t="shared" si="1"/>
        <v>4</v>
      </c>
      <c r="C26" s="9">
        <f t="shared" si="2"/>
        <v>19</v>
      </c>
      <c r="D26" s="57">
        <v>0</v>
      </c>
      <c r="E26" s="57">
        <v>0</v>
      </c>
      <c r="F26" s="57">
        <v>1</v>
      </c>
      <c r="G26" s="54">
        <v>5</v>
      </c>
      <c r="H26" s="57">
        <v>0</v>
      </c>
      <c r="I26" s="58">
        <v>0</v>
      </c>
      <c r="J26" s="59">
        <v>1</v>
      </c>
      <c r="K26" s="57">
        <v>3</v>
      </c>
      <c r="L26" s="57">
        <v>0</v>
      </c>
      <c r="M26" s="57">
        <v>0</v>
      </c>
      <c r="N26" s="57">
        <v>2</v>
      </c>
      <c r="O26" s="58">
        <v>11</v>
      </c>
    </row>
    <row r="27" spans="1:15" s="3" customFormat="1" ht="39.950000000000003" customHeight="1">
      <c r="A27" s="31" t="s">
        <v>7</v>
      </c>
      <c r="B27" s="6">
        <f t="shared" si="1"/>
        <v>149</v>
      </c>
      <c r="C27" s="5">
        <f t="shared" si="2"/>
        <v>1051</v>
      </c>
      <c r="D27" s="57">
        <v>0</v>
      </c>
      <c r="E27" s="57">
        <v>0</v>
      </c>
      <c r="F27" s="57">
        <v>44</v>
      </c>
      <c r="G27" s="57">
        <v>445</v>
      </c>
      <c r="H27" s="57">
        <v>0</v>
      </c>
      <c r="I27" s="57">
        <v>0</v>
      </c>
      <c r="J27" s="59">
        <v>22</v>
      </c>
      <c r="K27" s="57">
        <v>220</v>
      </c>
      <c r="L27" s="57">
        <v>0</v>
      </c>
      <c r="M27" s="57">
        <v>0</v>
      </c>
      <c r="N27" s="57">
        <v>83</v>
      </c>
      <c r="O27" s="58">
        <v>386</v>
      </c>
    </row>
    <row r="28" spans="1:15" s="3" customFormat="1" ht="39.950000000000003" customHeight="1" thickBot="1">
      <c r="A28" s="33" t="s">
        <v>6</v>
      </c>
      <c r="B28" s="14">
        <f t="shared" si="1"/>
        <v>34</v>
      </c>
      <c r="C28" s="13">
        <f t="shared" si="2"/>
        <v>250</v>
      </c>
      <c r="D28" s="64">
        <v>0</v>
      </c>
      <c r="E28" s="64">
        <v>0</v>
      </c>
      <c r="F28" s="64">
        <v>0</v>
      </c>
      <c r="G28" s="64">
        <v>0</v>
      </c>
      <c r="H28" s="64">
        <v>0</v>
      </c>
      <c r="I28" s="65">
        <v>0</v>
      </c>
      <c r="J28" s="66">
        <v>0</v>
      </c>
      <c r="K28" s="64">
        <v>0</v>
      </c>
      <c r="L28" s="64">
        <v>0</v>
      </c>
      <c r="M28" s="64">
        <v>0</v>
      </c>
      <c r="N28" s="64">
        <v>34</v>
      </c>
      <c r="O28" s="65">
        <v>250</v>
      </c>
    </row>
    <row r="29" spans="1:15" s="3" customFormat="1" ht="39.950000000000003" customHeight="1" thickTop="1">
      <c r="A29" s="31" t="s">
        <v>5</v>
      </c>
      <c r="B29" s="10">
        <f t="shared" si="1"/>
        <v>48</v>
      </c>
      <c r="C29" s="9">
        <f t="shared" si="2"/>
        <v>345</v>
      </c>
      <c r="D29" s="9">
        <f>D17</f>
        <v>0</v>
      </c>
      <c r="E29" s="9">
        <f t="shared" ref="E29:O29" si="5">E17</f>
        <v>0</v>
      </c>
      <c r="F29" s="9">
        <f t="shared" si="5"/>
        <v>0</v>
      </c>
      <c r="G29" s="32">
        <f t="shared" si="5"/>
        <v>0</v>
      </c>
      <c r="H29" s="32">
        <f t="shared" si="5"/>
        <v>0</v>
      </c>
      <c r="I29" s="8">
        <f t="shared" si="5"/>
        <v>0</v>
      </c>
      <c r="J29" s="10">
        <f t="shared" si="5"/>
        <v>14</v>
      </c>
      <c r="K29" s="9">
        <f t="shared" si="5"/>
        <v>101</v>
      </c>
      <c r="L29" s="9">
        <f t="shared" si="5"/>
        <v>0</v>
      </c>
      <c r="M29" s="9">
        <f t="shared" si="5"/>
        <v>0</v>
      </c>
      <c r="N29" s="9">
        <f t="shared" si="5"/>
        <v>34</v>
      </c>
      <c r="O29" s="8">
        <f t="shared" si="5"/>
        <v>244</v>
      </c>
    </row>
    <row r="30" spans="1:15" s="3" customFormat="1" ht="39.950000000000003" customHeight="1">
      <c r="A30" s="31" t="s">
        <v>4</v>
      </c>
      <c r="B30" s="10">
        <f t="shared" si="1"/>
        <v>1233</v>
      </c>
      <c r="C30" s="9">
        <f t="shared" si="2"/>
        <v>9281</v>
      </c>
      <c r="D30" s="9">
        <f>D13+D14</f>
        <v>4</v>
      </c>
      <c r="E30" s="9">
        <f t="shared" ref="E30:O30" si="6">E13+E14</f>
        <v>49</v>
      </c>
      <c r="F30" s="9">
        <f t="shared" si="6"/>
        <v>9</v>
      </c>
      <c r="G30" s="9">
        <f t="shared" si="6"/>
        <v>214</v>
      </c>
      <c r="H30" s="9">
        <f t="shared" si="6"/>
        <v>4</v>
      </c>
      <c r="I30" s="8">
        <f t="shared" si="6"/>
        <v>298</v>
      </c>
      <c r="J30" s="10">
        <f t="shared" si="6"/>
        <v>124</v>
      </c>
      <c r="K30" s="9">
        <f t="shared" si="6"/>
        <v>1505</v>
      </c>
      <c r="L30" s="9">
        <f t="shared" si="6"/>
        <v>0</v>
      </c>
      <c r="M30" s="9">
        <f t="shared" si="6"/>
        <v>0</v>
      </c>
      <c r="N30" s="9">
        <f t="shared" si="6"/>
        <v>1092</v>
      </c>
      <c r="O30" s="8">
        <f t="shared" si="6"/>
        <v>7215</v>
      </c>
    </row>
    <row r="31" spans="1:15" s="3" customFormat="1" ht="39.950000000000003" customHeight="1">
      <c r="A31" s="31" t="s">
        <v>3</v>
      </c>
      <c r="B31" s="10">
        <f t="shared" si="1"/>
        <v>163</v>
      </c>
      <c r="C31" s="9">
        <f t="shared" si="2"/>
        <v>617</v>
      </c>
      <c r="D31" s="9">
        <f>D10+D20</f>
        <v>2</v>
      </c>
      <c r="E31" s="9">
        <f t="shared" ref="E31:O31" si="7">E10+E20</f>
        <v>7</v>
      </c>
      <c r="F31" s="9">
        <f t="shared" si="7"/>
        <v>3</v>
      </c>
      <c r="G31" s="9">
        <f t="shared" si="7"/>
        <v>31</v>
      </c>
      <c r="H31" s="9">
        <f t="shared" si="7"/>
        <v>0</v>
      </c>
      <c r="I31" s="8">
        <f t="shared" si="7"/>
        <v>0</v>
      </c>
      <c r="J31" s="10">
        <f t="shared" si="7"/>
        <v>0</v>
      </c>
      <c r="K31" s="9">
        <f t="shared" si="7"/>
        <v>0</v>
      </c>
      <c r="L31" s="9">
        <f t="shared" si="7"/>
        <v>0</v>
      </c>
      <c r="M31" s="9">
        <f t="shared" si="7"/>
        <v>0</v>
      </c>
      <c r="N31" s="9">
        <f t="shared" si="7"/>
        <v>158</v>
      </c>
      <c r="O31" s="8">
        <f t="shared" si="7"/>
        <v>579</v>
      </c>
    </row>
    <row r="32" spans="1:15" s="3" customFormat="1" ht="39.950000000000003" customHeight="1">
      <c r="A32" s="31" t="s">
        <v>2</v>
      </c>
      <c r="B32" s="10">
        <f t="shared" si="1"/>
        <v>541</v>
      </c>
      <c r="C32" s="9">
        <f t="shared" si="2"/>
        <v>7373</v>
      </c>
      <c r="D32" s="9">
        <f>D9+D16+D19+D21+D22+D23</f>
        <v>3</v>
      </c>
      <c r="E32" s="9">
        <f t="shared" ref="E32:O32" si="8">E9+E16+E19+E21+E22+E23</f>
        <v>8</v>
      </c>
      <c r="F32" s="9">
        <f t="shared" si="8"/>
        <v>33</v>
      </c>
      <c r="G32" s="9">
        <f t="shared" si="8"/>
        <v>281</v>
      </c>
      <c r="H32" s="9">
        <f t="shared" si="8"/>
        <v>0</v>
      </c>
      <c r="I32" s="8">
        <f t="shared" si="8"/>
        <v>0</v>
      </c>
      <c r="J32" s="10">
        <f t="shared" si="8"/>
        <v>39</v>
      </c>
      <c r="K32" s="9">
        <f t="shared" si="8"/>
        <v>194</v>
      </c>
      <c r="L32" s="9">
        <f t="shared" si="8"/>
        <v>0</v>
      </c>
      <c r="M32" s="9">
        <f t="shared" si="8"/>
        <v>0</v>
      </c>
      <c r="N32" s="9">
        <f t="shared" si="8"/>
        <v>466</v>
      </c>
      <c r="O32" s="8">
        <f t="shared" si="8"/>
        <v>6890</v>
      </c>
    </row>
    <row r="33" spans="1:15" s="3" customFormat="1" ht="39.950000000000003" customHeight="1">
      <c r="A33" s="31" t="s">
        <v>1</v>
      </c>
      <c r="B33" s="10">
        <f t="shared" si="1"/>
        <v>360</v>
      </c>
      <c r="C33" s="9">
        <f t="shared" si="2"/>
        <v>4136</v>
      </c>
      <c r="D33" s="9">
        <f>D12+D15+D18+D24+D25</f>
        <v>13</v>
      </c>
      <c r="E33" s="9">
        <f t="shared" ref="E33:O33" si="9">E12+E15+E18+E24+E25</f>
        <v>66</v>
      </c>
      <c r="F33" s="9">
        <f t="shared" si="9"/>
        <v>16</v>
      </c>
      <c r="G33" s="9">
        <f t="shared" si="9"/>
        <v>136</v>
      </c>
      <c r="H33" s="9">
        <f t="shared" si="9"/>
        <v>0</v>
      </c>
      <c r="I33" s="8">
        <f t="shared" si="9"/>
        <v>0</v>
      </c>
      <c r="J33" s="10">
        <f t="shared" si="9"/>
        <v>88</v>
      </c>
      <c r="K33" s="9">
        <f t="shared" si="9"/>
        <v>1371</v>
      </c>
      <c r="L33" s="9">
        <f t="shared" si="9"/>
        <v>0</v>
      </c>
      <c r="M33" s="9">
        <f t="shared" si="9"/>
        <v>0</v>
      </c>
      <c r="N33" s="9">
        <f t="shared" si="9"/>
        <v>243</v>
      </c>
      <c r="O33" s="8">
        <f t="shared" si="9"/>
        <v>2563</v>
      </c>
    </row>
    <row r="34" spans="1:15" s="3" customFormat="1" ht="39.950000000000003" customHeight="1">
      <c r="A34" s="30" t="s">
        <v>0</v>
      </c>
      <c r="B34" s="6">
        <f t="shared" si="1"/>
        <v>425</v>
      </c>
      <c r="C34" s="5">
        <f t="shared" si="2"/>
        <v>6649</v>
      </c>
      <c r="D34" s="5">
        <f>D11+D26+D27+D28</f>
        <v>14</v>
      </c>
      <c r="E34" s="5">
        <f t="shared" ref="E34:O34" si="10">E11+E26+E27+E28</f>
        <v>426</v>
      </c>
      <c r="F34" s="5">
        <f t="shared" si="10"/>
        <v>72</v>
      </c>
      <c r="G34" s="5">
        <f t="shared" si="10"/>
        <v>588</v>
      </c>
      <c r="H34" s="5">
        <f t="shared" si="10"/>
        <v>10</v>
      </c>
      <c r="I34" s="4">
        <f t="shared" si="10"/>
        <v>335</v>
      </c>
      <c r="J34" s="6">
        <f t="shared" si="10"/>
        <v>136</v>
      </c>
      <c r="K34" s="5">
        <f t="shared" si="10"/>
        <v>4219</v>
      </c>
      <c r="L34" s="5">
        <f t="shared" si="10"/>
        <v>0</v>
      </c>
      <c r="M34" s="5">
        <f t="shared" si="10"/>
        <v>0</v>
      </c>
      <c r="N34" s="5">
        <f t="shared" si="10"/>
        <v>193</v>
      </c>
      <c r="O34" s="4">
        <f t="shared" si="10"/>
        <v>1081</v>
      </c>
    </row>
  </sheetData>
  <mergeCells count="11">
    <mergeCell ref="N1:O1"/>
    <mergeCell ref="A3:A5"/>
    <mergeCell ref="D4:E4"/>
    <mergeCell ref="N4:O4"/>
    <mergeCell ref="B3:C4"/>
    <mergeCell ref="J3:O3"/>
    <mergeCell ref="F4:G4"/>
    <mergeCell ref="J4:K4"/>
    <mergeCell ref="L4:M4"/>
    <mergeCell ref="D3:I3"/>
    <mergeCell ref="H4:I4"/>
  </mergeCells>
  <phoneticPr fontId="8"/>
  <printOptions horizontalCentered="1"/>
  <pageMargins left="0.78740157480314965" right="0.78740157480314965" top="0.59055118110236227" bottom="0.59055118110236227" header="0" footer="0"/>
  <pageSetup paperSize="9" scale="45" orientation="landscape" blackAndWhite="1" horizontalDpi="300" verticalDpi="300" r:id="rId1"/>
  <headerFooter alignWithMargins="0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S34"/>
  <sheetViews>
    <sheetView tabSelected="1" view="pageBreakPreview" zoomScale="75" zoomScaleNormal="75" zoomScaleSheetLayoutView="75" workbookViewId="0">
      <pane xSplit="1" ySplit="8" topLeftCell="G17" activePane="bottomRight" state="frozen"/>
      <selection pane="topRight"/>
      <selection pane="bottomLeft"/>
      <selection pane="bottomRight" activeCell="H19" sqref="H19"/>
    </sheetView>
  </sheetViews>
  <sheetFormatPr defaultRowHeight="20.100000000000001" customHeight="1"/>
  <cols>
    <col min="1" max="1" width="11.75" style="41" customWidth="1"/>
    <col min="2" max="9" width="14.875" style="40" customWidth="1"/>
    <col min="10" max="19" width="13.125" style="40" customWidth="1"/>
    <col min="20" max="23" width="8.625" style="39" customWidth="1"/>
    <col min="24" max="16384" width="9" style="39"/>
  </cols>
  <sheetData>
    <row r="1" spans="1:19" ht="18.75">
      <c r="A1" s="29" t="s">
        <v>63</v>
      </c>
      <c r="B1" s="27"/>
      <c r="C1" s="27"/>
      <c r="D1" s="27"/>
      <c r="E1" s="27"/>
      <c r="F1" s="27"/>
      <c r="G1" s="27"/>
      <c r="H1" s="27" t="s">
        <v>62</v>
      </c>
      <c r="I1" s="27"/>
      <c r="J1" s="27"/>
      <c r="K1" s="53"/>
      <c r="L1" s="53"/>
      <c r="M1" s="53"/>
      <c r="N1" s="73"/>
      <c r="O1" s="73"/>
      <c r="P1" s="52"/>
      <c r="Q1" s="52"/>
      <c r="R1" s="69" t="s">
        <v>64</v>
      </c>
      <c r="S1" s="69"/>
    </row>
    <row r="2" spans="1:19" s="48" customFormat="1" ht="3.75" customHeight="1">
      <c r="A2" s="38"/>
      <c r="B2" s="51"/>
      <c r="C2" s="51"/>
      <c r="D2" s="27"/>
      <c r="E2" s="27"/>
      <c r="F2" s="27"/>
      <c r="G2" s="27"/>
      <c r="H2" s="51" t="s">
        <v>62</v>
      </c>
      <c r="I2" s="51"/>
      <c r="J2" s="51"/>
      <c r="K2" s="50"/>
      <c r="L2" s="50"/>
      <c r="M2" s="50"/>
      <c r="N2" s="49"/>
      <c r="O2" s="49"/>
      <c r="P2" s="49"/>
      <c r="Q2" s="49"/>
      <c r="R2" s="49"/>
      <c r="S2" s="49"/>
    </row>
    <row r="3" spans="1:19" ht="20.100000000000001" customHeight="1">
      <c r="A3" s="88" t="s">
        <v>52</v>
      </c>
      <c r="B3" s="91" t="s">
        <v>61</v>
      </c>
      <c r="C3" s="92"/>
      <c r="D3" s="91" t="s">
        <v>60</v>
      </c>
      <c r="E3" s="93"/>
      <c r="F3" s="93"/>
      <c r="G3" s="93"/>
      <c r="H3" s="93"/>
      <c r="I3" s="92"/>
      <c r="J3" s="91" t="s">
        <v>60</v>
      </c>
      <c r="K3" s="93"/>
      <c r="L3" s="93"/>
      <c r="M3" s="93"/>
      <c r="N3" s="93"/>
      <c r="O3" s="93"/>
      <c r="P3" s="93"/>
      <c r="Q3" s="92"/>
      <c r="R3" s="94" t="s">
        <v>59</v>
      </c>
      <c r="S3" s="94"/>
    </row>
    <row r="4" spans="1:19" ht="20.100000000000001" customHeight="1">
      <c r="A4" s="89"/>
      <c r="B4" s="77" t="s">
        <v>55</v>
      </c>
      <c r="C4" s="77" t="s">
        <v>58</v>
      </c>
      <c r="D4" s="86" t="s">
        <v>37</v>
      </c>
      <c r="E4" s="87"/>
      <c r="F4" s="86" t="s">
        <v>36</v>
      </c>
      <c r="G4" s="87"/>
      <c r="H4" s="86" t="s">
        <v>35</v>
      </c>
      <c r="I4" s="87"/>
      <c r="J4" s="86" t="s">
        <v>48</v>
      </c>
      <c r="K4" s="87"/>
      <c r="L4" s="86" t="s">
        <v>47</v>
      </c>
      <c r="M4" s="87"/>
      <c r="N4" s="91" t="s">
        <v>57</v>
      </c>
      <c r="O4" s="92"/>
      <c r="P4" s="91" t="s">
        <v>56</v>
      </c>
      <c r="Q4" s="92"/>
      <c r="R4" s="94"/>
      <c r="S4" s="94"/>
    </row>
    <row r="5" spans="1:19" s="46" customFormat="1" ht="20.100000000000001" customHeight="1">
      <c r="A5" s="90"/>
      <c r="B5" s="79"/>
      <c r="C5" s="79"/>
      <c r="D5" s="47" t="s">
        <v>55</v>
      </c>
      <c r="E5" s="47" t="s">
        <v>54</v>
      </c>
      <c r="F5" s="47" t="s">
        <v>55</v>
      </c>
      <c r="G5" s="47" t="s">
        <v>54</v>
      </c>
      <c r="H5" s="47" t="s">
        <v>55</v>
      </c>
      <c r="I5" s="47" t="s">
        <v>54</v>
      </c>
      <c r="J5" s="47" t="s">
        <v>55</v>
      </c>
      <c r="K5" s="47" t="s">
        <v>54</v>
      </c>
      <c r="L5" s="47" t="s">
        <v>55</v>
      </c>
      <c r="M5" s="47" t="s">
        <v>54</v>
      </c>
      <c r="N5" s="47" t="s">
        <v>55</v>
      </c>
      <c r="O5" s="47" t="s">
        <v>54</v>
      </c>
      <c r="P5" s="47" t="s">
        <v>55</v>
      </c>
      <c r="Q5" s="47" t="s">
        <v>54</v>
      </c>
      <c r="R5" s="47" t="s">
        <v>55</v>
      </c>
      <c r="S5" s="47" t="s">
        <v>54</v>
      </c>
    </row>
    <row r="6" spans="1:19" s="3" customFormat="1" ht="39.950000000000003" customHeight="1">
      <c r="A6" s="23" t="s">
        <v>28</v>
      </c>
      <c r="B6" s="22">
        <f>D6+F6+H6+J6+L6+N6+P6+R6</f>
        <v>3598</v>
      </c>
      <c r="C6" s="21">
        <f t="shared" ref="C6:C8" si="0">E6+G6+I6+K6+M6+O6+Q6+S6</f>
        <v>19262</v>
      </c>
      <c r="D6" s="21">
        <f>SUM(D9:D28)</f>
        <v>61</v>
      </c>
      <c r="E6" s="21">
        <f t="shared" ref="E6:S6" si="1">SUM(E9:E28)</f>
        <v>782</v>
      </c>
      <c r="F6" s="21">
        <f t="shared" si="1"/>
        <v>77</v>
      </c>
      <c r="G6" s="21">
        <f t="shared" si="1"/>
        <v>274</v>
      </c>
      <c r="H6" s="21">
        <f t="shared" si="1"/>
        <v>55</v>
      </c>
      <c r="I6" s="20">
        <f t="shared" si="1"/>
        <v>319</v>
      </c>
      <c r="J6" s="22">
        <f t="shared" si="1"/>
        <v>99</v>
      </c>
      <c r="K6" s="21">
        <f t="shared" si="1"/>
        <v>472</v>
      </c>
      <c r="L6" s="21">
        <f t="shared" si="1"/>
        <v>31</v>
      </c>
      <c r="M6" s="21">
        <f t="shared" si="1"/>
        <v>289</v>
      </c>
      <c r="N6" s="21">
        <f t="shared" si="1"/>
        <v>11</v>
      </c>
      <c r="O6" s="21">
        <f t="shared" si="1"/>
        <v>373</v>
      </c>
      <c r="P6" s="21">
        <f t="shared" si="1"/>
        <v>608</v>
      </c>
      <c r="Q6" s="21">
        <f t="shared" si="1"/>
        <v>3586</v>
      </c>
      <c r="R6" s="21">
        <f t="shared" si="1"/>
        <v>2656</v>
      </c>
      <c r="S6" s="20">
        <f t="shared" si="1"/>
        <v>13167</v>
      </c>
    </row>
    <row r="7" spans="1:19" s="3" customFormat="1" ht="39.950000000000003" customHeight="1">
      <c r="A7" s="11" t="s">
        <v>27</v>
      </c>
      <c r="B7" s="10">
        <f t="shared" ref="B7:B8" si="2">D7+F7+H7+J7+L7+N7+P7+R7</f>
        <v>2509</v>
      </c>
      <c r="C7" s="9">
        <f t="shared" si="0"/>
        <v>8631</v>
      </c>
      <c r="D7" s="9">
        <f>SUM(D9:D19)</f>
        <v>51</v>
      </c>
      <c r="E7" s="9">
        <f t="shared" ref="E7:S7" si="3">SUM(E9:E19)</f>
        <v>611</v>
      </c>
      <c r="F7" s="9">
        <f t="shared" si="3"/>
        <v>64</v>
      </c>
      <c r="G7" s="9">
        <f t="shared" si="3"/>
        <v>174</v>
      </c>
      <c r="H7" s="9">
        <f t="shared" si="3"/>
        <v>41</v>
      </c>
      <c r="I7" s="8">
        <f t="shared" si="3"/>
        <v>187</v>
      </c>
      <c r="J7" s="10">
        <f t="shared" si="3"/>
        <v>80</v>
      </c>
      <c r="K7" s="9">
        <f t="shared" si="3"/>
        <v>230</v>
      </c>
      <c r="L7" s="9">
        <f t="shared" si="3"/>
        <v>19</v>
      </c>
      <c r="M7" s="9">
        <f t="shared" si="3"/>
        <v>174</v>
      </c>
      <c r="N7" s="9">
        <f t="shared" si="3"/>
        <v>11</v>
      </c>
      <c r="O7" s="9">
        <f t="shared" si="3"/>
        <v>373</v>
      </c>
      <c r="P7" s="9">
        <f t="shared" si="3"/>
        <v>441</v>
      </c>
      <c r="Q7" s="9">
        <f t="shared" si="3"/>
        <v>2266</v>
      </c>
      <c r="R7" s="9">
        <f t="shared" si="3"/>
        <v>1802</v>
      </c>
      <c r="S7" s="8">
        <f t="shared" si="3"/>
        <v>4616</v>
      </c>
    </row>
    <row r="8" spans="1:19" s="3" customFormat="1" ht="39.950000000000003" customHeight="1">
      <c r="A8" s="7" t="s">
        <v>26</v>
      </c>
      <c r="B8" s="6">
        <f t="shared" si="2"/>
        <v>1089</v>
      </c>
      <c r="C8" s="5">
        <f t="shared" si="0"/>
        <v>10631</v>
      </c>
      <c r="D8" s="5">
        <f>SUM(D20:D28)</f>
        <v>10</v>
      </c>
      <c r="E8" s="5">
        <f t="shared" ref="E8:R8" si="4">SUM(E20:E28)</f>
        <v>171</v>
      </c>
      <c r="F8" s="5">
        <f t="shared" si="4"/>
        <v>13</v>
      </c>
      <c r="G8" s="5">
        <f t="shared" si="4"/>
        <v>100</v>
      </c>
      <c r="H8" s="5">
        <f t="shared" si="4"/>
        <v>14</v>
      </c>
      <c r="I8" s="4">
        <f t="shared" si="4"/>
        <v>132</v>
      </c>
      <c r="J8" s="6">
        <f t="shared" si="4"/>
        <v>19</v>
      </c>
      <c r="K8" s="5">
        <f t="shared" si="4"/>
        <v>242</v>
      </c>
      <c r="L8" s="5">
        <f t="shared" si="4"/>
        <v>12</v>
      </c>
      <c r="M8" s="5">
        <f t="shared" si="4"/>
        <v>115</v>
      </c>
      <c r="N8" s="5">
        <f t="shared" si="4"/>
        <v>0</v>
      </c>
      <c r="O8" s="5">
        <f t="shared" si="4"/>
        <v>0</v>
      </c>
      <c r="P8" s="5">
        <f t="shared" si="4"/>
        <v>167</v>
      </c>
      <c r="Q8" s="5">
        <f t="shared" si="4"/>
        <v>1320</v>
      </c>
      <c r="R8" s="5">
        <f t="shared" si="4"/>
        <v>854</v>
      </c>
      <c r="S8" s="4">
        <f>SUM(S20:S28)</f>
        <v>8551</v>
      </c>
    </row>
    <row r="9" spans="1:19" s="3" customFormat="1" ht="39.950000000000003" customHeight="1">
      <c r="A9" s="23" t="s">
        <v>25</v>
      </c>
      <c r="B9" s="22">
        <f>D9+F9+H9+J9+L9+N9+P9+R9</f>
        <v>453</v>
      </c>
      <c r="C9" s="9">
        <f>E9+G9+I9+K9+M9+O9+Q9+S9</f>
        <v>562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0">
        <v>0</v>
      </c>
      <c r="J9" s="10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61</v>
      </c>
      <c r="Q9" s="21">
        <v>72</v>
      </c>
      <c r="R9" s="21">
        <v>392</v>
      </c>
      <c r="S9" s="20">
        <v>490</v>
      </c>
    </row>
    <row r="10" spans="1:19" s="3" customFormat="1" ht="39.950000000000003" customHeight="1">
      <c r="A10" s="11" t="s">
        <v>24</v>
      </c>
      <c r="B10" s="10">
        <f t="shared" ref="B10:B28" si="5">D10+F10+H10+J10+L10+N10+P10+R10</f>
        <v>446</v>
      </c>
      <c r="C10" s="9">
        <f t="shared" ref="C10:C28" si="6">E10+G10+I10+K10+M10+O10+Q10+S10</f>
        <v>1027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8">
        <v>0</v>
      </c>
      <c r="J10" s="10">
        <v>35</v>
      </c>
      <c r="K10" s="9">
        <v>143</v>
      </c>
      <c r="L10" s="9">
        <v>0</v>
      </c>
      <c r="M10" s="9">
        <v>0</v>
      </c>
      <c r="N10" s="9">
        <v>0</v>
      </c>
      <c r="O10" s="9">
        <v>0</v>
      </c>
      <c r="P10" s="9">
        <v>12</v>
      </c>
      <c r="Q10" s="9">
        <v>14</v>
      </c>
      <c r="R10" s="9">
        <v>399</v>
      </c>
      <c r="S10" s="8">
        <v>870</v>
      </c>
    </row>
    <row r="11" spans="1:19" s="3" customFormat="1" ht="39.950000000000003" customHeight="1">
      <c r="A11" s="11" t="s">
        <v>23</v>
      </c>
      <c r="B11" s="10">
        <f t="shared" si="5"/>
        <v>178</v>
      </c>
      <c r="C11" s="9">
        <f t="shared" si="6"/>
        <v>707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8">
        <v>0</v>
      </c>
      <c r="J11" s="10">
        <v>6</v>
      </c>
      <c r="K11" s="9">
        <v>35</v>
      </c>
      <c r="L11" s="9">
        <v>0</v>
      </c>
      <c r="M11" s="9">
        <v>0</v>
      </c>
      <c r="N11" s="9">
        <v>0</v>
      </c>
      <c r="O11" s="9">
        <v>0</v>
      </c>
      <c r="P11" s="9">
        <v>60</v>
      </c>
      <c r="Q11" s="9">
        <v>157</v>
      </c>
      <c r="R11" s="9">
        <v>112</v>
      </c>
      <c r="S11" s="8">
        <v>515</v>
      </c>
    </row>
    <row r="12" spans="1:19" s="3" customFormat="1" ht="39.950000000000003" customHeight="1">
      <c r="A12" s="11" t="s">
        <v>22</v>
      </c>
      <c r="B12" s="10">
        <f t="shared" si="5"/>
        <v>61</v>
      </c>
      <c r="C12" s="9">
        <f t="shared" si="6"/>
        <v>715</v>
      </c>
      <c r="D12" s="9">
        <v>0</v>
      </c>
      <c r="E12" s="9">
        <v>0</v>
      </c>
      <c r="F12" s="9">
        <v>0</v>
      </c>
      <c r="G12" s="9">
        <v>0</v>
      </c>
      <c r="H12" s="9">
        <v>25</v>
      </c>
      <c r="I12" s="8">
        <v>140</v>
      </c>
      <c r="J12" s="10">
        <v>0</v>
      </c>
      <c r="K12" s="9">
        <v>0</v>
      </c>
      <c r="L12" s="9">
        <v>4</v>
      </c>
      <c r="M12" s="9">
        <v>12</v>
      </c>
      <c r="N12" s="9">
        <v>0</v>
      </c>
      <c r="O12" s="9">
        <v>0</v>
      </c>
      <c r="P12" s="9">
        <v>0</v>
      </c>
      <c r="Q12" s="9">
        <v>0</v>
      </c>
      <c r="R12" s="9">
        <v>32</v>
      </c>
      <c r="S12" s="8">
        <v>563</v>
      </c>
    </row>
    <row r="13" spans="1:19" s="3" customFormat="1" ht="39.950000000000003" customHeight="1">
      <c r="A13" s="11" t="s">
        <v>21</v>
      </c>
      <c r="B13" s="10">
        <f t="shared" si="5"/>
        <v>63</v>
      </c>
      <c r="C13" s="9">
        <f t="shared" si="6"/>
        <v>1302</v>
      </c>
      <c r="D13" s="9">
        <v>35</v>
      </c>
      <c r="E13" s="9">
        <v>547</v>
      </c>
      <c r="F13" s="9">
        <v>6</v>
      </c>
      <c r="G13" s="9">
        <v>67</v>
      </c>
      <c r="H13" s="9">
        <v>0</v>
      </c>
      <c r="I13" s="8">
        <v>0</v>
      </c>
      <c r="J13" s="10">
        <v>0</v>
      </c>
      <c r="K13" s="9">
        <v>0</v>
      </c>
      <c r="L13" s="9">
        <v>0</v>
      </c>
      <c r="M13" s="9">
        <v>0</v>
      </c>
      <c r="N13" s="9">
        <v>11</v>
      </c>
      <c r="O13" s="9">
        <v>373</v>
      </c>
      <c r="P13" s="9">
        <v>6</v>
      </c>
      <c r="Q13" s="9">
        <v>309</v>
      </c>
      <c r="R13" s="9">
        <v>5</v>
      </c>
      <c r="S13" s="8">
        <v>6</v>
      </c>
    </row>
    <row r="14" spans="1:19" s="3" customFormat="1" ht="39.950000000000003" customHeight="1">
      <c r="A14" s="11" t="s">
        <v>20</v>
      </c>
      <c r="B14" s="10">
        <f t="shared" si="5"/>
        <v>412</v>
      </c>
      <c r="C14" s="9">
        <f t="shared" si="6"/>
        <v>1157</v>
      </c>
      <c r="D14" s="9">
        <v>8</v>
      </c>
      <c r="E14" s="9">
        <v>31</v>
      </c>
      <c r="F14" s="9">
        <v>56</v>
      </c>
      <c r="G14" s="9">
        <v>105</v>
      </c>
      <c r="H14" s="9">
        <v>15</v>
      </c>
      <c r="I14" s="8">
        <v>46</v>
      </c>
      <c r="J14" s="10">
        <v>0</v>
      </c>
      <c r="K14" s="9">
        <v>0</v>
      </c>
      <c r="L14" s="9">
        <v>7</v>
      </c>
      <c r="M14" s="9">
        <v>23</v>
      </c>
      <c r="N14" s="9">
        <v>0</v>
      </c>
      <c r="O14" s="9">
        <v>0</v>
      </c>
      <c r="P14" s="9">
        <v>6</v>
      </c>
      <c r="Q14" s="9">
        <v>61</v>
      </c>
      <c r="R14" s="9">
        <v>320</v>
      </c>
      <c r="S14" s="8">
        <v>891</v>
      </c>
    </row>
    <row r="15" spans="1:19" s="3" customFormat="1" ht="39.950000000000003" customHeight="1">
      <c r="A15" s="11" t="s">
        <v>19</v>
      </c>
      <c r="B15" s="10">
        <f t="shared" si="5"/>
        <v>199</v>
      </c>
      <c r="C15" s="9">
        <f t="shared" si="6"/>
        <v>621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8">
        <v>0</v>
      </c>
      <c r="J15" s="10">
        <v>33</v>
      </c>
      <c r="K15" s="9">
        <v>44</v>
      </c>
      <c r="L15" s="9">
        <v>2</v>
      </c>
      <c r="M15" s="9">
        <v>133</v>
      </c>
      <c r="N15" s="9">
        <v>0</v>
      </c>
      <c r="O15" s="9">
        <v>0</v>
      </c>
      <c r="P15" s="9">
        <v>64</v>
      </c>
      <c r="Q15" s="9">
        <v>191</v>
      </c>
      <c r="R15" s="9">
        <v>100</v>
      </c>
      <c r="S15" s="8">
        <v>253</v>
      </c>
    </row>
    <row r="16" spans="1:19" s="3" customFormat="1" ht="39.950000000000003" customHeight="1">
      <c r="A16" s="11" t="s">
        <v>18</v>
      </c>
      <c r="B16" s="10">
        <f t="shared" si="5"/>
        <v>293</v>
      </c>
      <c r="C16" s="9">
        <f t="shared" si="6"/>
        <v>789</v>
      </c>
      <c r="D16" s="9">
        <v>3</v>
      </c>
      <c r="E16" s="9">
        <v>3</v>
      </c>
      <c r="F16" s="9">
        <v>1</v>
      </c>
      <c r="G16" s="9">
        <v>1</v>
      </c>
      <c r="H16" s="9">
        <v>1</v>
      </c>
      <c r="I16" s="8">
        <v>1</v>
      </c>
      <c r="J16" s="10">
        <v>6</v>
      </c>
      <c r="K16" s="9">
        <v>8</v>
      </c>
      <c r="L16" s="9">
        <v>2</v>
      </c>
      <c r="M16" s="9">
        <v>2</v>
      </c>
      <c r="N16" s="9">
        <v>0</v>
      </c>
      <c r="O16" s="9">
        <v>0</v>
      </c>
      <c r="P16" s="9">
        <v>26</v>
      </c>
      <c r="Q16" s="9">
        <v>44</v>
      </c>
      <c r="R16" s="9">
        <v>254</v>
      </c>
      <c r="S16" s="8">
        <v>730</v>
      </c>
    </row>
    <row r="17" spans="1:19" s="3" customFormat="1" ht="39.950000000000003" customHeight="1">
      <c r="A17" s="11" t="s">
        <v>17</v>
      </c>
      <c r="B17" s="10">
        <f t="shared" si="5"/>
        <v>50</v>
      </c>
      <c r="C17" s="9">
        <f t="shared" si="6"/>
        <v>117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8">
        <v>0</v>
      </c>
      <c r="J17" s="10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18</v>
      </c>
      <c r="Q17" s="9">
        <v>79</v>
      </c>
      <c r="R17" s="9">
        <v>32</v>
      </c>
      <c r="S17" s="8">
        <v>38</v>
      </c>
    </row>
    <row r="18" spans="1:19" s="3" customFormat="1" ht="39.950000000000003" customHeight="1">
      <c r="A18" s="11" t="s">
        <v>16</v>
      </c>
      <c r="B18" s="10">
        <f t="shared" si="5"/>
        <v>187</v>
      </c>
      <c r="C18" s="9">
        <f t="shared" si="6"/>
        <v>1467</v>
      </c>
      <c r="D18" s="9">
        <v>4</v>
      </c>
      <c r="E18" s="9">
        <v>29</v>
      </c>
      <c r="F18" s="9">
        <v>0</v>
      </c>
      <c r="G18" s="9">
        <v>0</v>
      </c>
      <c r="H18" s="9">
        <v>0</v>
      </c>
      <c r="I18" s="8">
        <v>0</v>
      </c>
      <c r="J18" s="10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150</v>
      </c>
      <c r="Q18" s="9">
        <v>1301</v>
      </c>
      <c r="R18" s="9">
        <v>33</v>
      </c>
      <c r="S18" s="8">
        <v>137</v>
      </c>
    </row>
    <row r="19" spans="1:19" s="3" customFormat="1" ht="39.950000000000003" customHeight="1">
      <c r="A19" s="11" t="s">
        <v>15</v>
      </c>
      <c r="B19" s="6">
        <f t="shared" si="5"/>
        <v>167</v>
      </c>
      <c r="C19" s="5">
        <f t="shared" si="6"/>
        <v>167</v>
      </c>
      <c r="D19" s="9">
        <v>1</v>
      </c>
      <c r="E19" s="9">
        <v>1</v>
      </c>
      <c r="F19" s="9">
        <v>1</v>
      </c>
      <c r="G19" s="9">
        <v>1</v>
      </c>
      <c r="H19" s="9">
        <v>0</v>
      </c>
      <c r="I19" s="8">
        <v>0</v>
      </c>
      <c r="J19" s="10">
        <v>0</v>
      </c>
      <c r="K19" s="9">
        <v>0</v>
      </c>
      <c r="L19" s="9">
        <v>4</v>
      </c>
      <c r="M19" s="9">
        <v>4</v>
      </c>
      <c r="N19" s="9">
        <v>0</v>
      </c>
      <c r="O19" s="9">
        <v>0</v>
      </c>
      <c r="P19" s="9">
        <v>38</v>
      </c>
      <c r="Q19" s="9">
        <v>38</v>
      </c>
      <c r="R19" s="9">
        <v>123</v>
      </c>
      <c r="S19" s="8">
        <v>123</v>
      </c>
    </row>
    <row r="20" spans="1:19" s="3" customFormat="1" ht="39.950000000000003" customHeight="1">
      <c r="A20" s="19" t="s">
        <v>14</v>
      </c>
      <c r="B20" s="10">
        <f t="shared" si="5"/>
        <v>55</v>
      </c>
      <c r="C20" s="9">
        <f t="shared" si="6"/>
        <v>319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6">
        <v>0</v>
      </c>
      <c r="J20" s="18">
        <v>10</v>
      </c>
      <c r="K20" s="17">
        <v>138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45</v>
      </c>
      <c r="S20" s="16">
        <v>181</v>
      </c>
    </row>
    <row r="21" spans="1:19" s="3" customFormat="1" ht="39.950000000000003" customHeight="1">
      <c r="A21" s="19" t="s">
        <v>13</v>
      </c>
      <c r="B21" s="18">
        <f t="shared" si="5"/>
        <v>85</v>
      </c>
      <c r="C21" s="17">
        <f t="shared" si="6"/>
        <v>197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6">
        <v>0</v>
      </c>
      <c r="J21" s="18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72</v>
      </c>
      <c r="Q21" s="17">
        <v>151</v>
      </c>
      <c r="R21" s="17">
        <v>13</v>
      </c>
      <c r="S21" s="16">
        <v>46</v>
      </c>
    </row>
    <row r="22" spans="1:19" s="3" customFormat="1" ht="39.950000000000003" customHeight="1">
      <c r="A22" s="11" t="s">
        <v>12</v>
      </c>
      <c r="B22" s="10">
        <f t="shared" si="5"/>
        <v>242</v>
      </c>
      <c r="C22" s="9">
        <f t="shared" si="6"/>
        <v>356</v>
      </c>
      <c r="D22" s="9">
        <v>3</v>
      </c>
      <c r="E22" s="9">
        <v>3</v>
      </c>
      <c r="F22" s="9">
        <v>9</v>
      </c>
      <c r="G22" s="9">
        <v>9</v>
      </c>
      <c r="H22" s="9">
        <v>7</v>
      </c>
      <c r="I22" s="8">
        <v>7</v>
      </c>
      <c r="J22" s="10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8</v>
      </c>
      <c r="Q22" s="9">
        <v>12</v>
      </c>
      <c r="R22" s="9">
        <v>215</v>
      </c>
      <c r="S22" s="8">
        <v>325</v>
      </c>
    </row>
    <row r="23" spans="1:19" s="3" customFormat="1" ht="39.950000000000003" customHeight="1">
      <c r="A23" s="11" t="s">
        <v>11</v>
      </c>
      <c r="B23" s="6">
        <f t="shared" si="5"/>
        <v>220</v>
      </c>
      <c r="C23" s="5">
        <f t="shared" si="6"/>
        <v>2047</v>
      </c>
      <c r="D23" s="5">
        <v>0</v>
      </c>
      <c r="E23" s="9">
        <v>0</v>
      </c>
      <c r="F23" s="9">
        <v>0</v>
      </c>
      <c r="G23" s="9">
        <v>0</v>
      </c>
      <c r="H23" s="9">
        <v>0</v>
      </c>
      <c r="I23" s="8">
        <v>0</v>
      </c>
      <c r="J23" s="10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13</v>
      </c>
      <c r="Q23" s="9">
        <v>36</v>
      </c>
      <c r="R23" s="9">
        <v>207</v>
      </c>
      <c r="S23" s="8">
        <v>2011</v>
      </c>
    </row>
    <row r="24" spans="1:19" s="3" customFormat="1" ht="39.950000000000003" customHeight="1">
      <c r="A24" s="19" t="s">
        <v>10</v>
      </c>
      <c r="B24" s="18">
        <f t="shared" si="5"/>
        <v>52</v>
      </c>
      <c r="C24" s="17">
        <f t="shared" si="6"/>
        <v>756</v>
      </c>
      <c r="D24" s="5">
        <v>2</v>
      </c>
      <c r="E24" s="17">
        <v>33</v>
      </c>
      <c r="F24" s="17">
        <v>0</v>
      </c>
      <c r="G24" s="17">
        <v>0</v>
      </c>
      <c r="H24" s="17">
        <v>0</v>
      </c>
      <c r="I24" s="16">
        <v>0</v>
      </c>
      <c r="J24" s="18">
        <v>3</v>
      </c>
      <c r="K24" s="17">
        <v>69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47</v>
      </c>
      <c r="S24" s="16">
        <v>654</v>
      </c>
    </row>
    <row r="25" spans="1:19" s="3" customFormat="1" ht="39.950000000000003" customHeight="1">
      <c r="A25" s="19" t="s">
        <v>9</v>
      </c>
      <c r="B25" s="18">
        <f t="shared" si="5"/>
        <v>83</v>
      </c>
      <c r="C25" s="17">
        <f t="shared" si="6"/>
        <v>690</v>
      </c>
      <c r="D25" s="17">
        <v>0</v>
      </c>
      <c r="E25" s="17">
        <v>0</v>
      </c>
      <c r="F25" s="17">
        <v>0</v>
      </c>
      <c r="G25" s="17">
        <v>0</v>
      </c>
      <c r="H25" s="17">
        <v>3</v>
      </c>
      <c r="I25" s="16">
        <v>57</v>
      </c>
      <c r="J25" s="18">
        <v>4</v>
      </c>
      <c r="K25" s="17">
        <v>33</v>
      </c>
      <c r="L25" s="17">
        <v>12</v>
      </c>
      <c r="M25" s="17">
        <v>115</v>
      </c>
      <c r="N25" s="17">
        <v>0</v>
      </c>
      <c r="O25" s="17">
        <v>0</v>
      </c>
      <c r="P25" s="17">
        <v>7</v>
      </c>
      <c r="Q25" s="17">
        <v>12</v>
      </c>
      <c r="R25" s="17">
        <v>57</v>
      </c>
      <c r="S25" s="16">
        <v>473</v>
      </c>
    </row>
    <row r="26" spans="1:19" s="3" customFormat="1" ht="39.950000000000003" customHeight="1">
      <c r="A26" s="11" t="s">
        <v>8</v>
      </c>
      <c r="B26" s="22">
        <f t="shared" si="5"/>
        <v>35</v>
      </c>
      <c r="C26" s="9">
        <f t="shared" si="6"/>
        <v>688</v>
      </c>
      <c r="D26" s="21">
        <v>5</v>
      </c>
      <c r="E26" s="9">
        <v>135</v>
      </c>
      <c r="F26" s="9">
        <v>4</v>
      </c>
      <c r="G26" s="9">
        <v>91</v>
      </c>
      <c r="H26" s="9">
        <v>4</v>
      </c>
      <c r="I26" s="8">
        <v>68</v>
      </c>
      <c r="J26" s="10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22</v>
      </c>
      <c r="S26" s="8">
        <v>394</v>
      </c>
    </row>
    <row r="27" spans="1:19" s="3" customFormat="1" ht="39.950000000000003" customHeight="1">
      <c r="A27" s="11" t="s">
        <v>7</v>
      </c>
      <c r="B27" s="6">
        <f t="shared" si="5"/>
        <v>147</v>
      </c>
      <c r="C27" s="5">
        <f t="shared" si="6"/>
        <v>3061</v>
      </c>
      <c r="D27" s="5">
        <v>0</v>
      </c>
      <c r="E27" s="9">
        <v>0</v>
      </c>
      <c r="F27" s="9">
        <v>0</v>
      </c>
      <c r="G27" s="9">
        <v>0</v>
      </c>
      <c r="H27" s="9">
        <v>0</v>
      </c>
      <c r="I27" s="8">
        <v>0</v>
      </c>
      <c r="J27" s="10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147</v>
      </c>
      <c r="S27" s="8">
        <v>3061</v>
      </c>
    </row>
    <row r="28" spans="1:19" s="3" customFormat="1" ht="39.950000000000003" customHeight="1" thickBot="1">
      <c r="A28" s="15" t="s">
        <v>6</v>
      </c>
      <c r="B28" s="45">
        <f t="shared" si="5"/>
        <v>170</v>
      </c>
      <c r="C28" s="44">
        <f t="shared" si="6"/>
        <v>2517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2">
        <v>0</v>
      </c>
      <c r="J28" s="14">
        <v>2</v>
      </c>
      <c r="K28" s="13">
        <v>2</v>
      </c>
      <c r="L28" s="13">
        <v>0</v>
      </c>
      <c r="M28" s="13">
        <v>0</v>
      </c>
      <c r="N28" s="13">
        <v>0</v>
      </c>
      <c r="O28" s="13">
        <v>0</v>
      </c>
      <c r="P28" s="13">
        <v>67</v>
      </c>
      <c r="Q28" s="13">
        <v>1109</v>
      </c>
      <c r="R28" s="13">
        <v>101</v>
      </c>
      <c r="S28" s="12">
        <v>1406</v>
      </c>
    </row>
    <row r="29" spans="1:19" s="3" customFormat="1" ht="39.950000000000003" customHeight="1" thickTop="1">
      <c r="A29" s="11" t="s">
        <v>5</v>
      </c>
      <c r="B29" s="10">
        <f t="shared" ref="B29:C29" si="7">B17</f>
        <v>50</v>
      </c>
      <c r="C29" s="9">
        <f t="shared" si="7"/>
        <v>117</v>
      </c>
      <c r="D29" s="9">
        <f>D17</f>
        <v>0</v>
      </c>
      <c r="E29" s="9">
        <f t="shared" ref="E29:S29" si="8">E17</f>
        <v>0</v>
      </c>
      <c r="F29" s="9">
        <f t="shared" si="8"/>
        <v>0</v>
      </c>
      <c r="G29" s="9">
        <f t="shared" si="8"/>
        <v>0</v>
      </c>
      <c r="H29" s="9">
        <f t="shared" si="8"/>
        <v>0</v>
      </c>
      <c r="I29" s="8">
        <f t="shared" si="8"/>
        <v>0</v>
      </c>
      <c r="J29" s="43">
        <f t="shared" si="8"/>
        <v>0</v>
      </c>
      <c r="K29" s="9">
        <f t="shared" si="8"/>
        <v>0</v>
      </c>
      <c r="L29" s="9">
        <f t="shared" si="8"/>
        <v>0</v>
      </c>
      <c r="M29" s="9">
        <f t="shared" si="8"/>
        <v>0</v>
      </c>
      <c r="N29" s="9">
        <f t="shared" si="8"/>
        <v>0</v>
      </c>
      <c r="O29" s="9">
        <f t="shared" si="8"/>
        <v>0</v>
      </c>
      <c r="P29" s="9">
        <f t="shared" si="8"/>
        <v>18</v>
      </c>
      <c r="Q29" s="9">
        <f t="shared" si="8"/>
        <v>79</v>
      </c>
      <c r="R29" s="9">
        <f t="shared" si="8"/>
        <v>32</v>
      </c>
      <c r="S29" s="42">
        <f t="shared" si="8"/>
        <v>38</v>
      </c>
    </row>
    <row r="30" spans="1:19" s="3" customFormat="1" ht="39.950000000000003" customHeight="1">
      <c r="A30" s="11" t="s">
        <v>4</v>
      </c>
      <c r="B30" s="10">
        <f t="shared" ref="B30:C30" si="9">B13+B14</f>
        <v>475</v>
      </c>
      <c r="C30" s="9">
        <f t="shared" si="9"/>
        <v>2459</v>
      </c>
      <c r="D30" s="9">
        <f>D13+D14</f>
        <v>43</v>
      </c>
      <c r="E30" s="9">
        <f t="shared" ref="E30:S30" si="10">E13+E14</f>
        <v>578</v>
      </c>
      <c r="F30" s="9">
        <f t="shared" si="10"/>
        <v>62</v>
      </c>
      <c r="G30" s="9">
        <f t="shared" si="10"/>
        <v>172</v>
      </c>
      <c r="H30" s="9">
        <f t="shared" si="10"/>
        <v>15</v>
      </c>
      <c r="I30" s="8">
        <f t="shared" si="10"/>
        <v>46</v>
      </c>
      <c r="J30" s="10">
        <f t="shared" si="10"/>
        <v>0</v>
      </c>
      <c r="K30" s="9">
        <f t="shared" si="10"/>
        <v>0</v>
      </c>
      <c r="L30" s="9">
        <f t="shared" si="10"/>
        <v>7</v>
      </c>
      <c r="M30" s="9">
        <f t="shared" si="10"/>
        <v>23</v>
      </c>
      <c r="N30" s="9">
        <f t="shared" si="10"/>
        <v>11</v>
      </c>
      <c r="O30" s="9">
        <f t="shared" si="10"/>
        <v>373</v>
      </c>
      <c r="P30" s="9">
        <f t="shared" si="10"/>
        <v>12</v>
      </c>
      <c r="Q30" s="9">
        <f t="shared" si="10"/>
        <v>370</v>
      </c>
      <c r="R30" s="9">
        <f t="shared" si="10"/>
        <v>325</v>
      </c>
      <c r="S30" s="8">
        <f t="shared" si="10"/>
        <v>897</v>
      </c>
    </row>
    <row r="31" spans="1:19" s="3" customFormat="1" ht="39.950000000000003" customHeight="1">
      <c r="A31" s="11" t="s">
        <v>3</v>
      </c>
      <c r="B31" s="10">
        <f t="shared" ref="B31:C31" si="11">B10+B20</f>
        <v>501</v>
      </c>
      <c r="C31" s="9">
        <f t="shared" si="11"/>
        <v>1346</v>
      </c>
      <c r="D31" s="9">
        <f>D10+D20</f>
        <v>0</v>
      </c>
      <c r="E31" s="9">
        <f t="shared" ref="E31:S31" si="12">E10+E20</f>
        <v>0</v>
      </c>
      <c r="F31" s="9">
        <f t="shared" si="12"/>
        <v>0</v>
      </c>
      <c r="G31" s="9">
        <f t="shared" si="12"/>
        <v>0</v>
      </c>
      <c r="H31" s="9">
        <f t="shared" si="12"/>
        <v>0</v>
      </c>
      <c r="I31" s="8">
        <f t="shared" si="12"/>
        <v>0</v>
      </c>
      <c r="J31" s="10">
        <f t="shared" si="12"/>
        <v>45</v>
      </c>
      <c r="K31" s="9">
        <f t="shared" si="12"/>
        <v>281</v>
      </c>
      <c r="L31" s="9">
        <f t="shared" si="12"/>
        <v>0</v>
      </c>
      <c r="M31" s="9">
        <f t="shared" si="12"/>
        <v>0</v>
      </c>
      <c r="N31" s="9">
        <f t="shared" si="12"/>
        <v>0</v>
      </c>
      <c r="O31" s="9">
        <f t="shared" si="12"/>
        <v>0</v>
      </c>
      <c r="P31" s="9">
        <f t="shared" si="12"/>
        <v>12</v>
      </c>
      <c r="Q31" s="9">
        <f t="shared" si="12"/>
        <v>14</v>
      </c>
      <c r="R31" s="9">
        <f t="shared" si="12"/>
        <v>444</v>
      </c>
      <c r="S31" s="8">
        <f t="shared" si="12"/>
        <v>1051</v>
      </c>
    </row>
    <row r="32" spans="1:19" s="3" customFormat="1" ht="39.950000000000003" customHeight="1">
      <c r="A32" s="11" t="s">
        <v>2</v>
      </c>
      <c r="B32" s="10">
        <f t="shared" ref="B32:C32" si="13">B9+B16+B19+B21+B22+B23</f>
        <v>1460</v>
      </c>
      <c r="C32" s="9">
        <f t="shared" si="13"/>
        <v>4118</v>
      </c>
      <c r="D32" s="9">
        <f>D9+D16+D19+D21+D22+D23</f>
        <v>7</v>
      </c>
      <c r="E32" s="9">
        <f t="shared" ref="E32:S32" si="14">E9+E16+E19+E21+E22+E23</f>
        <v>7</v>
      </c>
      <c r="F32" s="9">
        <f t="shared" si="14"/>
        <v>11</v>
      </c>
      <c r="G32" s="9">
        <f t="shared" si="14"/>
        <v>11</v>
      </c>
      <c r="H32" s="9">
        <f t="shared" si="14"/>
        <v>8</v>
      </c>
      <c r="I32" s="8">
        <f t="shared" si="14"/>
        <v>8</v>
      </c>
      <c r="J32" s="10">
        <f t="shared" si="14"/>
        <v>6</v>
      </c>
      <c r="K32" s="9">
        <f t="shared" si="14"/>
        <v>8</v>
      </c>
      <c r="L32" s="9">
        <f t="shared" si="14"/>
        <v>6</v>
      </c>
      <c r="M32" s="9">
        <f t="shared" si="14"/>
        <v>6</v>
      </c>
      <c r="N32" s="9">
        <f t="shared" si="14"/>
        <v>0</v>
      </c>
      <c r="O32" s="9">
        <f t="shared" si="14"/>
        <v>0</v>
      </c>
      <c r="P32" s="9">
        <f t="shared" si="14"/>
        <v>218</v>
      </c>
      <c r="Q32" s="9">
        <f t="shared" si="14"/>
        <v>353</v>
      </c>
      <c r="R32" s="9">
        <f t="shared" si="14"/>
        <v>1204</v>
      </c>
      <c r="S32" s="8">
        <f t="shared" si="14"/>
        <v>3725</v>
      </c>
    </row>
    <row r="33" spans="1:19" s="3" customFormat="1" ht="39.950000000000003" customHeight="1">
      <c r="A33" s="11" t="s">
        <v>1</v>
      </c>
      <c r="B33" s="10">
        <f t="shared" ref="B33:C33" si="15">B12+B15+B18+B24+B25</f>
        <v>582</v>
      </c>
      <c r="C33" s="9">
        <f t="shared" si="15"/>
        <v>4249</v>
      </c>
      <c r="D33" s="9">
        <f>D12+D15+D18+D24+D25</f>
        <v>6</v>
      </c>
      <c r="E33" s="9">
        <f t="shared" ref="E33:S33" si="16">E12+E15+E18+E24+E25</f>
        <v>62</v>
      </c>
      <c r="F33" s="9">
        <f t="shared" si="16"/>
        <v>0</v>
      </c>
      <c r="G33" s="9">
        <f t="shared" si="16"/>
        <v>0</v>
      </c>
      <c r="H33" s="9">
        <f t="shared" si="16"/>
        <v>28</v>
      </c>
      <c r="I33" s="8">
        <f t="shared" si="16"/>
        <v>197</v>
      </c>
      <c r="J33" s="10">
        <f t="shared" si="16"/>
        <v>40</v>
      </c>
      <c r="K33" s="9">
        <f t="shared" si="16"/>
        <v>146</v>
      </c>
      <c r="L33" s="9">
        <f t="shared" si="16"/>
        <v>18</v>
      </c>
      <c r="M33" s="9">
        <f t="shared" si="16"/>
        <v>260</v>
      </c>
      <c r="N33" s="9">
        <f t="shared" si="16"/>
        <v>0</v>
      </c>
      <c r="O33" s="9">
        <f t="shared" si="16"/>
        <v>0</v>
      </c>
      <c r="P33" s="9">
        <f t="shared" si="16"/>
        <v>221</v>
      </c>
      <c r="Q33" s="9">
        <f t="shared" si="16"/>
        <v>1504</v>
      </c>
      <c r="R33" s="9">
        <f t="shared" si="16"/>
        <v>269</v>
      </c>
      <c r="S33" s="8">
        <f t="shared" si="16"/>
        <v>2080</v>
      </c>
    </row>
    <row r="34" spans="1:19" s="3" customFormat="1" ht="39.950000000000003" customHeight="1">
      <c r="A34" s="7" t="s">
        <v>0</v>
      </c>
      <c r="B34" s="6">
        <f t="shared" ref="B34:C34" si="17">B11+B26+B27+B28</f>
        <v>530</v>
      </c>
      <c r="C34" s="5">
        <f t="shared" si="17"/>
        <v>6973</v>
      </c>
      <c r="D34" s="5">
        <f>D11+D26+D27+D28</f>
        <v>5</v>
      </c>
      <c r="E34" s="5">
        <f t="shared" ref="E34:S34" si="18">E11+E26+E27+E28</f>
        <v>135</v>
      </c>
      <c r="F34" s="5">
        <f t="shared" si="18"/>
        <v>4</v>
      </c>
      <c r="G34" s="5">
        <f t="shared" si="18"/>
        <v>91</v>
      </c>
      <c r="H34" s="5">
        <f t="shared" si="18"/>
        <v>4</v>
      </c>
      <c r="I34" s="4">
        <f t="shared" si="18"/>
        <v>68</v>
      </c>
      <c r="J34" s="6">
        <f t="shared" si="18"/>
        <v>8</v>
      </c>
      <c r="K34" s="5">
        <f t="shared" si="18"/>
        <v>37</v>
      </c>
      <c r="L34" s="5">
        <f t="shared" si="18"/>
        <v>0</v>
      </c>
      <c r="M34" s="5">
        <f t="shared" si="18"/>
        <v>0</v>
      </c>
      <c r="N34" s="5">
        <f t="shared" si="18"/>
        <v>0</v>
      </c>
      <c r="O34" s="5">
        <f t="shared" si="18"/>
        <v>0</v>
      </c>
      <c r="P34" s="5">
        <f t="shared" si="18"/>
        <v>127</v>
      </c>
      <c r="Q34" s="5">
        <f t="shared" si="18"/>
        <v>1266</v>
      </c>
      <c r="R34" s="5">
        <f t="shared" si="18"/>
        <v>382</v>
      </c>
      <c r="S34" s="4">
        <f t="shared" si="18"/>
        <v>5376</v>
      </c>
    </row>
  </sheetData>
  <mergeCells count="16">
    <mergeCell ref="R1:S1"/>
    <mergeCell ref="R3:S4"/>
    <mergeCell ref="N1:O1"/>
    <mergeCell ref="N4:O4"/>
    <mergeCell ref="J3:Q3"/>
    <mergeCell ref="P4:Q4"/>
    <mergeCell ref="C4:C5"/>
    <mergeCell ref="L4:M4"/>
    <mergeCell ref="A3:A5"/>
    <mergeCell ref="B3:C3"/>
    <mergeCell ref="B4:B5"/>
    <mergeCell ref="H4:I4"/>
    <mergeCell ref="J4:K4"/>
    <mergeCell ref="D4:E4"/>
    <mergeCell ref="F4:G4"/>
    <mergeCell ref="D3:I3"/>
  </mergeCells>
  <phoneticPr fontId="8"/>
  <printOptions horizontalCentered="1"/>
  <pageMargins left="0.62992125984251968" right="0.47244094488188981" top="0.59055118110236227" bottom="0.59055118110236227" header="0" footer="0"/>
  <pageSetup paperSize="9" scale="45" orientation="landscape" blackAndWhite="1" horizontalDpi="300" verticalDpi="300" r:id="rId1"/>
  <headerFooter alignWithMargins="0"/>
  <colBreaks count="1" manualBreakCount="1">
    <brk id="9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１表</vt:lpstr>
      <vt:lpstr>２表</vt:lpstr>
      <vt:lpstr>３表</vt:lpstr>
      <vt:lpstr>'２表'!Print_Area</vt:lpstr>
      <vt:lpstr>'３表'!Print_Area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加地翔伍</cp:lastModifiedBy>
  <cp:lastPrinted>2016-04-27T06:27:12Z</cp:lastPrinted>
  <dcterms:created xsi:type="dcterms:W3CDTF">2015-02-20T06:13:10Z</dcterms:created>
  <dcterms:modified xsi:type="dcterms:W3CDTF">2017-06-09T08:55:09Z</dcterms:modified>
</cp:coreProperties>
</file>