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155" windowHeight="7545" activeTab="13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7" r:id="rId6"/>
    <sheet name="７表" sheetId="6" r:id="rId7"/>
    <sheet name="８表" sheetId="8" r:id="rId8"/>
    <sheet name="９表" sheetId="9" r:id="rId9"/>
    <sheet name="１０表" sheetId="10" r:id="rId10"/>
    <sheet name="１１表" sheetId="11" r:id="rId11"/>
    <sheet name="１２表" sheetId="12" r:id="rId12"/>
    <sheet name="１３表" sheetId="13" r:id="rId13"/>
    <sheet name="１４－１５表" sheetId="14" r:id="rId14"/>
  </sheets>
  <externalReferences>
    <externalReference r:id="rId15"/>
  </externalReferences>
  <definedNames>
    <definedName name="_xlnm.Print_Area" localSheetId="9">'１０表'!$A$1:$K$33</definedName>
    <definedName name="_xlnm.Print_Area" localSheetId="10">'１１表'!$A$1:$I$9</definedName>
    <definedName name="_xlnm.Print_Area" localSheetId="11">'１２表'!$A$1:$K$36</definedName>
    <definedName name="_xlnm.Print_Area" localSheetId="12">'１３表'!$A$1:$I$36</definedName>
    <definedName name="_xlnm.Print_Area" localSheetId="0">'１表'!$A$1:$L$52</definedName>
    <definedName name="_xlnm.Print_Area" localSheetId="1">'２表'!$A$1:$O$53</definedName>
    <definedName name="_xlnm.Print_Area" localSheetId="2">'３表'!$A$1:$N$34</definedName>
    <definedName name="_xlnm.Print_Area" localSheetId="3">'４表'!$A$1:$N$35</definedName>
    <definedName name="_xlnm.Print_Area" localSheetId="5">'６表'!$A$1:$D$12</definedName>
    <definedName name="_xlnm.Print_Area" localSheetId="6">'７表'!$A$1:$K$13</definedName>
    <definedName name="_xlnm.Print_Area" localSheetId="7">'８表'!$A$1:$K$40</definedName>
    <definedName name="_xlnm.Print_Area" localSheetId="8">'９表'!$A$1:$K$32</definedName>
  </definedNames>
  <calcPr calcId="145621"/>
</workbook>
</file>

<file path=xl/calcChain.xml><?xml version="1.0" encoding="utf-8"?>
<calcChain xmlns="http://schemas.openxmlformats.org/spreadsheetml/2006/main">
  <c r="C65" i="14" l="1"/>
  <c r="H65" i="14" s="1"/>
  <c r="E64" i="14"/>
  <c r="E28" i="14"/>
  <c r="E27" i="14"/>
  <c r="E26" i="14"/>
  <c r="F23" i="13"/>
  <c r="H31" i="12"/>
  <c r="F9" i="11"/>
  <c r="F8" i="11"/>
  <c r="F7" i="11"/>
  <c r="F6" i="11"/>
  <c r="F5" i="11"/>
  <c r="F4" i="11"/>
  <c r="H3" i="11"/>
  <c r="G3" i="11"/>
  <c r="F3" i="11"/>
  <c r="E3" i="11"/>
  <c r="D3" i="11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39" i="8"/>
  <c r="J39" i="8"/>
  <c r="H39" i="8"/>
  <c r="G39" i="8"/>
  <c r="F39" i="8"/>
  <c r="C39" i="8"/>
  <c r="I39" i="8" s="1"/>
  <c r="K38" i="8"/>
  <c r="J38" i="8"/>
  <c r="H38" i="8"/>
  <c r="G38" i="8"/>
  <c r="C38" i="8"/>
  <c r="F38" i="8" s="1"/>
  <c r="K37" i="8"/>
  <c r="J37" i="8"/>
  <c r="H37" i="8"/>
  <c r="G37" i="8"/>
  <c r="F37" i="8"/>
  <c r="C37" i="8"/>
  <c r="I37" i="8" s="1"/>
  <c r="K36" i="8"/>
  <c r="J36" i="8"/>
  <c r="H36" i="8"/>
  <c r="G36" i="8"/>
  <c r="C36" i="8"/>
  <c r="F36" i="8" s="1"/>
  <c r="K35" i="8"/>
  <c r="J35" i="8"/>
  <c r="H35" i="8"/>
  <c r="G35" i="8"/>
  <c r="F35" i="8"/>
  <c r="C35" i="8"/>
  <c r="I35" i="8" s="1"/>
  <c r="K34" i="8"/>
  <c r="J34" i="8"/>
  <c r="H34" i="8"/>
  <c r="G34" i="8"/>
  <c r="C34" i="8"/>
  <c r="F34" i="8" s="1"/>
  <c r="K33" i="8"/>
  <c r="J33" i="8"/>
  <c r="H33" i="8"/>
  <c r="G33" i="8"/>
  <c r="F33" i="8"/>
  <c r="C33" i="8"/>
  <c r="I33" i="8" s="1"/>
  <c r="K32" i="8"/>
  <c r="J32" i="8"/>
  <c r="H32" i="8"/>
  <c r="G32" i="8"/>
  <c r="C32" i="8"/>
  <c r="F32" i="8" s="1"/>
  <c r="K31" i="8"/>
  <c r="J31" i="8"/>
  <c r="H31" i="8"/>
  <c r="G31" i="8"/>
  <c r="F31" i="8"/>
  <c r="C31" i="8"/>
  <c r="I31" i="8" s="1"/>
  <c r="K30" i="8"/>
  <c r="J30" i="8"/>
  <c r="H30" i="8"/>
  <c r="G30" i="8"/>
  <c r="C30" i="8"/>
  <c r="F30" i="8" s="1"/>
  <c r="K29" i="8"/>
  <c r="J29" i="8"/>
  <c r="H29" i="8"/>
  <c r="G29" i="8"/>
  <c r="F29" i="8"/>
  <c r="C29" i="8"/>
  <c r="I29" i="8" s="1"/>
  <c r="K28" i="8"/>
  <c r="J28" i="8"/>
  <c r="H28" i="8"/>
  <c r="G28" i="8"/>
  <c r="C28" i="8"/>
  <c r="F28" i="8" s="1"/>
  <c r="K27" i="8"/>
  <c r="J27" i="8"/>
  <c r="H27" i="8"/>
  <c r="G27" i="8"/>
  <c r="F27" i="8"/>
  <c r="C27" i="8"/>
  <c r="I27" i="8" s="1"/>
  <c r="K26" i="8"/>
  <c r="J26" i="8"/>
  <c r="H26" i="8"/>
  <c r="G26" i="8"/>
  <c r="C26" i="8"/>
  <c r="F26" i="8" s="1"/>
  <c r="K25" i="8"/>
  <c r="J25" i="8"/>
  <c r="H25" i="8"/>
  <c r="G25" i="8"/>
  <c r="F25" i="8"/>
  <c r="C25" i="8"/>
  <c r="I25" i="8" s="1"/>
  <c r="K24" i="8"/>
  <c r="J24" i="8"/>
  <c r="H24" i="8"/>
  <c r="G24" i="8"/>
  <c r="C24" i="8"/>
  <c r="F24" i="8" s="1"/>
  <c r="K23" i="8"/>
  <c r="J23" i="8"/>
  <c r="H23" i="8"/>
  <c r="G23" i="8"/>
  <c r="F23" i="8"/>
  <c r="C23" i="8"/>
  <c r="I23" i="8" s="1"/>
  <c r="K22" i="8"/>
  <c r="J22" i="8"/>
  <c r="H22" i="8"/>
  <c r="G22" i="8"/>
  <c r="C22" i="8"/>
  <c r="F22" i="8" s="1"/>
  <c r="K21" i="8"/>
  <c r="J21" i="8"/>
  <c r="H21" i="8"/>
  <c r="G21" i="8"/>
  <c r="F21" i="8"/>
  <c r="C21" i="8"/>
  <c r="I21" i="8" s="1"/>
  <c r="K20" i="8"/>
  <c r="J20" i="8"/>
  <c r="H20" i="8"/>
  <c r="G20" i="8"/>
  <c r="C20" i="8"/>
  <c r="F20" i="8" s="1"/>
  <c r="K19" i="8"/>
  <c r="J19" i="8"/>
  <c r="H19" i="8"/>
  <c r="G19" i="8"/>
  <c r="F19" i="8"/>
  <c r="C19" i="8"/>
  <c r="I19" i="8" s="1"/>
  <c r="K18" i="8"/>
  <c r="J18" i="8"/>
  <c r="H18" i="8"/>
  <c r="G18" i="8"/>
  <c r="C18" i="8"/>
  <c r="F18" i="8" s="1"/>
  <c r="K17" i="8"/>
  <c r="J17" i="8"/>
  <c r="H17" i="8"/>
  <c r="G17" i="8"/>
  <c r="F17" i="8"/>
  <c r="C17" i="8"/>
  <c r="I17" i="8" s="1"/>
  <c r="K16" i="8"/>
  <c r="J16" i="8"/>
  <c r="H16" i="8"/>
  <c r="G16" i="8"/>
  <c r="C16" i="8"/>
  <c r="F16" i="8" s="1"/>
  <c r="K15" i="8"/>
  <c r="J15" i="8"/>
  <c r="H15" i="8"/>
  <c r="G15" i="8"/>
  <c r="F15" i="8"/>
  <c r="C15" i="8"/>
  <c r="I15" i="8" s="1"/>
  <c r="K14" i="8"/>
  <c r="J14" i="8"/>
  <c r="H14" i="8"/>
  <c r="G14" i="8"/>
  <c r="C14" i="8"/>
  <c r="F14" i="8" s="1"/>
  <c r="K13" i="8"/>
  <c r="J13" i="8"/>
  <c r="H13" i="8"/>
  <c r="G13" i="8"/>
  <c r="F13" i="8"/>
  <c r="C13" i="8"/>
  <c r="I13" i="8" s="1"/>
  <c r="K12" i="8"/>
  <c r="J12" i="8"/>
  <c r="H12" i="8"/>
  <c r="G12" i="8"/>
  <c r="C12" i="8"/>
  <c r="F12" i="8" s="1"/>
  <c r="K11" i="8"/>
  <c r="J11" i="8"/>
  <c r="H11" i="8"/>
  <c r="G11" i="8"/>
  <c r="F11" i="8"/>
  <c r="C11" i="8"/>
  <c r="I11" i="8" s="1"/>
  <c r="K10" i="8"/>
  <c r="J10" i="8"/>
  <c r="H10" i="8"/>
  <c r="G10" i="8"/>
  <c r="C10" i="8"/>
  <c r="F10" i="8" s="1"/>
  <c r="K9" i="8"/>
  <c r="J9" i="8"/>
  <c r="H9" i="8"/>
  <c r="G9" i="8"/>
  <c r="F9" i="8"/>
  <c r="C9" i="8"/>
  <c r="I9" i="8" s="1"/>
  <c r="K8" i="8"/>
  <c r="J8" i="8"/>
  <c r="H8" i="8"/>
  <c r="G8" i="8"/>
  <c r="C8" i="8"/>
  <c r="F8" i="8" s="1"/>
  <c r="K7" i="8"/>
  <c r="J7" i="8"/>
  <c r="H7" i="8"/>
  <c r="G7" i="8"/>
  <c r="F7" i="8"/>
  <c r="C7" i="8"/>
  <c r="I7" i="8" s="1"/>
  <c r="K6" i="8"/>
  <c r="J6" i="8"/>
  <c r="H6" i="8"/>
  <c r="G6" i="8"/>
  <c r="C6" i="8"/>
  <c r="F6" i="8" s="1"/>
  <c r="K5" i="8"/>
  <c r="J5" i="8"/>
  <c r="J4" i="8" s="1"/>
  <c r="H5" i="8"/>
  <c r="H4" i="8" s="1"/>
  <c r="G5" i="8"/>
  <c r="F5" i="8"/>
  <c r="C5" i="8"/>
  <c r="I5" i="8" s="1"/>
  <c r="K4" i="8"/>
  <c r="G4" i="8"/>
  <c r="E4" i="8"/>
  <c r="D4" i="8"/>
  <c r="C4" i="8"/>
  <c r="C3" i="7"/>
  <c r="D3" i="7"/>
  <c r="B3" i="7" s="1"/>
  <c r="B13" i="6"/>
  <c r="C13" i="6" s="1"/>
  <c r="B12" i="6"/>
  <c r="C12" i="6" s="1"/>
  <c r="B11" i="6"/>
  <c r="C11" i="6" s="1"/>
  <c r="B10" i="6"/>
  <c r="C10" i="6" s="1"/>
  <c r="B9" i="6"/>
  <c r="C9" i="6" s="1"/>
  <c r="B8" i="6"/>
  <c r="C8" i="6" s="1"/>
  <c r="B7" i="6"/>
  <c r="C7" i="6" s="1"/>
  <c r="B6" i="6"/>
  <c r="C6" i="6" s="1"/>
  <c r="B5" i="6"/>
  <c r="C5" i="6" s="1"/>
  <c r="B4" i="6"/>
  <c r="C4" i="6" s="1"/>
  <c r="F4" i="8" l="1"/>
  <c r="I6" i="8"/>
  <c r="I10" i="8"/>
  <c r="I12" i="8"/>
  <c r="I14" i="8"/>
  <c r="I16" i="8"/>
  <c r="I18" i="8"/>
  <c r="I20" i="8"/>
  <c r="I22" i="8"/>
  <c r="I24" i="8"/>
  <c r="I26" i="8"/>
  <c r="I28" i="8"/>
  <c r="I30" i="8"/>
  <c r="I32" i="8"/>
  <c r="I34" i="8"/>
  <c r="I36" i="8"/>
  <c r="I38" i="8"/>
  <c r="I8" i="8"/>
  <c r="I4" i="8" s="1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R5" i="5"/>
  <c r="R4" i="5" s="1"/>
  <c r="Q5" i="5"/>
  <c r="P5" i="5"/>
  <c r="P4" i="5" s="1"/>
  <c r="O5" i="5"/>
  <c r="N5" i="5"/>
  <c r="N4" i="5" s="1"/>
  <c r="M5" i="5"/>
  <c r="L5" i="5"/>
  <c r="L4" i="5" s="1"/>
  <c r="K5" i="5"/>
  <c r="J5" i="5"/>
  <c r="J4" i="5" s="1"/>
  <c r="I5" i="5"/>
  <c r="H5" i="5"/>
  <c r="H4" i="5" s="1"/>
  <c r="G5" i="5"/>
  <c r="F5" i="5"/>
  <c r="F4" i="5" s="1"/>
  <c r="E5" i="5"/>
  <c r="D5" i="5"/>
  <c r="D4" i="5" s="1"/>
  <c r="C5" i="5"/>
  <c r="B5" i="5"/>
  <c r="B4" i="5" s="1"/>
  <c r="Q4" i="5"/>
  <c r="O4" i="5"/>
  <c r="M4" i="5"/>
  <c r="K4" i="5"/>
  <c r="I4" i="5"/>
  <c r="G4" i="5"/>
  <c r="E4" i="5"/>
  <c r="C4" i="5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9" i="4"/>
  <c r="M9" i="4"/>
  <c r="L9" i="4"/>
  <c r="K9" i="4"/>
  <c r="J9" i="4"/>
  <c r="I9" i="4"/>
  <c r="H9" i="4"/>
  <c r="G9" i="4"/>
  <c r="F9" i="4"/>
  <c r="E9" i="4"/>
  <c r="D9" i="4"/>
  <c r="C9" i="4"/>
  <c r="B9" i="4"/>
  <c r="N8" i="4"/>
  <c r="M8" i="4"/>
  <c r="L8" i="4"/>
  <c r="K8" i="4"/>
  <c r="J8" i="4"/>
  <c r="I8" i="4"/>
  <c r="H8" i="4"/>
  <c r="G8" i="4"/>
  <c r="F8" i="4"/>
  <c r="E8" i="4"/>
  <c r="D8" i="4"/>
  <c r="C8" i="4"/>
  <c r="B8" i="4"/>
  <c r="N7" i="4"/>
  <c r="M7" i="4"/>
  <c r="L7" i="4"/>
  <c r="K7" i="4"/>
  <c r="J7" i="4"/>
  <c r="I7" i="4"/>
  <c r="H7" i="4"/>
  <c r="G7" i="4"/>
  <c r="F7" i="4"/>
  <c r="E7" i="4"/>
  <c r="D7" i="4"/>
  <c r="C7" i="4"/>
  <c r="B7" i="4"/>
  <c r="M6" i="4"/>
  <c r="K6" i="4"/>
  <c r="J6" i="4"/>
  <c r="I6" i="4"/>
  <c r="F6" i="4"/>
  <c r="E6" i="4"/>
  <c r="D6" i="4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N8" i="3"/>
  <c r="M8" i="3"/>
  <c r="L8" i="3"/>
  <c r="K8" i="3"/>
  <c r="J8" i="3"/>
  <c r="I8" i="3"/>
  <c r="H8" i="3"/>
  <c r="G8" i="3"/>
  <c r="F8" i="3"/>
  <c r="E8" i="3"/>
  <c r="D8" i="3"/>
  <c r="C8" i="3"/>
  <c r="B8" i="3"/>
  <c r="N7" i="3"/>
  <c r="N6" i="3" s="1"/>
  <c r="M7" i="3"/>
  <c r="L7" i="3"/>
  <c r="L6" i="3" s="1"/>
  <c r="K7" i="3"/>
  <c r="J7" i="3"/>
  <c r="J6" i="3" s="1"/>
  <c r="I7" i="3"/>
  <c r="H7" i="3"/>
  <c r="H6" i="3" s="1"/>
  <c r="G7" i="3"/>
  <c r="F7" i="3"/>
  <c r="F6" i="3" s="1"/>
  <c r="E7" i="3"/>
  <c r="D7" i="3"/>
  <c r="D6" i="3" s="1"/>
  <c r="C7" i="3"/>
  <c r="B7" i="3"/>
  <c r="B6" i="3" s="1"/>
  <c r="M6" i="3"/>
  <c r="K6" i="3"/>
  <c r="I6" i="3"/>
  <c r="G6" i="3"/>
  <c r="E6" i="3"/>
  <c r="C6" i="3"/>
</calcChain>
</file>

<file path=xl/sharedStrings.xml><?xml version="1.0" encoding="utf-8"?>
<sst xmlns="http://schemas.openxmlformats.org/spreadsheetml/2006/main" count="872" uniqueCount="343">
  <si>
    <t>第１表　医療施設数・率（人口１０万対）、施設の種類別－都道府県別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10" eb="11">
      <t>リツ</t>
    </rPh>
    <rPh sb="12" eb="14">
      <t>ジンコウ</t>
    </rPh>
    <rPh sb="16" eb="17">
      <t>マン</t>
    </rPh>
    <rPh sb="17" eb="18">
      <t>タイ</t>
    </rPh>
    <rPh sb="20" eb="22">
      <t>シセツ</t>
    </rPh>
    <rPh sb="23" eb="25">
      <t>シュルイ</t>
    </rPh>
    <rPh sb="25" eb="26">
      <t>ベツ</t>
    </rPh>
    <rPh sb="27" eb="31">
      <t>トドウフケン</t>
    </rPh>
    <rPh sb="31" eb="32">
      <t>ベツ</t>
    </rPh>
    <phoneticPr fontId="3"/>
  </si>
  <si>
    <t>平成26年１０月１日現在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</si>
  <si>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都道
府県</t>
    <rPh sb="0" eb="1">
      <t>ミヤコ</t>
    </rPh>
    <rPh sb="1" eb="2">
      <t>ミチ</t>
    </rPh>
    <rPh sb="3" eb="5">
      <t>フケン</t>
    </rPh>
    <phoneticPr fontId="3"/>
  </si>
  <si>
    <t>施設数</t>
    <rPh sb="0" eb="2">
      <t>シセツ</t>
    </rPh>
    <rPh sb="2" eb="3">
      <t>スウ</t>
    </rPh>
    <phoneticPr fontId="3"/>
  </si>
  <si>
    <t>人口１０万対施設数</t>
    <rPh sb="0" eb="2">
      <t>ジンコウ</t>
    </rPh>
    <rPh sb="4" eb="6">
      <t>マンタイ</t>
    </rPh>
    <rPh sb="6" eb="8">
      <t>シセツ</t>
    </rPh>
    <rPh sb="8" eb="9">
      <t>スウ</t>
    </rPh>
    <phoneticPr fontId="3"/>
  </si>
  <si>
    <t>病院</t>
    <rPh sb="0" eb="2">
      <t>ビョウイン</t>
    </rPh>
    <phoneticPr fontId="3"/>
  </si>
  <si>
    <t>（再掲）</t>
    <rPh sb="1" eb="3">
      <t>サイケイ</t>
    </rPh>
    <phoneticPr fontId="3"/>
  </si>
  <si>
    <t>一般
診療所</t>
    <rPh sb="0" eb="2">
      <t>イッパン</t>
    </rPh>
    <rPh sb="3" eb="5">
      <t>シンリョウ</t>
    </rPh>
    <rPh sb="5" eb="6">
      <t>ショ</t>
    </rPh>
    <phoneticPr fontId="3"/>
  </si>
  <si>
    <t>歯科
診療所</t>
    <rPh sb="0" eb="2">
      <t>シカ</t>
    </rPh>
    <rPh sb="3" eb="5">
      <t>シンリョウ</t>
    </rPh>
    <rPh sb="5" eb="6">
      <t>ショ</t>
    </rPh>
    <phoneticPr fontId="3"/>
  </si>
  <si>
    <t>精神</t>
    <rPh sb="0" eb="2">
      <t>セイシン</t>
    </rPh>
    <phoneticPr fontId="3"/>
  </si>
  <si>
    <t>一般</t>
    <rPh sb="0" eb="2">
      <t>イッパン</t>
    </rPh>
    <phoneticPr fontId="3"/>
  </si>
  <si>
    <t>有床</t>
    <rPh sb="0" eb="1">
      <t>ユウ</t>
    </rPh>
    <rPh sb="1" eb="2">
      <t>トコ</t>
    </rPh>
    <phoneticPr fontId="3"/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</si>
  <si>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</si>
  <si>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</si>
  <si>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</si>
  <si>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</si>
  <si>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</si>
  <si>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</si>
  <si>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</si>
  <si>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</si>
  <si>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</si>
  <si>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</si>
  <si>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</si>
  <si>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</si>
  <si>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</si>
  <si>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</si>
  <si>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</si>
  <si>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</si>
  <si>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</si>
  <si>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</si>
  <si>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</si>
  <si>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</si>
  <si>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</si>
  <si>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</si>
  <si>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</si>
  <si>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</si>
  <si>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</si>
  <si>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</si>
  <si>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</si>
  <si>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</si>
  <si>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</si>
  <si>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</si>
  <si>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</si>
  <si>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</si>
  <si>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</si>
  <si>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</si>
  <si>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</si>
  <si>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</si>
  <si>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</si>
  <si>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</si>
  <si>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</si>
  <si>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</si>
  <si>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</si>
  <si>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</si>
  <si>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</si>
  <si>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</si>
  <si>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</si>
  <si>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</si>
  <si>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</si>
  <si>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</si>
  <si>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</t>
  </si>
  <si>
    <t>第２表　病床数・率（人口１０万対）、施設の種類別－都道府県別</t>
    <rPh sb="0" eb="1">
      <t>ダイ</t>
    </rPh>
    <rPh sb="2" eb="3">
      <t>ヒョウ</t>
    </rPh>
    <rPh sb="4" eb="6">
      <t>ビョウショウ</t>
    </rPh>
    <rPh sb="6" eb="7">
      <t>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シセツ</t>
    </rPh>
    <rPh sb="21" eb="23">
      <t>シュルイ</t>
    </rPh>
    <rPh sb="23" eb="24">
      <t>ベツ</t>
    </rPh>
    <rPh sb="25" eb="29">
      <t>トドウフケン</t>
    </rPh>
    <rPh sb="29" eb="30">
      <t>ベツ</t>
    </rPh>
    <phoneticPr fontId="3"/>
  </si>
  <si>
    <t>病床数</t>
    <rPh sb="0" eb="2">
      <t>ビョウショウ</t>
    </rPh>
    <rPh sb="2" eb="3">
      <t>スウ</t>
    </rPh>
    <phoneticPr fontId="3"/>
  </si>
  <si>
    <t>人口１０万対病床数</t>
    <rPh sb="0" eb="2">
      <t>ジンコウ</t>
    </rPh>
    <rPh sb="4" eb="6">
      <t>マンタイ</t>
    </rPh>
    <rPh sb="6" eb="8">
      <t>ビョウショウ</t>
    </rPh>
    <rPh sb="8" eb="9">
      <t>スウ</t>
    </rPh>
    <phoneticPr fontId="3"/>
  </si>
  <si>
    <t>感染</t>
    <rPh sb="0" eb="2">
      <t>カンセン</t>
    </rPh>
    <phoneticPr fontId="3"/>
  </si>
  <si>
    <t>結核</t>
    <rPh sb="0" eb="2">
      <t>ケッカク</t>
    </rPh>
    <phoneticPr fontId="3"/>
  </si>
  <si>
    <t>療養</t>
    <rPh sb="0" eb="2">
      <t>リョウヨウ</t>
    </rPh>
    <phoneticPr fontId="3"/>
  </si>
  <si>
    <t>第３表　医療施設数及び病床数、施設の種類別-市町別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9" eb="10">
      <t>オヨ</t>
    </rPh>
    <rPh sb="11" eb="14">
      <t>ビョウショウスウ</t>
    </rPh>
    <rPh sb="15" eb="17">
      <t>シセツ</t>
    </rPh>
    <rPh sb="18" eb="21">
      <t>シュルイベツ</t>
    </rPh>
    <rPh sb="22" eb="24">
      <t>シチョウ</t>
    </rPh>
    <rPh sb="24" eb="25">
      <t>ベツ</t>
    </rPh>
    <phoneticPr fontId="12"/>
  </si>
  <si>
    <t>市町</t>
    <rPh sb="0" eb="2">
      <t>シチョウ</t>
    </rPh>
    <phoneticPr fontId="12"/>
  </si>
  <si>
    <t>病院</t>
    <rPh sb="0" eb="2">
      <t>ビョウイン</t>
    </rPh>
    <phoneticPr fontId="12"/>
  </si>
  <si>
    <t>一般診療所</t>
    <rPh sb="0" eb="2">
      <t>イッパン</t>
    </rPh>
    <rPh sb="2" eb="5">
      <t>シンリョウショ</t>
    </rPh>
    <phoneticPr fontId="12"/>
  </si>
  <si>
    <t>歯科
診療所
施設数</t>
    <rPh sb="0" eb="2">
      <t>シカ</t>
    </rPh>
    <rPh sb="3" eb="5">
      <t>シンリョウ</t>
    </rPh>
    <rPh sb="5" eb="6">
      <t>ショ</t>
    </rPh>
    <rPh sb="7" eb="9">
      <t>シセツ</t>
    </rPh>
    <rPh sb="9" eb="10">
      <t>スウ</t>
    </rPh>
    <phoneticPr fontId="12"/>
  </si>
  <si>
    <t>施設数</t>
    <rPh sb="0" eb="3">
      <t>シセツスウ</t>
    </rPh>
    <phoneticPr fontId="12"/>
  </si>
  <si>
    <t>病床数</t>
    <rPh sb="0" eb="3">
      <t>ビョウショウスウ</t>
    </rPh>
    <phoneticPr fontId="12"/>
  </si>
  <si>
    <t>病床数</t>
    <rPh sb="0" eb="3">
      <t>ビョウショウスウ</t>
    </rPh>
    <phoneticPr fontId="14"/>
  </si>
  <si>
    <t>（再掲）</t>
    <rPh sb="1" eb="3">
      <t>サイケイ</t>
    </rPh>
    <phoneticPr fontId="14"/>
  </si>
  <si>
    <t>総数</t>
    <rPh sb="0" eb="2">
      <t>ソウスウ</t>
    </rPh>
    <phoneticPr fontId="12"/>
  </si>
  <si>
    <t>精神</t>
    <rPh sb="0" eb="2">
      <t>セイシン</t>
    </rPh>
    <phoneticPr fontId="12"/>
  </si>
  <si>
    <t>感染症</t>
    <rPh sb="0" eb="3">
      <t>カンセンショウ</t>
    </rPh>
    <phoneticPr fontId="12"/>
  </si>
  <si>
    <t>結核</t>
    <rPh sb="0" eb="2">
      <t>ケッカク</t>
    </rPh>
    <phoneticPr fontId="12"/>
  </si>
  <si>
    <t>療養</t>
    <rPh sb="0" eb="2">
      <t>リョウヨウ</t>
    </rPh>
    <phoneticPr fontId="14"/>
  </si>
  <si>
    <t>一般</t>
    <rPh sb="0" eb="2">
      <t>イッパン</t>
    </rPh>
    <phoneticPr fontId="12"/>
  </si>
  <si>
    <t>総数</t>
    <rPh sb="0" eb="2">
      <t>ソウスウ</t>
    </rPh>
    <phoneticPr fontId="14"/>
  </si>
  <si>
    <t>有床</t>
    <rPh sb="0" eb="1">
      <t>ユウショウ</t>
    </rPh>
    <rPh sb="1" eb="2">
      <t>ユカ</t>
    </rPh>
    <phoneticPr fontId="12"/>
  </si>
  <si>
    <t>無床</t>
    <rPh sb="0" eb="1">
      <t>ム</t>
    </rPh>
    <rPh sb="1" eb="2">
      <t>ユカ</t>
    </rPh>
    <phoneticPr fontId="12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</si>
  <si>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</si>
  <si>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</si>
  <si>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</si>
  <si>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</si>
  <si>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</si>
  <si>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</si>
  <si>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</si>
  <si>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</si>
  <si>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</si>
  <si>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</si>
  <si>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</si>
  <si>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</si>
  <si>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</si>
  <si>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</si>
  <si>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</si>
  <si>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</si>
  <si>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</si>
  <si>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</si>
  <si>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</si>
  <si>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</si>
  <si>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</si>
  <si>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</si>
  <si>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</si>
  <si>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16"/>
  </si>
  <si>
    <t>新居浜西条</t>
    <rPh sb="0" eb="3">
      <t>ニイハマ</t>
    </rPh>
    <rPh sb="3" eb="5">
      <t>サイジョウ</t>
    </rPh>
    <phoneticPr fontId="16"/>
  </si>
  <si>
    <t>今治</t>
    <rPh sb="0" eb="2">
      <t>イマバリ</t>
    </rPh>
    <phoneticPr fontId="16"/>
  </si>
  <si>
    <t>松山</t>
    <rPh sb="0" eb="2">
      <t>マツヤマ</t>
    </rPh>
    <phoneticPr fontId="16"/>
  </si>
  <si>
    <t>八幡浜大洲</t>
    <rPh sb="0" eb="3">
      <t>ヤワタハマ</t>
    </rPh>
    <rPh sb="3" eb="5">
      <t>オオズ</t>
    </rPh>
    <phoneticPr fontId="16"/>
  </si>
  <si>
    <t>宇和島</t>
    <rPh sb="0" eb="3">
      <t>ウワジマ</t>
    </rPh>
    <phoneticPr fontId="16"/>
  </si>
  <si>
    <t>第４表　人口１０万対医療施設数及び病床数、施設の種類別-市町別</t>
    <phoneticPr fontId="12"/>
  </si>
  <si>
    <t>26.10.1
推計
総人口</t>
    <rPh sb="8" eb="10">
      <t>スイケイ</t>
    </rPh>
    <rPh sb="11" eb="14">
      <t>ソウジンコウ</t>
    </rPh>
    <phoneticPr fontId="14"/>
  </si>
  <si>
    <t>注）　療養病床も総人口１０万対で算出した。</t>
    <rPh sb="0" eb="1">
      <t>チュウ</t>
    </rPh>
    <rPh sb="3" eb="5">
      <t>リョウヨウ</t>
    </rPh>
    <rPh sb="5" eb="7">
      <t>ビョウショウ</t>
    </rPh>
    <rPh sb="8" eb="11">
      <t>ソウジンコウ</t>
    </rPh>
    <rPh sb="13" eb="15">
      <t>マンタイ</t>
    </rPh>
    <rPh sb="16" eb="18">
      <t>サンシュツ</t>
    </rPh>
    <phoneticPr fontId="14"/>
  </si>
  <si>
    <t>第５表　病院数、開設者別-市町別</t>
    <rPh sb="4" eb="6">
      <t>ビョウイン</t>
    </rPh>
    <rPh sb="8" eb="11">
      <t>カイセツシャ</t>
    </rPh>
    <phoneticPr fontId="12"/>
  </si>
  <si>
    <t>国</t>
    <rPh sb="0" eb="1">
      <t>クニ</t>
    </rPh>
    <phoneticPr fontId="12"/>
  </si>
  <si>
    <t>公的医療機関</t>
    <rPh sb="0" eb="2">
      <t>コウテキ</t>
    </rPh>
    <rPh sb="2" eb="4">
      <t>イリョウ</t>
    </rPh>
    <rPh sb="4" eb="6">
      <t>キカン</t>
    </rPh>
    <phoneticPr fontId="12"/>
  </si>
  <si>
    <t>全国社会
保険協会
連合会</t>
    <rPh sb="0" eb="2">
      <t>ゼンコク</t>
    </rPh>
    <rPh sb="2" eb="4">
      <t>シャカイ</t>
    </rPh>
    <rPh sb="5" eb="7">
      <t>ホケン</t>
    </rPh>
    <rPh sb="7" eb="9">
      <t>キョウカイ</t>
    </rPh>
    <rPh sb="10" eb="13">
      <t>レンゴウカイ</t>
    </rPh>
    <phoneticPr fontId="12"/>
  </si>
  <si>
    <t>共済
組合</t>
    <rPh sb="0" eb="2">
      <t>キョウサイ</t>
    </rPh>
    <rPh sb="3" eb="5">
      <t>クミアイ</t>
    </rPh>
    <phoneticPr fontId="12"/>
  </si>
  <si>
    <t>公益　　法人</t>
    <rPh sb="0" eb="2">
      <t>コウエキ</t>
    </rPh>
    <rPh sb="4" eb="6">
      <t>ホウジン</t>
    </rPh>
    <phoneticPr fontId="12"/>
  </si>
  <si>
    <t>医療　　法人</t>
    <rPh sb="0" eb="2">
      <t>イリョウ</t>
    </rPh>
    <rPh sb="4" eb="6">
      <t>ホウジン</t>
    </rPh>
    <phoneticPr fontId="12"/>
  </si>
  <si>
    <t>社会
福祉
法人</t>
    <rPh sb="0" eb="2">
      <t>シャカイ</t>
    </rPh>
    <rPh sb="3" eb="5">
      <t>フクシ</t>
    </rPh>
    <rPh sb="6" eb="8">
      <t>ホウジン</t>
    </rPh>
    <phoneticPr fontId="14"/>
  </si>
  <si>
    <t>医療
生協</t>
    <rPh sb="0" eb="2">
      <t>イリョウ</t>
    </rPh>
    <rPh sb="3" eb="5">
      <t>セイキョウ</t>
    </rPh>
    <phoneticPr fontId="14"/>
  </si>
  <si>
    <t>会社</t>
  </si>
  <si>
    <t>その他の
法人</t>
    <rPh sb="0" eb="3">
      <t>ソノタ</t>
    </rPh>
    <rPh sb="5" eb="7">
      <t>ホウジン</t>
    </rPh>
    <phoneticPr fontId="12"/>
  </si>
  <si>
    <t>個人</t>
    <rPh sb="0" eb="2">
      <t>コジン</t>
    </rPh>
    <phoneticPr fontId="12"/>
  </si>
  <si>
    <t>国立病院機構</t>
    <rPh sb="0" eb="2">
      <t>コクリツ</t>
    </rPh>
    <rPh sb="2" eb="4">
      <t>ビョウイン</t>
    </rPh>
    <rPh sb="4" eb="6">
      <t>キコウ</t>
    </rPh>
    <phoneticPr fontId="12"/>
  </si>
  <si>
    <t>国立大学法人</t>
    <rPh sb="0" eb="2">
      <t>コクリツ</t>
    </rPh>
    <rPh sb="2" eb="4">
      <t>ダイガク</t>
    </rPh>
    <rPh sb="4" eb="6">
      <t>ホウジン</t>
    </rPh>
    <phoneticPr fontId="14"/>
  </si>
  <si>
    <t>労働者健康福祉機構</t>
    <rPh sb="0" eb="3">
      <t>ロウドウシャ</t>
    </rPh>
    <rPh sb="3" eb="5">
      <t>ケンコウ</t>
    </rPh>
    <rPh sb="5" eb="7">
      <t>フクシ</t>
    </rPh>
    <rPh sb="7" eb="9">
      <t>キコウ</t>
    </rPh>
    <phoneticPr fontId="12"/>
  </si>
  <si>
    <t>県</t>
    <rPh sb="0" eb="1">
      <t>ケン</t>
    </rPh>
    <phoneticPr fontId="12"/>
  </si>
  <si>
    <t>市町村</t>
    <rPh sb="0" eb="3">
      <t>シチョウソン</t>
    </rPh>
    <phoneticPr fontId="12"/>
  </si>
  <si>
    <t>日赤</t>
    <rPh sb="0" eb="2">
      <t>ニッセキ</t>
    </rPh>
    <phoneticPr fontId="12"/>
  </si>
  <si>
    <t>済生会</t>
    <rPh sb="0" eb="3">
      <t>サイセイカイ</t>
    </rPh>
    <phoneticPr fontId="12"/>
  </si>
  <si>
    <t>第７表　病院数、開設者・病床規模別</t>
    <rPh sb="0" eb="1">
      <t>ダイ</t>
    </rPh>
    <rPh sb="2" eb="3">
      <t>ヒョウ</t>
    </rPh>
    <rPh sb="4" eb="7">
      <t>ビョウインスウ</t>
    </rPh>
    <rPh sb="8" eb="11">
      <t>カイセツシャ</t>
    </rPh>
    <rPh sb="12" eb="16">
      <t>ビョウショウキボ</t>
    </rPh>
    <rPh sb="16" eb="17">
      <t>ベツ</t>
    </rPh>
    <phoneticPr fontId="12"/>
  </si>
  <si>
    <t>病床規模</t>
    <rPh sb="0" eb="4">
      <t>ビョウショウキボ</t>
    </rPh>
    <phoneticPr fontId="12"/>
  </si>
  <si>
    <t>公的医
療機関</t>
    <rPh sb="0" eb="2">
      <t>コウテキ</t>
    </rPh>
    <rPh sb="2" eb="3">
      <t>イ</t>
    </rPh>
    <rPh sb="4" eb="5">
      <t>リョウ</t>
    </rPh>
    <rPh sb="5" eb="7">
      <t>キカン</t>
    </rPh>
    <phoneticPr fontId="12"/>
  </si>
  <si>
    <t>社会保
険関係
団体</t>
    <rPh sb="0" eb="2">
      <t>シャカイ</t>
    </rPh>
    <rPh sb="2" eb="3">
      <t>タモツ</t>
    </rPh>
    <rPh sb="4" eb="5">
      <t>ケン</t>
    </rPh>
    <rPh sb="5" eb="7">
      <t>カンケイ</t>
    </rPh>
    <rPh sb="8" eb="10">
      <t>ダンタイ</t>
    </rPh>
    <phoneticPr fontId="12"/>
  </si>
  <si>
    <t>公益
法人</t>
    <rPh sb="0" eb="2">
      <t>コウエキ</t>
    </rPh>
    <rPh sb="3" eb="5">
      <t>ホウジン</t>
    </rPh>
    <phoneticPr fontId="12"/>
  </si>
  <si>
    <t>医療
法人</t>
    <rPh sb="0" eb="2">
      <t>イリョウ</t>
    </rPh>
    <rPh sb="3" eb="5">
      <t>ホウジン</t>
    </rPh>
    <phoneticPr fontId="12"/>
  </si>
  <si>
    <t>その他の法人</t>
    <rPh sb="0" eb="3">
      <t>ソノタ</t>
    </rPh>
    <rPh sb="4" eb="6">
      <t>ホウジン</t>
    </rPh>
    <phoneticPr fontId="12"/>
  </si>
  <si>
    <t>会社</t>
    <rPh sb="0" eb="2">
      <t>カイシャ</t>
    </rPh>
    <phoneticPr fontId="14"/>
  </si>
  <si>
    <t>実数</t>
    <rPh sb="0" eb="2">
      <t>ジッスウ</t>
    </rPh>
    <phoneticPr fontId="12"/>
  </si>
  <si>
    <t>百分率</t>
    <rPh sb="0" eb="3">
      <t>ヒャクブンリツ</t>
    </rPh>
    <phoneticPr fontId="12"/>
  </si>
  <si>
    <t>0-99</t>
  </si>
  <si>
    <t>100-199</t>
  </si>
  <si>
    <t>200-299</t>
  </si>
  <si>
    <t>300-399</t>
  </si>
  <si>
    <t>400-499</t>
  </si>
  <si>
    <t>500-599</t>
  </si>
  <si>
    <t>600-699</t>
  </si>
  <si>
    <t>700-799</t>
  </si>
  <si>
    <t>800-899</t>
  </si>
  <si>
    <t>20-99</t>
    <phoneticPr fontId="14"/>
  </si>
  <si>
    <t>一般病院</t>
    <rPh sb="0" eb="2">
      <t>イッパン</t>
    </rPh>
    <rPh sb="2" eb="4">
      <t>ビョウイン</t>
    </rPh>
    <phoneticPr fontId="12"/>
  </si>
  <si>
    <t>精神科病院</t>
    <rPh sb="0" eb="2">
      <t>セイシン</t>
    </rPh>
    <rPh sb="2" eb="3">
      <t>カ</t>
    </rPh>
    <rPh sb="3" eb="5">
      <t>ビョウイン</t>
    </rPh>
    <phoneticPr fontId="12"/>
  </si>
  <si>
    <t>第６表病院数、病院の種類・病床規模別</t>
    <rPh sb="0" eb="1">
      <t>ダイ</t>
    </rPh>
    <rPh sb="2" eb="3">
      <t>ヒョウ</t>
    </rPh>
    <rPh sb="3" eb="6">
      <t>ビョウインスウ</t>
    </rPh>
    <rPh sb="7" eb="9">
      <t>ビョウイン</t>
    </rPh>
    <rPh sb="10" eb="12">
      <t>シュルイ</t>
    </rPh>
    <rPh sb="13" eb="17">
      <t>ビョウショウキボ</t>
    </rPh>
    <rPh sb="17" eb="18">
      <t>ベツ</t>
    </rPh>
    <phoneticPr fontId="12"/>
  </si>
  <si>
    <t>第８表 病院の従事者数・率、業務の種類別・市部郡部別</t>
    <rPh sb="7" eb="10">
      <t>ジュウジシャ</t>
    </rPh>
    <rPh sb="10" eb="11">
      <t>スウ</t>
    </rPh>
    <rPh sb="12" eb="13">
      <t>リツ</t>
    </rPh>
    <rPh sb="14" eb="16">
      <t>ギョウム</t>
    </rPh>
    <rPh sb="17" eb="19">
      <t>シュルイ</t>
    </rPh>
    <rPh sb="19" eb="20">
      <t>ベツ</t>
    </rPh>
    <rPh sb="21" eb="23">
      <t>シブ</t>
    </rPh>
    <rPh sb="23" eb="25">
      <t>グンブ</t>
    </rPh>
    <phoneticPr fontId="12"/>
  </si>
  <si>
    <t>業務の種別</t>
    <rPh sb="0" eb="2">
      <t>ギョウム</t>
    </rPh>
    <rPh sb="3" eb="5">
      <t>シュベツ</t>
    </rPh>
    <phoneticPr fontId="12"/>
  </si>
  <si>
    <t>常勤換算</t>
    <rPh sb="0" eb="2">
      <t>ジョウキン</t>
    </rPh>
    <rPh sb="2" eb="4">
      <t>カンザン</t>
    </rPh>
    <phoneticPr fontId="12"/>
  </si>
  <si>
    <t>１００床あたり</t>
    <rPh sb="3" eb="4">
      <t>ユカ</t>
    </rPh>
    <phoneticPr fontId="12"/>
  </si>
  <si>
    <t>１病院あたり</t>
    <rPh sb="1" eb="3">
      <t>ビョウイン</t>
    </rPh>
    <phoneticPr fontId="12"/>
  </si>
  <si>
    <t>市部</t>
    <rPh sb="0" eb="2">
      <t>シブ</t>
    </rPh>
    <phoneticPr fontId="12"/>
  </si>
  <si>
    <t>郡部</t>
    <rPh sb="0" eb="2">
      <t>グンブ</t>
    </rPh>
    <phoneticPr fontId="12"/>
  </si>
  <si>
    <t>医師</t>
    <rPh sb="0" eb="2">
      <t>イシ</t>
    </rPh>
    <phoneticPr fontId="12"/>
  </si>
  <si>
    <t xml:space="preserve">←計算式確認のこと </t>
    <rPh sb="1" eb="3">
      <t>ケイサン</t>
    </rPh>
    <rPh sb="3" eb="4">
      <t>シキ</t>
    </rPh>
    <rPh sb="4" eb="6">
      <t>カクニン</t>
    </rPh>
    <phoneticPr fontId="14"/>
  </si>
  <si>
    <t>常勤</t>
    <rPh sb="0" eb="2">
      <t>ジョウキン</t>
    </rPh>
    <phoneticPr fontId="12"/>
  </si>
  <si>
    <t>非常勤</t>
    <rPh sb="0" eb="3">
      <t>ヒジョウキン</t>
    </rPh>
    <phoneticPr fontId="12"/>
  </si>
  <si>
    <t>市部</t>
  </si>
  <si>
    <t>郡部</t>
  </si>
  <si>
    <t>歯科
医師</t>
    <rPh sb="0" eb="2">
      <t>シカ</t>
    </rPh>
    <rPh sb="3" eb="5">
      <t>イシ</t>
    </rPh>
    <phoneticPr fontId="12"/>
  </si>
  <si>
    <t>床数</t>
  </si>
  <si>
    <t>施設数</t>
  </si>
  <si>
    <t>↑</t>
    <phoneticPr fontId="14"/>
  </si>
  <si>
    <t>薬剤師</t>
    <rPh sb="0" eb="3">
      <t>ヤクザイシ</t>
    </rPh>
    <phoneticPr fontId="12"/>
  </si>
  <si>
    <t>更新済</t>
    <rPh sb="0" eb="2">
      <t>コウシン</t>
    </rPh>
    <rPh sb="2" eb="3">
      <t>スミ</t>
    </rPh>
    <phoneticPr fontId="14"/>
  </si>
  <si>
    <t>保健師</t>
    <rPh sb="0" eb="2">
      <t>ホケン</t>
    </rPh>
    <rPh sb="2" eb="3">
      <t>シ</t>
    </rPh>
    <phoneticPr fontId="12"/>
  </si>
  <si>
    <t>助産師</t>
    <rPh sb="0" eb="2">
      <t>ジョサン</t>
    </rPh>
    <rPh sb="2" eb="3">
      <t>シ</t>
    </rPh>
    <phoneticPr fontId="12"/>
  </si>
  <si>
    <t>看護師</t>
    <rPh sb="0" eb="2">
      <t>カンゴ</t>
    </rPh>
    <rPh sb="2" eb="3">
      <t>シ</t>
    </rPh>
    <phoneticPr fontId="12"/>
  </si>
  <si>
    <t>准看護師</t>
    <rPh sb="0" eb="1">
      <t>ジュン</t>
    </rPh>
    <rPh sb="1" eb="3">
      <t>カンゴ</t>
    </rPh>
    <rPh sb="3" eb="4">
      <t>シ</t>
    </rPh>
    <phoneticPr fontId="12"/>
  </si>
  <si>
    <t>看護業務補助者</t>
    <rPh sb="0" eb="2">
      <t>カンゴ</t>
    </rPh>
    <rPh sb="2" eb="4">
      <t>ギョウム</t>
    </rPh>
    <rPh sb="4" eb="6">
      <t>ホジョ</t>
    </rPh>
    <rPh sb="6" eb="7">
      <t>シャ</t>
    </rPh>
    <phoneticPr fontId="12"/>
  </si>
  <si>
    <t>理学療法士（ＰＴ）</t>
    <rPh sb="0" eb="2">
      <t>リガク</t>
    </rPh>
    <rPh sb="2" eb="5">
      <t>リョウホウシ</t>
    </rPh>
    <phoneticPr fontId="12"/>
  </si>
  <si>
    <t>作業療法士（OT)</t>
    <rPh sb="0" eb="2">
      <t>サギョウ</t>
    </rPh>
    <rPh sb="2" eb="5">
      <t>リョウホウシ</t>
    </rPh>
    <phoneticPr fontId="12"/>
  </si>
  <si>
    <t>視能訓練士</t>
    <rPh sb="0" eb="1">
      <t>シ</t>
    </rPh>
    <rPh sb="1" eb="2">
      <t>ノウリョク</t>
    </rPh>
    <rPh sb="2" eb="4">
      <t>クンレン</t>
    </rPh>
    <rPh sb="4" eb="5">
      <t>シ</t>
    </rPh>
    <phoneticPr fontId="12"/>
  </si>
  <si>
    <t>言語聴覚士</t>
    <rPh sb="0" eb="2">
      <t>ゲンゴ</t>
    </rPh>
    <rPh sb="2" eb="4">
      <t>チョウカク</t>
    </rPh>
    <rPh sb="4" eb="5">
      <t>シ</t>
    </rPh>
    <phoneticPr fontId="14"/>
  </si>
  <si>
    <t>義肢装具士</t>
    <rPh sb="0" eb="2">
      <t>ギシ</t>
    </rPh>
    <rPh sb="2" eb="4">
      <t>ソウグ</t>
    </rPh>
    <rPh sb="4" eb="5">
      <t>シ</t>
    </rPh>
    <phoneticPr fontId="12"/>
  </si>
  <si>
    <t>歯科衛生士</t>
    <rPh sb="0" eb="2">
      <t>シカ</t>
    </rPh>
    <rPh sb="2" eb="5">
      <t>エイセイシ</t>
    </rPh>
    <phoneticPr fontId="12"/>
  </si>
  <si>
    <t>歯科技工士</t>
    <rPh sb="0" eb="2">
      <t>シカ</t>
    </rPh>
    <rPh sb="2" eb="5">
      <t>ギコウシ</t>
    </rPh>
    <phoneticPr fontId="12"/>
  </si>
  <si>
    <t>診療放射線技師</t>
    <rPh sb="0" eb="2">
      <t>シンリョウ</t>
    </rPh>
    <rPh sb="2" eb="5">
      <t>ホウシャセン</t>
    </rPh>
    <rPh sb="5" eb="7">
      <t>ギシ</t>
    </rPh>
    <phoneticPr fontId="12"/>
  </si>
  <si>
    <t>診療エックス線技師</t>
    <rPh sb="0" eb="2">
      <t>シンリョウ</t>
    </rPh>
    <rPh sb="6" eb="7">
      <t>セン</t>
    </rPh>
    <rPh sb="7" eb="9">
      <t>ギシ</t>
    </rPh>
    <phoneticPr fontId="12"/>
  </si>
  <si>
    <t>臨床検査技師</t>
    <rPh sb="0" eb="2">
      <t>リンショウ</t>
    </rPh>
    <rPh sb="2" eb="4">
      <t>ケンサ</t>
    </rPh>
    <rPh sb="4" eb="6">
      <t>ギシ</t>
    </rPh>
    <phoneticPr fontId="12"/>
  </si>
  <si>
    <t>衛生検査技師</t>
    <rPh sb="0" eb="2">
      <t>エイセイ</t>
    </rPh>
    <rPh sb="2" eb="4">
      <t>ケンサ</t>
    </rPh>
    <rPh sb="4" eb="6">
      <t>ギシ</t>
    </rPh>
    <phoneticPr fontId="12"/>
  </si>
  <si>
    <t>臨床工学技士</t>
    <rPh sb="0" eb="2">
      <t>リンショウ</t>
    </rPh>
    <rPh sb="2" eb="4">
      <t>コウガク</t>
    </rPh>
    <rPh sb="4" eb="6">
      <t>ギシ</t>
    </rPh>
    <phoneticPr fontId="12"/>
  </si>
  <si>
    <t>あん摩ﾏｯｻｰｼﾞ指圧師</t>
    <rPh sb="2" eb="3">
      <t>アンマ</t>
    </rPh>
    <rPh sb="9" eb="12">
      <t>シアツシ</t>
    </rPh>
    <phoneticPr fontId="12"/>
  </si>
  <si>
    <t>柔道整復師</t>
    <rPh sb="0" eb="2">
      <t>ジュウドウ</t>
    </rPh>
    <rPh sb="2" eb="4">
      <t>セイフク</t>
    </rPh>
    <rPh sb="4" eb="5">
      <t>シ</t>
    </rPh>
    <phoneticPr fontId="12"/>
  </si>
  <si>
    <t>管理栄養士</t>
    <rPh sb="0" eb="2">
      <t>カンリ</t>
    </rPh>
    <rPh sb="2" eb="5">
      <t>エイヨウシ</t>
    </rPh>
    <phoneticPr fontId="12"/>
  </si>
  <si>
    <t>栄養士</t>
    <rPh sb="0" eb="3">
      <t>エイヨウシ</t>
    </rPh>
    <phoneticPr fontId="12"/>
  </si>
  <si>
    <t>精神保健福祉士</t>
    <rPh sb="0" eb="2">
      <t>セイシン</t>
    </rPh>
    <rPh sb="2" eb="4">
      <t>ホケン</t>
    </rPh>
    <rPh sb="4" eb="7">
      <t>フクシシ</t>
    </rPh>
    <phoneticPr fontId="14"/>
  </si>
  <si>
    <t>社会福祉士</t>
    <rPh sb="0" eb="2">
      <t>シャカイ</t>
    </rPh>
    <rPh sb="2" eb="4">
      <t>フクシ</t>
    </rPh>
    <rPh sb="4" eb="5">
      <t>シ</t>
    </rPh>
    <phoneticPr fontId="12"/>
  </si>
  <si>
    <t>介護福祉士</t>
    <rPh sb="0" eb="2">
      <t>カイゴ</t>
    </rPh>
    <rPh sb="2" eb="5">
      <t>フクシシ</t>
    </rPh>
    <phoneticPr fontId="12"/>
  </si>
  <si>
    <t>その他の技術員</t>
    <rPh sb="2" eb="3">
      <t>タ</t>
    </rPh>
    <rPh sb="4" eb="7">
      <t>ギジュツイン</t>
    </rPh>
    <phoneticPr fontId="12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</si>
  <si>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12"/>
  </si>
  <si>
    <t>事務職員</t>
    <rPh sb="0" eb="2">
      <t>ジム</t>
    </rPh>
    <rPh sb="2" eb="4">
      <t>ショクイン</t>
    </rPh>
    <phoneticPr fontId="12"/>
  </si>
  <si>
    <t>その他の職員</t>
    <rPh sb="0" eb="3">
      <t>ソノタ</t>
    </rPh>
    <rPh sb="4" eb="6">
      <t>ショクイン</t>
    </rPh>
    <phoneticPr fontId="12"/>
  </si>
  <si>
    <t>第９表 病院数・率（人口１０万対）-年次・市町別</t>
    <rPh sb="0" eb="1">
      <t>ダイ</t>
    </rPh>
    <rPh sb="2" eb="3">
      <t>ヒョウ</t>
    </rPh>
    <rPh sb="4" eb="6">
      <t>ビョウイン</t>
    </rPh>
    <rPh sb="6" eb="7">
      <t>ビョウショウスウ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ネンジ</t>
    </rPh>
    <rPh sb="21" eb="23">
      <t>シチョウ</t>
    </rPh>
    <rPh sb="23" eb="24">
      <t>ベツ</t>
    </rPh>
    <phoneticPr fontId="12"/>
  </si>
  <si>
    <t>各年１０月１日</t>
    <rPh sb="0" eb="2">
      <t>カクネン</t>
    </rPh>
    <rPh sb="4" eb="5">
      <t>ガツ</t>
    </rPh>
    <rPh sb="6" eb="7">
      <t>ニチ</t>
    </rPh>
    <phoneticPr fontId="12"/>
  </si>
  <si>
    <t>市町村</t>
    <rPh sb="0" eb="3">
      <t>シチョウソン</t>
    </rPh>
    <phoneticPr fontId="14"/>
  </si>
  <si>
    <t>実数</t>
    <rPh sb="0" eb="2">
      <t>ジッスウ</t>
    </rPh>
    <phoneticPr fontId="14"/>
  </si>
  <si>
    <t>人口１０万対</t>
    <rPh sb="0" eb="2">
      <t>ジンコウ</t>
    </rPh>
    <rPh sb="4" eb="5">
      <t>マン</t>
    </rPh>
    <rPh sb="5" eb="6">
      <t>タイ</t>
    </rPh>
    <phoneticPr fontId="14"/>
  </si>
  <si>
    <t>平成２２年</t>
    <rPh sb="0" eb="2">
      <t>ヘイセイ</t>
    </rPh>
    <phoneticPr fontId="14"/>
  </si>
  <si>
    <t>平成２３年</t>
    <rPh sb="0" eb="2">
      <t>ヘイセイ</t>
    </rPh>
    <rPh sb="4" eb="5">
      <t>ネン</t>
    </rPh>
    <phoneticPr fontId="14"/>
  </si>
  <si>
    <t>平成２４年</t>
    <rPh sb="0" eb="2">
      <t>ヘイセイ</t>
    </rPh>
    <phoneticPr fontId="14"/>
  </si>
  <si>
    <t>平成２５年</t>
    <rPh sb="0" eb="2">
      <t>ヘイセイ</t>
    </rPh>
    <rPh sb="4" eb="5">
      <t>ネン</t>
    </rPh>
    <phoneticPr fontId="14"/>
  </si>
  <si>
    <t>平成２６年</t>
    <rPh sb="0" eb="2">
      <t>ヘイセイ</t>
    </rPh>
    <rPh sb="4" eb="5">
      <t>ネン</t>
    </rPh>
    <phoneticPr fontId="14"/>
  </si>
  <si>
    <t>平成２２年</t>
    <rPh sb="0" eb="2">
      <t>ヘイセイ</t>
    </rPh>
    <rPh sb="4" eb="5">
      <t>ネン</t>
    </rPh>
    <phoneticPr fontId="12"/>
  </si>
  <si>
    <t>平成２３年</t>
    <rPh sb="0" eb="2">
      <t>ヘイセイ</t>
    </rPh>
    <rPh sb="4" eb="5">
      <t>ネン</t>
    </rPh>
    <phoneticPr fontId="12"/>
  </si>
  <si>
    <t>平成２４年</t>
    <rPh sb="0" eb="2">
      <t>ヘイセイ</t>
    </rPh>
    <rPh sb="4" eb="5">
      <t>ネン</t>
    </rPh>
    <phoneticPr fontId="12"/>
  </si>
  <si>
    <t>26.10.1推計人口</t>
    <rPh sb="7" eb="9">
      <t>スイケイ</t>
    </rPh>
    <rPh sb="9" eb="11">
      <t>ジンコウ</t>
    </rPh>
    <phoneticPr fontId="14"/>
  </si>
  <si>
    <t>総数</t>
    <rPh sb="0" eb="2">
      <t>ソウスウ</t>
    </rPh>
    <phoneticPr fontId="16"/>
  </si>
  <si>
    <t>市計</t>
    <rPh sb="0" eb="1">
      <t>シ</t>
    </rPh>
    <rPh sb="1" eb="2">
      <t>ケイ</t>
    </rPh>
    <phoneticPr fontId="16"/>
  </si>
  <si>
    <t>郡計</t>
    <rPh sb="0" eb="1">
      <t>グン</t>
    </rPh>
    <rPh sb="1" eb="2">
      <t>ケイ</t>
    </rPh>
    <phoneticPr fontId="16"/>
  </si>
  <si>
    <t>松山市</t>
    <rPh sb="0" eb="3">
      <t>マツヤマシ</t>
    </rPh>
    <phoneticPr fontId="16"/>
  </si>
  <si>
    <t>今治市</t>
    <rPh sb="0" eb="3">
      <t>イマバリシ</t>
    </rPh>
    <phoneticPr fontId="16"/>
  </si>
  <si>
    <t>宇和島市</t>
    <rPh sb="0" eb="4">
      <t>ウワジマシ</t>
    </rPh>
    <phoneticPr fontId="16"/>
  </si>
  <si>
    <t>八幡浜市</t>
    <rPh sb="0" eb="4">
      <t>ヤワタハマシ</t>
    </rPh>
    <phoneticPr fontId="16"/>
  </si>
  <si>
    <t>新居浜市</t>
    <rPh sb="0" eb="4">
      <t>ニイハマシ</t>
    </rPh>
    <phoneticPr fontId="16"/>
  </si>
  <si>
    <t>西条市</t>
    <rPh sb="0" eb="3">
      <t>サイジョウシ</t>
    </rPh>
    <phoneticPr fontId="16"/>
  </si>
  <si>
    <t>大洲市</t>
    <rPh sb="0" eb="3">
      <t>オオズシ</t>
    </rPh>
    <phoneticPr fontId="16"/>
  </si>
  <si>
    <t>伊予市</t>
    <rPh sb="0" eb="3">
      <t>イヨシ</t>
    </rPh>
    <phoneticPr fontId="16"/>
  </si>
  <si>
    <t>四国中央市</t>
    <rPh sb="0" eb="2">
      <t>シコク</t>
    </rPh>
    <rPh sb="2" eb="4">
      <t>チュウオウ</t>
    </rPh>
    <rPh sb="4" eb="5">
      <t>シ</t>
    </rPh>
    <phoneticPr fontId="14"/>
  </si>
  <si>
    <t>西予市</t>
    <rPh sb="0" eb="2">
      <t>セイヨ</t>
    </rPh>
    <rPh sb="2" eb="3">
      <t>シ</t>
    </rPh>
    <phoneticPr fontId="14"/>
  </si>
  <si>
    <t>東温市</t>
    <rPh sb="0" eb="3">
      <t>トウオンシ</t>
    </rPh>
    <phoneticPr fontId="14"/>
  </si>
  <si>
    <t>上島町</t>
    <rPh sb="0" eb="3">
      <t>カミジマチョウ</t>
    </rPh>
    <phoneticPr fontId="14"/>
  </si>
  <si>
    <t>久万高原町</t>
    <rPh sb="0" eb="5">
      <t>クマコウゲンチョウ</t>
    </rPh>
    <phoneticPr fontId="14"/>
  </si>
  <si>
    <t>松前町</t>
    <rPh sb="0" eb="1">
      <t>マツ</t>
    </rPh>
    <rPh sb="1" eb="2">
      <t>マエ</t>
    </rPh>
    <rPh sb="2" eb="3">
      <t>チョウ</t>
    </rPh>
    <phoneticPr fontId="16"/>
  </si>
  <si>
    <t>砥部町</t>
    <rPh sb="0" eb="3">
      <t>トベチョウ</t>
    </rPh>
    <phoneticPr fontId="16"/>
  </si>
  <si>
    <t>内子町</t>
    <rPh sb="0" eb="2">
      <t>ウチコ</t>
    </rPh>
    <rPh sb="2" eb="3">
      <t>チョウ</t>
    </rPh>
    <phoneticPr fontId="16"/>
  </si>
  <si>
    <t>伊方町</t>
    <rPh sb="0" eb="2">
      <t>イカタ</t>
    </rPh>
    <rPh sb="2" eb="3">
      <t>チョウ</t>
    </rPh>
    <phoneticPr fontId="16"/>
  </si>
  <si>
    <t>松野町</t>
    <rPh sb="0" eb="1">
      <t>マツ</t>
    </rPh>
    <rPh sb="1" eb="2">
      <t>ノ</t>
    </rPh>
    <rPh sb="2" eb="3">
      <t>チョウ</t>
    </rPh>
    <phoneticPr fontId="16"/>
  </si>
  <si>
    <t>鬼北町</t>
    <rPh sb="0" eb="1">
      <t>キ</t>
    </rPh>
    <rPh sb="1" eb="2">
      <t>ホク</t>
    </rPh>
    <rPh sb="2" eb="3">
      <t>チョウ</t>
    </rPh>
    <phoneticPr fontId="14"/>
  </si>
  <si>
    <t>愛南町</t>
    <rPh sb="0" eb="3">
      <t>アイナンチョウ</t>
    </rPh>
    <phoneticPr fontId="14"/>
  </si>
  <si>
    <t>第１０表 病院病床数・率（人口１０万対）-年次・市町別</t>
    <rPh sb="0" eb="1">
      <t>ダイ</t>
    </rPh>
    <rPh sb="3" eb="4">
      <t>ヒョウ</t>
    </rPh>
    <rPh sb="5" eb="7">
      <t>ビョウイン</t>
    </rPh>
    <rPh sb="7" eb="10">
      <t>ビョウショウスウ</t>
    </rPh>
    <rPh sb="11" eb="12">
      <t>リツ</t>
    </rPh>
    <rPh sb="13" eb="15">
      <t>ジンコウ</t>
    </rPh>
    <rPh sb="17" eb="18">
      <t>マン</t>
    </rPh>
    <rPh sb="18" eb="19">
      <t>タイ</t>
    </rPh>
    <rPh sb="21" eb="23">
      <t>ネンジ</t>
    </rPh>
    <rPh sb="24" eb="26">
      <t>シチョウ</t>
    </rPh>
    <rPh sb="26" eb="27">
      <t>ベツ</t>
    </rPh>
    <phoneticPr fontId="12"/>
  </si>
  <si>
    <t>人口１０万対</t>
    <rPh sb="0" eb="2">
      <t>ジンコウ</t>
    </rPh>
    <rPh sb="4" eb="6">
      <t>マンツイ</t>
    </rPh>
    <phoneticPr fontId="14"/>
  </si>
  <si>
    <t>平成22年</t>
  </si>
  <si>
    <t>平成23年</t>
  </si>
  <si>
    <t>平成24年</t>
  </si>
  <si>
    <t>平成25年</t>
  </si>
  <si>
    <t>平成26年</t>
    <phoneticPr fontId="14"/>
  </si>
  <si>
    <t>第１１表  病院の病床数・患者数（在院・新入院・退院・外来）、病床の種類別</t>
    <rPh sb="0" eb="1">
      <t>ダイ</t>
    </rPh>
    <rPh sb="3" eb="4">
      <t>ヒョウ</t>
    </rPh>
    <rPh sb="6" eb="8">
      <t>ビョウイン</t>
    </rPh>
    <rPh sb="9" eb="10">
      <t>ビョウ</t>
    </rPh>
    <rPh sb="10" eb="11">
      <t>トコ</t>
    </rPh>
    <rPh sb="11" eb="12">
      <t>スウ</t>
    </rPh>
    <rPh sb="13" eb="16">
      <t>カンジャスウ</t>
    </rPh>
    <rPh sb="17" eb="19">
      <t>ザイイン</t>
    </rPh>
    <rPh sb="20" eb="21">
      <t>シン</t>
    </rPh>
    <rPh sb="21" eb="23">
      <t>ニュウイン</t>
    </rPh>
    <rPh sb="24" eb="26">
      <t>タイイン</t>
    </rPh>
    <rPh sb="27" eb="29">
      <t>ガイライ</t>
    </rPh>
    <rPh sb="31" eb="33">
      <t>ビョウショウ</t>
    </rPh>
    <rPh sb="34" eb="36">
      <t>シュルイ</t>
    </rPh>
    <rPh sb="36" eb="37">
      <t>ベツ</t>
    </rPh>
    <phoneticPr fontId="2"/>
  </si>
  <si>
    <t>平成26年</t>
    <rPh sb="0" eb="2">
      <t>ヘイセイ</t>
    </rPh>
    <rPh sb="4" eb="5">
      <t>ネン</t>
    </rPh>
    <phoneticPr fontId="2"/>
  </si>
  <si>
    <t>病床の種別</t>
  </si>
  <si>
    <t>病床数
(６月末)</t>
    <rPh sb="6" eb="8">
      <t>ガツマツ</t>
    </rPh>
    <phoneticPr fontId="2"/>
  </si>
  <si>
    <t>在院患者
延数</t>
    <rPh sb="5" eb="6">
      <t>ノ</t>
    </rPh>
    <rPh sb="6" eb="7">
      <t>スウ</t>
    </rPh>
    <phoneticPr fontId="2"/>
  </si>
  <si>
    <t>１日平均
在院
患者数</t>
    <rPh sb="1" eb="2">
      <t>ニチ</t>
    </rPh>
    <rPh sb="2" eb="4">
      <t>ヘイキン</t>
    </rPh>
    <rPh sb="5" eb="7">
      <t>ザイイン</t>
    </rPh>
    <rPh sb="8" eb="11">
      <t>カンジャスウ</t>
    </rPh>
    <phoneticPr fontId="2"/>
  </si>
  <si>
    <t>新入院
患者数</t>
    <rPh sb="4" eb="7">
      <t>カンジャスウ</t>
    </rPh>
    <phoneticPr fontId="2"/>
  </si>
  <si>
    <t>退院
患者数</t>
    <rPh sb="0" eb="2">
      <t>タイイン</t>
    </rPh>
    <rPh sb="3" eb="6">
      <t>カンジャスウ</t>
    </rPh>
    <phoneticPr fontId="2"/>
  </si>
  <si>
    <t>外来患者
延数</t>
    <rPh sb="5" eb="6">
      <t>ノ</t>
    </rPh>
    <rPh sb="6" eb="7">
      <t>スウ</t>
    </rPh>
    <phoneticPr fontId="2"/>
  </si>
  <si>
    <t>精神病床</t>
  </si>
  <si>
    <t>感染症病床</t>
    <rPh sb="0" eb="3">
      <t>カンセンショウ</t>
    </rPh>
    <phoneticPr fontId="2"/>
  </si>
  <si>
    <t>結核病床</t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</si>
  <si>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</si>
  <si>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</si>
  <si>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2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</si>
  <si>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2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</si>
  <si>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2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</si>
  <si>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2"/>
  </si>
  <si>
    <t>※1　平成１１年以前は伝染病床</t>
    <rPh sb="3" eb="5">
      <t>ヘイセイ</t>
    </rPh>
    <rPh sb="7" eb="10">
      <t>ネンイゼン</t>
    </rPh>
    <rPh sb="11" eb="13">
      <t>デンセン</t>
    </rPh>
    <rPh sb="13" eb="15">
      <t>ビョウショウ</t>
    </rPh>
    <phoneticPr fontId="2"/>
  </si>
  <si>
    <t>第１２表 病院の在院患者延数、病床の種類別ー年次別</t>
    <rPh sb="0" eb="1">
      <t>ダイ</t>
    </rPh>
    <rPh sb="3" eb="4">
      <t>ヒョウ</t>
    </rPh>
    <rPh sb="18" eb="20">
      <t>シュルイ</t>
    </rPh>
    <rPh sb="20" eb="21">
      <t>ベツ</t>
    </rPh>
    <phoneticPr fontId="2"/>
  </si>
  <si>
    <t>年次</t>
  </si>
  <si>
    <t>精神病床</t>
    <phoneticPr fontId="2"/>
  </si>
  <si>
    <t>結核
病床</t>
    <phoneticPr fontId="2"/>
  </si>
  <si>
    <r>
      <t xml:space="preserve">感染症
病床
</t>
    </r>
    <r>
      <rPr>
        <sz val="8"/>
        <rFont val="HG丸ｺﾞｼｯｸM-PRO"/>
        <family val="3"/>
        <charset val="128"/>
      </rPr>
      <t>※１</t>
    </r>
    <rPh sb="0" eb="3">
      <t>カンセンショウ</t>
    </rPh>
    <phoneticPr fontId="2"/>
  </si>
  <si>
    <r>
      <t>その他の病床等</t>
    </r>
    <r>
      <rPr>
        <sz val="9"/>
        <rFont val="HG丸ｺﾞｼｯｸM-PRO"/>
        <family val="3"/>
        <charset val="128"/>
      </rPr>
      <t>※</t>
    </r>
    <rPh sb="2" eb="3">
      <t>タ</t>
    </rPh>
    <rPh sb="4" eb="6">
      <t>ビョウショウ</t>
    </rPh>
    <rPh sb="6" eb="7">
      <t>トウ</t>
    </rPh>
    <phoneticPr fontId="2"/>
  </si>
  <si>
    <t>精神科病院</t>
    <rPh sb="2" eb="3">
      <t>カ</t>
    </rPh>
    <phoneticPr fontId="2"/>
  </si>
  <si>
    <t>一般病院</t>
    <rPh sb="0" eb="2">
      <t>イッパン</t>
    </rPh>
    <rPh sb="2" eb="4">
      <t>ビョウイン</t>
    </rPh>
    <phoneticPr fontId="2"/>
  </si>
  <si>
    <t>総数</t>
    <rPh sb="0" eb="2">
      <t>ソウスウ</t>
    </rPh>
    <phoneticPr fontId="2"/>
  </si>
  <si>
    <t>一般病床等</t>
    <rPh sb="0" eb="2">
      <t>イッパン</t>
    </rPh>
    <rPh sb="2" eb="4">
      <t>ビョウショウ</t>
    </rPh>
    <rPh sb="4" eb="5">
      <t>トウ</t>
    </rPh>
    <phoneticPr fontId="2"/>
  </si>
  <si>
    <t>療養病床等</t>
    <rPh sb="0" eb="2">
      <t>リョウヨウ</t>
    </rPh>
    <rPh sb="2" eb="4">
      <t>ビョウショウ</t>
    </rPh>
    <rPh sb="4" eb="5">
      <t>トウ</t>
    </rPh>
    <phoneticPr fontId="2"/>
  </si>
  <si>
    <t>介護療養
病床(再掲)</t>
    <rPh sb="0" eb="2">
      <t>カイゴ</t>
    </rPh>
    <rPh sb="2" eb="4">
      <t>リョウヨウ</t>
    </rPh>
    <rPh sb="5" eb="7">
      <t>ビョウショウ</t>
    </rPh>
    <rPh sb="8" eb="10">
      <t>サイケイ</t>
    </rPh>
    <phoneticPr fontId="2"/>
  </si>
  <si>
    <t>昭和50年</t>
    <phoneticPr fontId="2"/>
  </si>
  <si>
    <t>…</t>
  </si>
  <si>
    <t>平成2年</t>
    <rPh sb="0" eb="2">
      <t>ヘイセイ</t>
    </rPh>
    <rPh sb="3" eb="4">
      <t>ネン</t>
    </rPh>
    <phoneticPr fontId="2"/>
  </si>
  <si>
    <t>11</t>
    <phoneticPr fontId="2"/>
  </si>
  <si>
    <t>12</t>
  </si>
  <si>
    <t>13</t>
  </si>
  <si>
    <t>14</t>
  </si>
  <si>
    <t>15</t>
  </si>
  <si>
    <t>16</t>
  </si>
  <si>
    <t>17</t>
  </si>
  <si>
    <t>１８</t>
    <phoneticPr fontId="2"/>
  </si>
  <si>
    <t>19</t>
  </si>
  <si>
    <t>20</t>
  </si>
  <si>
    <t>21</t>
  </si>
  <si>
    <t>22</t>
  </si>
  <si>
    <t>23</t>
    <phoneticPr fontId="2"/>
  </si>
  <si>
    <t>24</t>
  </si>
  <si>
    <t>25</t>
    <phoneticPr fontId="2"/>
  </si>
  <si>
    <t>26</t>
  </si>
  <si>
    <t>第１３表 病院の人口１０万対１日平均在院患者数、病床の種類別ー年次別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ザイイン</t>
    </rPh>
    <rPh sb="20" eb="23">
      <t>カンジャスウ</t>
    </rPh>
    <rPh sb="24" eb="25">
      <t>ビョウ</t>
    </rPh>
    <rPh sb="25" eb="26">
      <t>トコ</t>
    </rPh>
    <rPh sb="27" eb="29">
      <t>シュルイ</t>
    </rPh>
    <rPh sb="29" eb="30">
      <t>ベツ</t>
    </rPh>
    <rPh sb="31" eb="33">
      <t>ネンジ</t>
    </rPh>
    <rPh sb="33" eb="34">
      <t>ベツ</t>
    </rPh>
    <phoneticPr fontId="2"/>
  </si>
  <si>
    <t>精神病床</t>
    <phoneticPr fontId="2"/>
  </si>
  <si>
    <t>感染症病床
※１</t>
    <rPh sb="0" eb="3">
      <t>カンセンショウ</t>
    </rPh>
    <phoneticPr fontId="2"/>
  </si>
  <si>
    <t>結核病床</t>
    <phoneticPr fontId="2"/>
  </si>
  <si>
    <t>その他の病床等※</t>
    <rPh sb="2" eb="3">
      <t>タ</t>
    </rPh>
    <rPh sb="4" eb="6">
      <t>ビョウショウ</t>
    </rPh>
    <rPh sb="6" eb="7">
      <t>トウ</t>
    </rPh>
    <phoneticPr fontId="2"/>
  </si>
  <si>
    <t>介護療養病床
（再掲）</t>
    <rPh sb="0" eb="2">
      <t>カイゴ</t>
    </rPh>
    <rPh sb="2" eb="4">
      <t>リョウヨウ</t>
    </rPh>
    <rPh sb="4" eb="6">
      <t>ビョウショウ</t>
    </rPh>
    <rPh sb="8" eb="10">
      <t>サイケイ</t>
    </rPh>
    <phoneticPr fontId="2"/>
  </si>
  <si>
    <t>昭和50年</t>
    <phoneticPr fontId="2"/>
  </si>
  <si>
    <t>11</t>
  </si>
  <si>
    <t>12</t>
    <phoneticPr fontId="2"/>
  </si>
  <si>
    <t>１８</t>
    <phoneticPr fontId="2"/>
  </si>
  <si>
    <t>　　　－</t>
  </si>
  <si>
    <t>23</t>
    <phoneticPr fontId="2"/>
  </si>
  <si>
    <t>25</t>
    <phoneticPr fontId="2"/>
  </si>
  <si>
    <t>26</t>
    <phoneticPr fontId="2"/>
  </si>
  <si>
    <t>第１４表 病院の新入院患者数、病床の種類別ー年次別</t>
    <rPh sb="0" eb="1">
      <t>ダイ</t>
    </rPh>
    <rPh sb="3" eb="4">
      <t>ヒョウ</t>
    </rPh>
    <rPh sb="5" eb="7">
      <t>ビョウイン</t>
    </rPh>
    <rPh sb="8" eb="11">
      <t>シンニュウイン</t>
    </rPh>
    <rPh sb="11" eb="14">
      <t>カンジャスウ</t>
    </rPh>
    <rPh sb="15" eb="17">
      <t>ビョウショウ</t>
    </rPh>
    <rPh sb="18" eb="20">
      <t>シュルイ</t>
    </rPh>
    <rPh sb="20" eb="21">
      <t>ベツ</t>
    </rPh>
    <rPh sb="22" eb="24">
      <t>ネンジ</t>
    </rPh>
    <rPh sb="24" eb="25">
      <t>ベツ</t>
    </rPh>
    <phoneticPr fontId="2"/>
  </si>
  <si>
    <t>感染症
病床</t>
    <rPh sb="0" eb="3">
      <t>カンセンショウ</t>
    </rPh>
    <phoneticPr fontId="2"/>
  </si>
  <si>
    <t>再掲</t>
    <rPh sb="0" eb="2">
      <t>サイケイ</t>
    </rPh>
    <phoneticPr fontId="2"/>
  </si>
  <si>
    <t>精神科
病院</t>
    <rPh sb="2" eb="3">
      <t>カ</t>
    </rPh>
    <rPh sb="4" eb="6">
      <t>ビョウイン</t>
    </rPh>
    <phoneticPr fontId="2"/>
  </si>
  <si>
    <t>一般
病院</t>
    <rPh sb="3" eb="5">
      <t>ビョウイン</t>
    </rPh>
    <phoneticPr fontId="2"/>
  </si>
  <si>
    <t>他の病床から療養病床等へ</t>
    <rPh sb="0" eb="1">
      <t>タ</t>
    </rPh>
    <rPh sb="2" eb="4">
      <t>ビョウショウ</t>
    </rPh>
    <rPh sb="6" eb="8">
      <t>リョウヨウ</t>
    </rPh>
    <rPh sb="8" eb="10">
      <t>ビョウショウ</t>
    </rPh>
    <rPh sb="10" eb="11">
      <t>トウ</t>
    </rPh>
    <phoneticPr fontId="2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</si>
  <si>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2"/>
  </si>
  <si>
    <t>…</t>
    <phoneticPr fontId="2"/>
  </si>
  <si>
    <t>平成元年</t>
    <phoneticPr fontId="2"/>
  </si>
  <si>
    <t>11</t>
    <phoneticPr fontId="2"/>
  </si>
  <si>
    <t>13</t>
    <phoneticPr fontId="2"/>
  </si>
  <si>
    <t>15</t>
    <phoneticPr fontId="2"/>
  </si>
  <si>
    <t>18</t>
    <phoneticPr fontId="2"/>
  </si>
  <si>
    <t>2２</t>
  </si>
  <si>
    <t>第１５表 病院の退院患者数、病床の種類別ー年次別</t>
    <rPh sb="0" eb="1">
      <t>ダイ</t>
    </rPh>
    <rPh sb="3" eb="4">
      <t>ヒョウ</t>
    </rPh>
    <rPh sb="5" eb="7">
      <t>ビョウイン</t>
    </rPh>
    <rPh sb="8" eb="10">
      <t>タイイン</t>
    </rPh>
    <rPh sb="10" eb="12">
      <t>カンジャ</t>
    </rPh>
    <rPh sb="12" eb="13">
      <t>スウ</t>
    </rPh>
    <rPh sb="14" eb="15">
      <t>ビョウ</t>
    </rPh>
    <rPh sb="15" eb="16">
      <t>トコ</t>
    </rPh>
    <rPh sb="17" eb="19">
      <t>シュルイ</t>
    </rPh>
    <rPh sb="19" eb="20">
      <t>ベツ</t>
    </rPh>
    <rPh sb="21" eb="23">
      <t>ネンジ</t>
    </rPh>
    <rPh sb="23" eb="24">
      <t>ベツ</t>
    </rPh>
    <phoneticPr fontId="2"/>
  </si>
  <si>
    <t>年次</t>
    <rPh sb="0" eb="2">
      <t>ネンジ</t>
    </rPh>
    <phoneticPr fontId="2"/>
  </si>
  <si>
    <t>精神病床</t>
    <phoneticPr fontId="2"/>
  </si>
  <si>
    <t>結核病床</t>
    <phoneticPr fontId="2"/>
  </si>
  <si>
    <t>療養病床等から他の病床へ</t>
    <rPh sb="0" eb="2">
      <t>リョウヨウ</t>
    </rPh>
    <rPh sb="2" eb="4">
      <t>ビョウショウ</t>
    </rPh>
    <rPh sb="4" eb="5">
      <t>トウ</t>
    </rPh>
    <rPh sb="7" eb="8">
      <t>タ</t>
    </rPh>
    <rPh sb="9" eb="11">
      <t>ビョウショウ</t>
    </rPh>
    <phoneticPr fontId="2"/>
  </si>
  <si>
    <t>昭和50年</t>
  </si>
  <si>
    <t>平成元年</t>
  </si>
  <si>
    <t>11</t>
    <phoneticPr fontId="2"/>
  </si>
  <si>
    <t>12</t>
    <phoneticPr fontId="2"/>
  </si>
  <si>
    <t>13</t>
    <phoneticPr fontId="2"/>
  </si>
  <si>
    <t>15</t>
    <phoneticPr fontId="2"/>
  </si>
  <si>
    <t>18</t>
    <phoneticPr fontId="2"/>
  </si>
  <si>
    <t>19</t>
    <phoneticPr fontId="2"/>
  </si>
  <si>
    <t>23</t>
    <phoneticPr fontId="2"/>
  </si>
  <si>
    <t>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</si>
</sst>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_ * #,##0_ ;_ * &quot;△&quot;?,?#0_ ;_ * &quot;-&quot;_ ;_ @_ "/>
    <numFmt numFmtId="177" formatCode="_ * #,##0.0_ ;_ * &quot;△&quot;#,##0.0_ ;_ * &quot;-&quot;_ ;_ @_ "/>
    <numFmt numFmtId="178" formatCode="_ * #,##0.00_ ;_ * &quot;△&quot;#,##0.00_ ;_ * &quot;-&quot;??_ ;_ @_ "/>
    <numFmt numFmtId="179" formatCode="0.0_);[Red]\(0.0\)"/>
    <numFmt numFmtId="180" formatCode="_ * #,##0_ ;_ * &quot;△&quot;#,##0_ ;_ * &quot;-&quot;_ ;_ @_ "/>
    <numFmt numFmtId="181" formatCode="#,##0_ "/>
    <numFmt numFmtId="182" formatCode="_ * #,##0.0_ ;_ * \-#,##0.0_ ;_ * &quot;-&quot;_ ;_ @_ "/>
    <numFmt numFmtId="183" formatCode="#,##0.0_);[Red]\(#,##0.0\)"/>
    <numFmt numFmtId="184" formatCode="_ * #,##0.0_ ;_ * \-#,##0.0_ ;_ * &quot;-&quot;?_ ;_ @_%\ "/>
    <numFmt numFmtId="185" formatCode="#,##0.0_ "/>
    <numFmt numFmtId="186" formatCode="0.0_ "/>
  </numFmts>
  <fonts count="25">
    <font>
      <sz val="11"/>
      <name val="ＭＳ Ｐ明朝"/>
      <family val="1"/>
      <charset val="128"/>
    </font>
    <font>
      <sz val="10"/>
      <name val="HG創英角ｺﾞｼｯｸUB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1"/>
      <name val="ＭＳ Ｐ明朝"/>
      <family val="1"/>
      <charset val="128"/>
    </font>
    <font>
      <sz val="1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9.6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0"/>
      <name val="HG丸ｺﾞｼｯｸM-PRO"/>
      <family val="3"/>
      <charset val="128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78" fontId="8" fillId="0" borderId="0"/>
    <xf numFmtId="177" fontId="8" fillId="0" borderId="0"/>
    <xf numFmtId="49" fontId="6" fillId="0" borderId="0">
      <alignment horizontal="center" vertical="center"/>
    </xf>
    <xf numFmtId="0" fontId="10" fillId="0" borderId="0"/>
    <xf numFmtId="0" fontId="15" fillId="0" borderId="0"/>
    <xf numFmtId="0" fontId="10" fillId="0" borderId="0"/>
    <xf numFmtId="38" fontId="8" fillId="0" borderId="0" applyFont="0" applyFill="0" applyBorder="0" applyAlignment="0" applyProtection="0"/>
    <xf numFmtId="0" fontId="10" fillId="0" borderId="0"/>
  </cellStyleXfs>
  <cellXfs count="418"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4" fillId="0" borderId="0" xfId="0" applyFont="1"/>
    <xf numFmtId="0" fontId="0" fillId="0" borderId="0" xfId="0" applyAlignment="1"/>
    <xf numFmtId="49" fontId="6" fillId="0" borderId="4" xfId="0" applyNumberFormat="1" applyFont="1" applyBorder="1" applyAlignment="1">
      <alignment horizontal="center"/>
    </xf>
    <xf numFmtId="0" fontId="4" fillId="0" borderId="0" xfId="0" applyFont="1" applyAlignment="1"/>
    <xf numFmtId="49" fontId="6" fillId="0" borderId="5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right" shrinkToFit="1"/>
    </xf>
    <xf numFmtId="176" fontId="7" fillId="0" borderId="0" xfId="0" applyNumberFormat="1" applyFont="1" applyBorder="1" applyAlignment="1">
      <alignment horizontal="right" shrinkToFit="1"/>
    </xf>
    <xf numFmtId="176" fontId="7" fillId="0" borderId="9" xfId="0" applyNumberFormat="1" applyFont="1" applyBorder="1" applyAlignment="1">
      <alignment horizontal="right" shrinkToFit="1"/>
    </xf>
    <xf numFmtId="177" fontId="7" fillId="0" borderId="0" xfId="0" applyNumberFormat="1" applyFont="1" applyBorder="1" applyAlignment="1">
      <alignment horizontal="right" shrinkToFit="1"/>
    </xf>
    <xf numFmtId="177" fontId="7" fillId="0" borderId="9" xfId="0" applyNumberFormat="1" applyFont="1" applyBorder="1" applyAlignment="1">
      <alignment horizontal="right" shrinkToFit="1"/>
    </xf>
    <xf numFmtId="49" fontId="6" fillId="0" borderId="7" xfId="0" applyNumberFormat="1" applyFont="1" applyBorder="1" applyAlignment="1">
      <alignment horizontal="center"/>
    </xf>
    <xf numFmtId="176" fontId="7" fillId="0" borderId="13" xfId="0" applyNumberFormat="1" applyFont="1" applyBorder="1" applyAlignment="1">
      <alignment horizontal="right" shrinkToFit="1"/>
    </xf>
    <xf numFmtId="177" fontId="7" fillId="0" borderId="13" xfId="0" applyNumberFormat="1" applyFont="1" applyBorder="1" applyAlignment="1">
      <alignment horizontal="right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shrinkToFit="1"/>
    </xf>
    <xf numFmtId="176" fontId="7" fillId="0" borderId="1" xfId="0" applyNumberFormat="1" applyFont="1" applyBorder="1" applyAlignment="1">
      <alignment horizontal="right" shrinkToFit="1"/>
    </xf>
    <xf numFmtId="176" fontId="7" fillId="0" borderId="14" xfId="0" applyNumberFormat="1" applyFont="1" applyBorder="1" applyAlignment="1">
      <alignment horizontal="right" shrinkToFit="1"/>
    </xf>
    <xf numFmtId="177" fontId="7" fillId="0" borderId="1" xfId="0" applyNumberFormat="1" applyFont="1" applyBorder="1" applyAlignment="1">
      <alignment horizontal="right" shrinkToFit="1"/>
    </xf>
    <xf numFmtId="177" fontId="7" fillId="0" borderId="14" xfId="0" applyNumberFormat="1" applyFont="1" applyBorder="1" applyAlignment="1">
      <alignment horizontal="right" shrinkToFit="1"/>
    </xf>
    <xf numFmtId="49" fontId="9" fillId="0" borderId="0" xfId="0" applyNumberFormat="1" applyFont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76" fontId="7" fillId="0" borderId="15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179" fontId="7" fillId="0" borderId="8" xfId="0" applyNumberFormat="1" applyFont="1" applyBorder="1" applyAlignment="1">
      <alignment vertical="center" shrinkToFit="1"/>
    </xf>
    <xf numFmtId="179" fontId="7" fillId="0" borderId="15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179" fontId="7" fillId="0" borderId="12" xfId="0" applyNumberFormat="1" applyFont="1" applyBorder="1" applyAlignment="1">
      <alignment shrinkToFit="1"/>
    </xf>
    <xf numFmtId="179" fontId="7" fillId="0" borderId="0" xfId="0" applyNumberFormat="1" applyFont="1" applyBorder="1" applyAlignment="1">
      <alignment shrinkToFit="1"/>
    </xf>
    <xf numFmtId="179" fontId="7" fillId="0" borderId="13" xfId="0" applyNumberFormat="1" applyFont="1" applyBorder="1" applyAlignment="1">
      <alignment shrinkToFit="1"/>
    </xf>
    <xf numFmtId="176" fontId="7" fillId="0" borderId="12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13" xfId="0" applyNumberFormat="1" applyFont="1" applyBorder="1" applyAlignment="1">
      <alignment vertical="center" shrinkToFit="1"/>
    </xf>
    <xf numFmtId="179" fontId="7" fillId="0" borderId="12" xfId="0" applyNumberFormat="1" applyFont="1" applyBorder="1" applyAlignment="1">
      <alignment vertical="center" shrinkToFit="1"/>
    </xf>
    <xf numFmtId="179" fontId="7" fillId="0" borderId="0" xfId="0" applyNumberFormat="1" applyFont="1" applyBorder="1" applyAlignment="1">
      <alignment vertical="center" shrinkToFit="1"/>
    </xf>
    <xf numFmtId="179" fontId="7" fillId="0" borderId="13" xfId="0" applyNumberFormat="1" applyFont="1" applyBorder="1" applyAlignment="1">
      <alignment vertical="center" shrinkToFit="1"/>
    </xf>
    <xf numFmtId="0" fontId="7" fillId="0" borderId="0" xfId="0" applyFont="1" applyBorder="1"/>
    <xf numFmtId="176" fontId="7" fillId="0" borderId="1" xfId="0" applyNumberFormat="1" applyFont="1" applyBorder="1" applyAlignment="1">
      <alignment vertical="center" shrinkToFit="1"/>
    </xf>
    <xf numFmtId="176" fontId="7" fillId="0" borderId="14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14" xfId="0" applyNumberFormat="1" applyFont="1" applyBorder="1" applyAlignment="1">
      <alignment vertical="center" shrinkToFit="1"/>
    </xf>
    <xf numFmtId="0" fontId="0" fillId="0" borderId="15" xfId="0" applyBorder="1"/>
    <xf numFmtId="177" fontId="7" fillId="0" borderId="15" xfId="0" applyNumberFormat="1" applyFont="1" applyBorder="1" applyAlignment="1">
      <alignment horizontal="right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10" fillId="0" borderId="0" xfId="4" applyFill="1" applyAlignment="1">
      <alignment vertical="center"/>
    </xf>
    <xf numFmtId="49" fontId="6" fillId="0" borderId="15" xfId="4" applyNumberFormat="1" applyFont="1" applyFill="1" applyBorder="1" applyAlignment="1">
      <alignment horizontal="center" vertical="center"/>
    </xf>
    <xf numFmtId="49" fontId="6" fillId="0" borderId="8" xfId="4" applyNumberFormat="1" applyFont="1" applyFill="1" applyBorder="1" applyAlignment="1">
      <alignment horizontal="center" vertical="center"/>
    </xf>
    <xf numFmtId="49" fontId="6" fillId="0" borderId="2" xfId="4" applyNumberFormat="1" applyFont="1" applyFill="1" applyBorder="1" applyAlignment="1">
      <alignment horizontal="center" vertical="center"/>
    </xf>
    <xf numFmtId="49" fontId="6" fillId="0" borderId="12" xfId="4" applyNumberFormat="1" applyFont="1" applyFill="1" applyBorder="1" applyAlignment="1">
      <alignment horizontal="center" vertical="center"/>
    </xf>
    <xf numFmtId="49" fontId="6" fillId="0" borderId="0" xfId="4" applyNumberFormat="1" applyFont="1" applyFill="1" applyBorder="1" applyAlignment="1">
      <alignment horizontal="center" vertical="center"/>
    </xf>
    <xf numFmtId="49" fontId="6" fillId="0" borderId="7" xfId="4" applyNumberFormat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49" fontId="6" fillId="0" borderId="4" xfId="4" applyNumberFormat="1" applyFont="1" applyFill="1" applyBorder="1" applyAlignment="1">
      <alignment horizontal="center" vertical="center"/>
    </xf>
    <xf numFmtId="49" fontId="6" fillId="0" borderId="5" xfId="4" applyNumberFormat="1" applyFont="1" applyFill="1" applyBorder="1" applyAlignment="1">
      <alignment horizontal="center" vertical="center"/>
    </xf>
    <xf numFmtId="49" fontId="6" fillId="0" borderId="10" xfId="4" applyNumberFormat="1" applyFont="1" applyFill="1" applyBorder="1" applyAlignment="1">
      <alignment horizontal="center" vertical="center"/>
    </xf>
    <xf numFmtId="49" fontId="6" fillId="0" borderId="8" xfId="5" applyNumberFormat="1" applyFont="1" applyBorder="1" applyAlignment="1">
      <alignment horizontal="center" vertical="center"/>
    </xf>
    <xf numFmtId="180" fontId="7" fillId="0" borderId="8" xfId="5" applyNumberFormat="1" applyFont="1" applyBorder="1" applyAlignment="1">
      <alignment horizontal="right" vertical="center" shrinkToFit="1"/>
    </xf>
    <xf numFmtId="180" fontId="7" fillId="0" borderId="15" xfId="5" applyNumberFormat="1" applyFont="1" applyBorder="1" applyAlignment="1">
      <alignment horizontal="right" vertical="center" shrinkToFit="1"/>
    </xf>
    <xf numFmtId="180" fontId="7" fillId="0" borderId="9" xfId="5" applyNumberFormat="1" applyFont="1" applyBorder="1" applyAlignment="1">
      <alignment horizontal="right" vertical="center" shrinkToFit="1"/>
    </xf>
    <xf numFmtId="49" fontId="6" fillId="0" borderId="12" xfId="5" applyNumberFormat="1" applyFont="1" applyBorder="1" applyAlignment="1">
      <alignment horizontal="center" vertical="center"/>
    </xf>
    <xf numFmtId="180" fontId="7" fillId="0" borderId="12" xfId="5" applyNumberFormat="1" applyFont="1" applyBorder="1" applyAlignment="1">
      <alignment horizontal="right" vertical="center" shrinkToFit="1"/>
    </xf>
    <xf numFmtId="180" fontId="7" fillId="0" borderId="0" xfId="5" applyNumberFormat="1" applyFont="1" applyBorder="1" applyAlignment="1">
      <alignment horizontal="right" vertical="center" shrinkToFit="1"/>
    </xf>
    <xf numFmtId="180" fontId="7" fillId="0" borderId="13" xfId="5" applyNumberFormat="1" applyFont="1" applyBorder="1" applyAlignment="1">
      <alignment horizontal="right" vertical="center" shrinkToFit="1"/>
    </xf>
    <xf numFmtId="49" fontId="6" fillId="0" borderId="11" xfId="5" applyNumberFormat="1" applyFont="1" applyBorder="1" applyAlignment="1">
      <alignment horizontal="center" vertical="center"/>
    </xf>
    <xf numFmtId="180" fontId="7" fillId="0" borderId="11" xfId="5" applyNumberFormat="1" applyFont="1" applyBorder="1" applyAlignment="1">
      <alignment horizontal="right" vertical="center" shrinkToFit="1"/>
    </xf>
    <xf numFmtId="180" fontId="7" fillId="0" borderId="1" xfId="5" applyNumberFormat="1" applyFont="1" applyBorder="1" applyAlignment="1">
      <alignment horizontal="right" vertical="center" shrinkToFit="1"/>
    </xf>
    <xf numFmtId="180" fontId="7" fillId="0" borderId="14" xfId="5" applyNumberFormat="1" applyFont="1" applyBorder="1" applyAlignment="1">
      <alignment horizontal="right" vertical="center" shrinkToFit="1"/>
    </xf>
    <xf numFmtId="49" fontId="6" fillId="0" borderId="5" xfId="5" applyNumberFormat="1" applyFont="1" applyBorder="1" applyAlignment="1">
      <alignment horizontal="center" vertical="center"/>
    </xf>
    <xf numFmtId="180" fontId="7" fillId="0" borderId="5" xfId="5" applyNumberFormat="1" applyFont="1" applyBorder="1" applyAlignment="1">
      <alignment horizontal="right" vertical="center" shrinkToFit="1"/>
    </xf>
    <xf numFmtId="180" fontId="7" fillId="0" borderId="6" xfId="5" applyNumberFormat="1" applyFont="1" applyBorder="1" applyAlignment="1">
      <alignment horizontal="right" vertical="center" shrinkToFit="1"/>
    </xf>
    <xf numFmtId="180" fontId="7" fillId="0" borderId="3" xfId="5" applyNumberFormat="1" applyFont="1" applyBorder="1" applyAlignment="1">
      <alignment horizontal="right" vertical="center" shrinkToFit="1"/>
    </xf>
    <xf numFmtId="49" fontId="6" fillId="0" borderId="4" xfId="5" applyNumberFormat="1" applyFont="1" applyBorder="1" applyAlignment="1">
      <alignment horizontal="center" vertical="center"/>
    </xf>
    <xf numFmtId="49" fontId="6" fillId="0" borderId="7" xfId="5" applyNumberFormat="1" applyFont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49" fontId="6" fillId="0" borderId="16" xfId="5" applyNumberFormat="1" applyFont="1" applyBorder="1" applyAlignment="1">
      <alignment horizontal="center" vertical="center"/>
    </xf>
    <xf numFmtId="180" fontId="7" fillId="0" borderId="17" xfId="5" applyNumberFormat="1" applyFont="1" applyBorder="1" applyAlignment="1">
      <alignment horizontal="right" vertical="center" shrinkToFit="1"/>
    </xf>
    <xf numFmtId="180" fontId="7" fillId="0" borderId="18" xfId="5" applyNumberFormat="1" applyFont="1" applyBorder="1" applyAlignment="1">
      <alignment horizontal="right" vertical="center" shrinkToFit="1"/>
    </xf>
    <xf numFmtId="180" fontId="7" fillId="0" borderId="19" xfId="5" applyNumberFormat="1" applyFont="1" applyBorder="1" applyAlignment="1">
      <alignment horizontal="right" vertical="center" shrinkToFit="1"/>
    </xf>
    <xf numFmtId="49" fontId="6" fillId="0" borderId="20" xfId="5" applyNumberFormat="1" applyFont="1" applyBorder="1" applyAlignment="1">
      <alignment horizontal="center" vertical="center"/>
    </xf>
    <xf numFmtId="49" fontId="6" fillId="0" borderId="10" xfId="5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7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9" xfId="0" applyNumberFormat="1" applyFont="1" applyFill="1" applyBorder="1" applyAlignment="1" applyProtection="1">
      <alignment horizontal="right" vertical="center" shrinkToFit="1"/>
      <protection locked="0"/>
    </xf>
    <xf numFmtId="181" fontId="10" fillId="0" borderId="15" xfId="7" applyNumberFormat="1" applyFont="1" applyBorder="1"/>
    <xf numFmtId="177" fontId="7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13" xfId="0" applyNumberFormat="1" applyFont="1" applyFill="1" applyBorder="1" applyAlignment="1" applyProtection="1">
      <alignment horizontal="right" vertical="center" shrinkToFit="1"/>
      <protection locked="0"/>
    </xf>
    <xf numFmtId="181" fontId="10" fillId="0" borderId="0" xfId="7" applyNumberFormat="1" applyFont="1" applyBorder="1"/>
    <xf numFmtId="177" fontId="7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14" xfId="0" applyNumberFormat="1" applyFont="1" applyFill="1" applyBorder="1" applyAlignment="1" applyProtection="1">
      <alignment horizontal="right" vertical="center" shrinkToFit="1"/>
      <protection locked="0"/>
    </xf>
    <xf numFmtId="181" fontId="10" fillId="0" borderId="1" xfId="7" applyNumberFormat="1" applyFont="1" applyBorder="1"/>
    <xf numFmtId="177" fontId="7" fillId="0" borderId="12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5" xfId="0" applyNumberFormat="1" applyFont="1" applyFill="1" applyBorder="1" applyAlignment="1">
      <alignment horizontal="right" vertical="center" shrinkToFit="1"/>
    </xf>
    <xf numFmtId="177" fontId="7" fillId="0" borderId="13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>
      <alignment horizontal="right" vertical="center" shrinkToFit="1"/>
    </xf>
    <xf numFmtId="177" fontId="7" fillId="0" borderId="6" xfId="0" applyNumberFormat="1" applyFont="1" applyFill="1" applyBorder="1" applyAlignment="1">
      <alignment horizontal="right" vertical="center" shrinkToFit="1"/>
    </xf>
    <xf numFmtId="177" fontId="7" fillId="0" borderId="3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Fill="1" applyAlignment="1">
      <alignment vertical="center"/>
    </xf>
    <xf numFmtId="177" fontId="7" fillId="0" borderId="8" xfId="0" applyNumberFormat="1" applyFont="1" applyFill="1" applyBorder="1" applyAlignment="1">
      <alignment horizontal="right" vertical="center" shrinkToFit="1"/>
    </xf>
    <xf numFmtId="177" fontId="7" fillId="0" borderId="9" xfId="0" applyNumberFormat="1" applyFont="1" applyFill="1" applyBorder="1" applyAlignment="1">
      <alignment horizontal="right" vertical="center" shrinkToFit="1"/>
    </xf>
    <xf numFmtId="177" fontId="7" fillId="0" borderId="17" xfId="0" applyNumberFormat="1" applyFont="1" applyFill="1" applyBorder="1" applyAlignment="1">
      <alignment horizontal="right" vertical="center" shrinkToFit="1"/>
    </xf>
    <xf numFmtId="177" fontId="7" fillId="0" borderId="18" xfId="0" applyNumberFormat="1" applyFont="1" applyFill="1" applyBorder="1" applyAlignment="1">
      <alignment horizontal="right" vertical="center" shrinkToFit="1"/>
    </xf>
    <xf numFmtId="177" fontId="7" fillId="0" borderId="19" xfId="0" applyNumberFormat="1" applyFont="1" applyFill="1" applyBorder="1" applyAlignment="1">
      <alignment horizontal="right" vertical="center" shrinkToFit="1"/>
    </xf>
    <xf numFmtId="177" fontId="7" fillId="0" borderId="21" xfId="0" applyNumberFormat="1" applyFont="1" applyFill="1" applyBorder="1" applyAlignment="1">
      <alignment horizontal="right" vertical="center" shrinkToFit="1"/>
    </xf>
    <xf numFmtId="177" fontId="7" fillId="0" borderId="22" xfId="0" applyNumberFormat="1" applyFont="1" applyFill="1" applyBorder="1" applyAlignment="1">
      <alignment horizontal="right" vertical="center" shrinkToFit="1"/>
    </xf>
    <xf numFmtId="177" fontId="7" fillId="0" borderId="23" xfId="0" applyNumberFormat="1" applyFont="1" applyFill="1" applyBorder="1" applyAlignment="1">
      <alignment horizontal="right" vertical="center" shrinkToFit="1"/>
    </xf>
    <xf numFmtId="177" fontId="7" fillId="0" borderId="11" xfId="0" applyNumberFormat="1" applyFont="1" applyFill="1" applyBorder="1" applyAlignment="1">
      <alignment horizontal="right" vertical="center" shrinkToFit="1"/>
    </xf>
    <xf numFmtId="177" fontId="7" fillId="0" borderId="1" xfId="0" applyNumberFormat="1" applyFont="1" applyFill="1" applyBorder="1" applyAlignment="1">
      <alignment horizontal="right" vertical="center" shrinkToFit="1"/>
    </xf>
    <xf numFmtId="177" fontId="7" fillId="0" borderId="14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49" fontId="11" fillId="0" borderId="1" xfId="4" applyNumberFormat="1" applyFont="1" applyFill="1" applyBorder="1" applyAlignment="1">
      <alignment horizontal="left" vertical="center"/>
    </xf>
    <xf numFmtId="41" fontId="11" fillId="0" borderId="1" xfId="4" applyNumberFormat="1" applyFont="1" applyFill="1" applyBorder="1" applyAlignment="1">
      <alignment horizontal="left" vertical="center"/>
    </xf>
    <xf numFmtId="41" fontId="10" fillId="0" borderId="0" xfId="4" applyNumberFormat="1" applyFill="1" applyAlignment="1">
      <alignment vertical="center"/>
    </xf>
    <xf numFmtId="49" fontId="6" fillId="0" borderId="0" xfId="4" applyNumberFormat="1" applyFont="1" applyFill="1" applyAlignment="1">
      <alignment horizontal="center" vertical="center"/>
    </xf>
    <xf numFmtId="58" fontId="6" fillId="0" borderId="1" xfId="4" applyNumberFormat="1" applyFont="1" applyFill="1" applyBorder="1" applyAlignment="1">
      <alignment horizontal="right" vertical="center" shrinkToFi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49" fontId="6" fillId="0" borderId="9" xfId="4" applyNumberFormat="1" applyFont="1" applyFill="1" applyBorder="1" applyAlignment="1">
      <alignment horizontal="center" vertical="center"/>
    </xf>
    <xf numFmtId="0" fontId="6" fillId="0" borderId="0" xfId="4" applyFont="1" applyFill="1" applyAlignment="1">
      <alignment horizontal="distributed" vertical="center"/>
    </xf>
    <xf numFmtId="49" fontId="6" fillId="0" borderId="8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4" applyNumberFormat="1" applyFont="1" applyFill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left" vertical="center"/>
    </xf>
    <xf numFmtId="58" fontId="6" fillId="0" borderId="1" xfId="4" applyNumberFormat="1" applyFont="1" applyFill="1" applyBorder="1" applyAlignment="1">
      <alignment horizontal="right" vertical="center"/>
    </xf>
    <xf numFmtId="49" fontId="13" fillId="0" borderId="2" xfId="4" applyNumberFormat="1" applyFont="1" applyFill="1" applyBorder="1" applyAlignment="1" applyProtection="1">
      <alignment horizontal="center" vertical="center"/>
      <protection locked="0"/>
    </xf>
    <xf numFmtId="49" fontId="13" fillId="0" borderId="7" xfId="4" applyNumberFormat="1" applyFont="1" applyFill="1" applyBorder="1" applyAlignment="1" applyProtection="1">
      <alignment horizontal="center" vertical="center"/>
      <protection locked="0"/>
    </xf>
    <xf numFmtId="49" fontId="13" fillId="0" borderId="10" xfId="4" applyNumberFormat="1" applyFont="1" applyFill="1" applyBorder="1" applyAlignment="1" applyProtection="1">
      <alignment horizontal="center" vertical="center"/>
      <protection locked="0"/>
    </xf>
    <xf numFmtId="49" fontId="6" fillId="0" borderId="5" xfId="4" applyNumberFormat="1" applyFont="1" applyFill="1" applyBorder="1" applyAlignment="1">
      <alignment horizontal="center" vertical="center"/>
    </xf>
    <xf numFmtId="49" fontId="6" fillId="0" borderId="6" xfId="4" applyNumberFormat="1" applyFont="1" applyFill="1" applyBorder="1" applyAlignment="1">
      <alignment horizontal="center" vertical="center"/>
    </xf>
    <xf numFmtId="49" fontId="6" fillId="0" borderId="2" xfId="4" applyNumberFormat="1" applyFont="1" applyFill="1" applyBorder="1" applyAlignment="1">
      <alignment horizontal="center" vertical="center" wrapText="1"/>
    </xf>
    <xf numFmtId="49" fontId="6" fillId="0" borderId="7" xfId="4" applyNumberFormat="1" applyFont="1" applyFill="1" applyBorder="1" applyAlignment="1">
      <alignment horizontal="center" vertical="center"/>
    </xf>
    <xf numFmtId="49" fontId="6" fillId="0" borderId="10" xfId="4" applyNumberFormat="1" applyFont="1" applyFill="1" applyBorder="1" applyAlignment="1">
      <alignment horizontal="center" vertical="center"/>
    </xf>
    <xf numFmtId="49" fontId="6" fillId="0" borderId="2" xfId="4" applyNumberFormat="1" applyFont="1" applyFill="1" applyBorder="1" applyAlignment="1">
      <alignment horizontal="center" vertical="center"/>
    </xf>
    <xf numFmtId="49" fontId="6" fillId="0" borderId="8" xfId="4" applyNumberFormat="1" applyFont="1" applyFill="1" applyBorder="1" applyAlignment="1">
      <alignment horizontal="center" vertical="center"/>
    </xf>
    <xf numFmtId="49" fontId="6" fillId="0" borderId="15" xfId="4" applyNumberFormat="1" applyFont="1" applyFill="1" applyBorder="1" applyAlignment="1">
      <alignment horizontal="center" vertical="center"/>
    </xf>
    <xf numFmtId="49" fontId="6" fillId="0" borderId="9" xfId="4" applyNumberFormat="1" applyFont="1" applyFill="1" applyBorder="1" applyAlignment="1">
      <alignment horizontal="center" vertical="center"/>
    </xf>
    <xf numFmtId="49" fontId="6" fillId="0" borderId="12" xfId="4" applyNumberFormat="1" applyFont="1" applyFill="1" applyBorder="1" applyAlignment="1">
      <alignment horizontal="center" vertical="center"/>
    </xf>
    <xf numFmtId="49" fontId="6" fillId="0" borderId="0" xfId="4" applyNumberFormat="1" applyFont="1" applyFill="1" applyBorder="1" applyAlignment="1">
      <alignment horizontal="center" vertical="center"/>
    </xf>
    <xf numFmtId="49" fontId="6" fillId="0" borderId="13" xfId="4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58" fontId="6" fillId="0" borderId="1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10" fillId="0" borderId="10" xfId="4" applyBorder="1" applyAlignment="1">
      <alignment horizontal="center" vertical="center"/>
    </xf>
    <xf numFmtId="58" fontId="6" fillId="0" borderId="1" xfId="4" applyNumberFormat="1" applyFont="1" applyFill="1" applyBorder="1" applyAlignment="1">
      <alignment horizontal="right" vertical="center" shrinkToFit="1"/>
    </xf>
    <xf numFmtId="41" fontId="6" fillId="0" borderId="1" xfId="4" applyNumberFormat="1" applyFont="1" applyFill="1" applyBorder="1" applyAlignment="1">
      <alignment horizontal="right" vertical="center" shrinkToFit="1"/>
    </xf>
    <xf numFmtId="49" fontId="6" fillId="0" borderId="7" xfId="4" applyNumberFormat="1" applyFont="1" applyBorder="1" applyAlignment="1">
      <alignment horizontal="center" vertical="center"/>
    </xf>
    <xf numFmtId="49" fontId="6" fillId="0" borderId="3" xfId="4" applyNumberFormat="1" applyFont="1" applyFill="1" applyBorder="1" applyAlignment="1">
      <alignment horizontal="center" vertical="center"/>
    </xf>
    <xf numFmtId="49" fontId="6" fillId="0" borderId="10" xfId="4" applyNumberFormat="1" applyFont="1" applyFill="1" applyBorder="1" applyAlignment="1">
      <alignment horizontal="center" vertical="center" wrapText="1"/>
    </xf>
    <xf numFmtId="49" fontId="6" fillId="0" borderId="2" xfId="6" applyNumberFormat="1" applyFont="1" applyFill="1" applyBorder="1" applyAlignment="1">
      <alignment horizontal="center" vertical="center" wrapText="1"/>
    </xf>
    <xf numFmtId="49" fontId="6" fillId="0" borderId="10" xfId="6" applyNumberFormat="1" applyFont="1" applyFill="1" applyBorder="1" applyAlignment="1">
      <alignment horizontal="center" vertical="center" wrapText="1"/>
    </xf>
    <xf numFmtId="49" fontId="6" fillId="0" borderId="10" xfId="6" applyNumberFormat="1" applyFont="1" applyFill="1" applyBorder="1" applyAlignment="1">
      <alignment horizontal="center" vertical="center"/>
    </xf>
    <xf numFmtId="49" fontId="18" fillId="0" borderId="1" xfId="8" applyNumberFormat="1" applyFont="1" applyFill="1" applyBorder="1" applyAlignment="1">
      <alignment horizontal="left" vertical="center"/>
    </xf>
    <xf numFmtId="0" fontId="11" fillId="0" borderId="1" xfId="8" applyFont="1" applyFill="1" applyBorder="1" applyAlignment="1">
      <alignment horizontal="left" vertical="center"/>
    </xf>
    <xf numFmtId="0" fontId="19" fillId="0" borderId="0" xfId="8" applyFont="1" applyFill="1" applyAlignment="1">
      <alignment vertical="center"/>
    </xf>
    <xf numFmtId="58" fontId="6" fillId="0" borderId="1" xfId="8" applyNumberFormat="1" applyFont="1" applyFill="1" applyBorder="1" applyAlignment="1">
      <alignment horizontal="right" vertical="center"/>
    </xf>
    <xf numFmtId="49" fontId="6" fillId="0" borderId="2" xfId="8" applyNumberFormat="1" applyFont="1" applyFill="1" applyBorder="1" applyAlignment="1">
      <alignment horizontal="center" vertical="center" shrinkToFit="1"/>
    </xf>
    <xf numFmtId="49" fontId="6" fillId="0" borderId="5" xfId="8" applyNumberFormat="1" applyFont="1" applyFill="1" applyBorder="1" applyAlignment="1">
      <alignment horizontal="center" vertical="center"/>
    </xf>
    <xf numFmtId="49" fontId="6" fillId="0" borderId="3" xfId="8" applyNumberFormat="1" applyFont="1" applyFill="1" applyBorder="1" applyAlignment="1">
      <alignment horizontal="center" vertical="center"/>
    </xf>
    <xf numFmtId="49" fontId="6" fillId="0" borderId="8" xfId="8" applyNumberFormat="1" applyFont="1" applyFill="1" applyBorder="1" applyAlignment="1">
      <alignment horizontal="center" vertical="center"/>
    </xf>
    <xf numFmtId="49" fontId="6" fillId="0" borderId="4" xfId="8" applyNumberFormat="1" applyFont="1" applyFill="1" applyBorder="1" applyAlignment="1">
      <alignment horizontal="center" vertical="center" wrapText="1"/>
    </xf>
    <xf numFmtId="49" fontId="6" fillId="0" borderId="2" xfId="8" applyNumberFormat="1" applyFont="1" applyFill="1" applyBorder="1" applyAlignment="1">
      <alignment horizontal="center" vertical="center"/>
    </xf>
    <xf numFmtId="0" fontId="10" fillId="0" borderId="0" xfId="8" applyFill="1" applyAlignment="1">
      <alignment vertical="center"/>
    </xf>
    <xf numFmtId="49" fontId="6" fillId="0" borderId="10" xfId="8" applyNumberFormat="1" applyFont="1" applyFill="1" applyBorder="1" applyAlignment="1">
      <alignment horizontal="center" vertical="center" shrinkToFit="1"/>
    </xf>
    <xf numFmtId="49" fontId="6" fillId="0" borderId="4" xfId="8" applyNumberFormat="1" applyFont="1" applyFill="1" applyBorder="1" applyAlignment="1">
      <alignment horizontal="center" vertical="center" shrinkToFit="1"/>
    </xf>
    <xf numFmtId="49" fontId="6" fillId="0" borderId="5" xfId="8" applyNumberFormat="1" applyFont="1" applyFill="1" applyBorder="1" applyAlignment="1">
      <alignment horizontal="center" vertical="center" shrinkToFit="1"/>
    </xf>
    <xf numFmtId="49" fontId="6" fillId="0" borderId="6" xfId="8" applyNumberFormat="1" applyFont="1" applyFill="1" applyBorder="1" applyAlignment="1">
      <alignment horizontal="center" vertical="center" shrinkToFit="1"/>
    </xf>
    <xf numFmtId="49" fontId="6" fillId="0" borderId="3" xfId="8" applyNumberFormat="1" applyFont="1" applyFill="1" applyBorder="1" applyAlignment="1">
      <alignment horizontal="center" vertical="center" shrinkToFit="1"/>
    </xf>
    <xf numFmtId="0" fontId="10" fillId="0" borderId="0" xfId="8" applyFill="1" applyAlignment="1">
      <alignment vertical="center" shrinkToFit="1"/>
    </xf>
    <xf numFmtId="41" fontId="7" fillId="0" borderId="8" xfId="8" applyNumberFormat="1" applyFont="1" applyFill="1" applyBorder="1" applyAlignment="1">
      <alignment horizontal="right" vertical="center" shrinkToFit="1"/>
    </xf>
    <xf numFmtId="182" fontId="7" fillId="0" borderId="9" xfId="8" applyNumberFormat="1" applyFont="1" applyFill="1" applyBorder="1" applyAlignment="1">
      <alignment horizontal="right" vertical="center" shrinkToFit="1"/>
    </xf>
    <xf numFmtId="176" fontId="7" fillId="0" borderId="15" xfId="8" applyNumberFormat="1" applyFont="1" applyFill="1" applyBorder="1" applyAlignment="1">
      <alignment horizontal="right" vertical="center" shrinkToFit="1"/>
    </xf>
    <xf numFmtId="176" fontId="7" fillId="0" borderId="9" xfId="8" applyNumberFormat="1" applyFont="1" applyFill="1" applyBorder="1" applyAlignment="1">
      <alignment horizontal="right" vertical="center" shrinkToFit="1"/>
    </xf>
    <xf numFmtId="49" fontId="6" fillId="0" borderId="7" xfId="8" applyNumberFormat="1" applyFont="1" applyFill="1" applyBorder="1" applyAlignment="1">
      <alignment horizontal="center" vertical="center"/>
    </xf>
    <xf numFmtId="41" fontId="7" fillId="0" borderId="12" xfId="8" applyNumberFormat="1" applyFont="1" applyFill="1" applyBorder="1" applyAlignment="1">
      <alignment horizontal="right" vertical="center" shrinkToFit="1"/>
    </xf>
    <xf numFmtId="182" fontId="7" fillId="0" borderId="13" xfId="8" applyNumberFormat="1" applyFont="1" applyFill="1" applyBorder="1" applyAlignment="1">
      <alignment horizontal="right" vertical="center" shrinkToFit="1"/>
    </xf>
    <xf numFmtId="176" fontId="7" fillId="0" borderId="0" xfId="8" applyNumberFormat="1" applyFont="1" applyBorder="1" applyAlignment="1">
      <alignment horizontal="right" vertical="center" shrinkToFit="1"/>
    </xf>
    <xf numFmtId="176" fontId="7" fillId="0" borderId="13" xfId="8" applyNumberFormat="1" applyFont="1" applyBorder="1" applyAlignment="1">
      <alignment horizontal="right" vertical="center" shrinkToFit="1"/>
    </xf>
    <xf numFmtId="49" fontId="6" fillId="0" borderId="10" xfId="8" applyNumberFormat="1" applyFont="1" applyFill="1" applyBorder="1" applyAlignment="1">
      <alignment horizontal="center" vertical="center"/>
    </xf>
    <xf numFmtId="41" fontId="7" fillId="0" borderId="11" xfId="8" applyNumberFormat="1" applyFont="1" applyFill="1" applyBorder="1" applyAlignment="1">
      <alignment horizontal="right" vertical="center" shrinkToFit="1"/>
    </xf>
    <xf numFmtId="182" fontId="7" fillId="0" borderId="14" xfId="8" applyNumberFormat="1" applyFont="1" applyFill="1" applyBorder="1" applyAlignment="1">
      <alignment horizontal="right" vertical="center" shrinkToFit="1"/>
    </xf>
    <xf numFmtId="176" fontId="7" fillId="0" borderId="1" xfId="8" applyNumberFormat="1" applyFont="1" applyBorder="1" applyAlignment="1">
      <alignment horizontal="right" vertical="center" shrinkToFit="1"/>
    </xf>
    <xf numFmtId="176" fontId="7" fillId="0" borderId="14" xfId="8" applyNumberFormat="1" applyFont="1" applyBorder="1" applyAlignment="1">
      <alignment horizontal="right" vertical="center" shrinkToFit="1"/>
    </xf>
    <xf numFmtId="0" fontId="10" fillId="0" borderId="0" xfId="8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7" fillId="0" borderId="0" xfId="4" applyNumberFormat="1" applyFont="1" applyBorder="1" applyAlignment="1">
      <alignment horizontal="right" vertical="center" shrinkToFit="1"/>
    </xf>
    <xf numFmtId="176" fontId="7" fillId="0" borderId="14" xfId="4" applyNumberFormat="1" applyFont="1" applyBorder="1" applyAlignment="1">
      <alignment horizontal="right" vertical="center" shrinkToFit="1"/>
    </xf>
    <xf numFmtId="176" fontId="7" fillId="0" borderId="1" xfId="4" applyNumberFormat="1" applyFont="1" applyBorder="1" applyAlignment="1">
      <alignment horizontal="right" vertical="center" shrinkToFit="1"/>
    </xf>
    <xf numFmtId="176" fontId="7" fillId="0" borderId="11" xfId="4" applyNumberFormat="1" applyFont="1" applyBorder="1" applyAlignment="1">
      <alignment horizontal="right" vertical="center" shrinkToFit="1"/>
    </xf>
    <xf numFmtId="49" fontId="6" fillId="0" borderId="11" xfId="4" applyNumberFormat="1" applyFont="1" applyFill="1" applyBorder="1" applyAlignment="1">
      <alignment horizontal="center" vertical="center"/>
    </xf>
    <xf numFmtId="176" fontId="7" fillId="0" borderId="13" xfId="4" applyNumberFormat="1" applyFont="1" applyBorder="1" applyAlignment="1">
      <alignment horizontal="right" vertical="center" shrinkToFit="1"/>
    </xf>
    <xf numFmtId="176" fontId="7" fillId="0" borderId="12" xfId="4" applyNumberFormat="1" applyFont="1" applyBorder="1" applyAlignment="1">
      <alignment horizontal="right" vertical="center" shrinkToFit="1"/>
    </xf>
    <xf numFmtId="176" fontId="7" fillId="0" borderId="9" xfId="4" applyNumberFormat="1" applyFont="1" applyBorder="1" applyAlignment="1">
      <alignment horizontal="right" vertical="center" shrinkToFit="1"/>
    </xf>
    <xf numFmtId="176" fontId="7" fillId="0" borderId="15" xfId="4" applyNumberFormat="1" applyFont="1" applyBorder="1" applyAlignment="1">
      <alignment horizontal="right" vertical="center" shrinkToFit="1"/>
    </xf>
    <xf numFmtId="0" fontId="20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49" fontId="9" fillId="0" borderId="1" xfId="4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58" fontId="6" fillId="0" borderId="1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vertical="center"/>
    </xf>
    <xf numFmtId="49" fontId="6" fillId="0" borderId="8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/>
    </xf>
    <xf numFmtId="49" fontId="6" fillId="0" borderId="11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6" xfId="7" applyNumberFormat="1" applyFont="1" applyFill="1" applyBorder="1" applyAlignment="1">
      <alignment horizontal="right" vertical="center" shrinkToFit="1"/>
    </xf>
    <xf numFmtId="183" fontId="7" fillId="0" borderId="3" xfId="7" applyNumberFormat="1" applyFont="1" applyFill="1" applyBorder="1" applyAlignment="1">
      <alignment horizontal="right" vertical="center" shrinkToFit="1"/>
    </xf>
    <xf numFmtId="183" fontId="7" fillId="0" borderId="6" xfId="0" applyNumberFormat="1" applyFont="1" applyFill="1" applyBorder="1" applyAlignment="1">
      <alignment horizontal="right" vertical="center" shrinkToFit="1"/>
    </xf>
    <xf numFmtId="183" fontId="7" fillId="0" borderId="3" xfId="0" applyNumberFormat="1" applyFont="1" applyFill="1" applyBorder="1" applyAlignment="1">
      <alignment horizontal="right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183" fontId="7" fillId="0" borderId="11" xfId="0" applyNumberFormat="1" applyFont="1" applyFill="1" applyBorder="1" applyAlignment="1">
      <alignment horizontal="right" vertical="center" shrinkToFit="1"/>
    </xf>
    <xf numFmtId="183" fontId="7" fillId="0" borderId="1" xfId="7" applyNumberFormat="1" applyFont="1" applyFill="1" applyBorder="1" applyAlignment="1">
      <alignment horizontal="right" vertical="center" shrinkToFit="1"/>
    </xf>
    <xf numFmtId="0" fontId="23" fillId="0" borderId="0" xfId="0" applyFont="1"/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83" fontId="7" fillId="0" borderId="0" xfId="7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49" fontId="6" fillId="0" borderId="7" xfId="0" applyNumberFormat="1" applyFont="1" applyFill="1" applyBorder="1" applyAlignment="1">
      <alignment horizontal="center" vertical="center" wrapText="1" shrinkToFit="1"/>
    </xf>
    <xf numFmtId="49" fontId="6" fillId="0" borderId="10" xfId="0" applyNumberFormat="1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184" fontId="7" fillId="0" borderId="11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 shrinkToFit="1"/>
    </xf>
    <xf numFmtId="41" fontId="11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1" fontId="0" fillId="0" borderId="0" xfId="0" applyNumberFormat="1" applyFill="1" applyAlignment="1">
      <alignment vertical="center"/>
    </xf>
    <xf numFmtId="180" fontId="7" fillId="0" borderId="15" xfId="0" applyNumberFormat="1" applyFont="1" applyBorder="1" applyAlignment="1">
      <alignment horizontal="right" vertical="center" shrinkToFit="1"/>
    </xf>
    <xf numFmtId="177" fontId="7" fillId="0" borderId="8" xfId="0" applyNumberFormat="1" applyFont="1" applyBorder="1" applyAlignment="1" applyProtection="1">
      <alignment horizontal="right" vertical="center" shrinkToFit="1"/>
      <protection locked="0"/>
    </xf>
    <xf numFmtId="177" fontId="7" fillId="0" borderId="15" xfId="0" applyNumberFormat="1" applyFont="1" applyBorder="1" applyAlignment="1" applyProtection="1">
      <alignment horizontal="right" vertical="center" shrinkToFit="1"/>
      <protection locked="0"/>
    </xf>
    <xf numFmtId="177" fontId="7" fillId="0" borderId="9" xfId="0" applyNumberFormat="1" applyFont="1" applyFill="1" applyBorder="1" applyAlignment="1" applyProtection="1">
      <alignment horizontal="right" vertical="center" shrinkToFit="1"/>
    </xf>
    <xf numFmtId="180" fontId="7" fillId="0" borderId="0" xfId="0" applyNumberFormat="1" applyFont="1" applyBorder="1" applyAlignment="1">
      <alignment horizontal="right" vertical="center" shrinkToFit="1"/>
    </xf>
    <xf numFmtId="177" fontId="7" fillId="0" borderId="12" xfId="0" applyNumberFormat="1" applyFont="1" applyBorder="1" applyAlignment="1" applyProtection="1">
      <alignment horizontal="right" vertical="center" shrinkToFit="1"/>
      <protection locked="0"/>
    </xf>
    <xf numFmtId="177" fontId="7" fillId="0" borderId="0" xfId="0" applyNumberFormat="1" applyFont="1" applyBorder="1" applyAlignment="1" applyProtection="1">
      <alignment horizontal="right" vertical="center" shrinkToFit="1"/>
      <protection locked="0"/>
    </xf>
    <xf numFmtId="177" fontId="7" fillId="0" borderId="0" xfId="0" applyNumberFormat="1" applyFont="1" applyBorder="1" applyAlignment="1">
      <alignment horizontal="right" vertical="center" shrinkToFit="1"/>
    </xf>
    <xf numFmtId="177" fontId="7" fillId="0" borderId="13" xfId="0" applyNumberFormat="1" applyFont="1" applyFill="1" applyBorder="1" applyAlignment="1" applyProtection="1">
      <alignment horizontal="right" vertical="center" shrinkToFit="1"/>
    </xf>
    <xf numFmtId="180" fontId="7" fillId="0" borderId="1" xfId="0" applyNumberFormat="1" applyFont="1" applyBorder="1" applyAlignment="1">
      <alignment horizontal="right" vertical="center" shrinkToFit="1"/>
    </xf>
    <xf numFmtId="177" fontId="7" fillId="0" borderId="11" xfId="0" applyNumberFormat="1" applyFont="1" applyBorder="1" applyAlignment="1" applyProtection="1">
      <alignment horizontal="right" vertical="center" shrinkToFit="1"/>
      <protection locked="0"/>
    </xf>
    <xf numFmtId="177" fontId="7" fillId="0" borderId="1" xfId="0" applyNumberFormat="1" applyFont="1" applyBorder="1" applyAlignment="1" applyProtection="1">
      <alignment horizontal="right" vertical="center" shrinkToFit="1"/>
      <protection locked="0"/>
    </xf>
    <xf numFmtId="177" fontId="7" fillId="0" borderId="1" xfId="0" applyNumberFormat="1" applyFont="1" applyBorder="1" applyAlignment="1">
      <alignment horizontal="right" vertical="center" shrinkToFit="1"/>
    </xf>
    <xf numFmtId="180" fontId="7" fillId="0" borderId="6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 applyProtection="1">
      <alignment horizontal="right" vertical="center" shrinkToFit="1"/>
      <protection locked="0"/>
    </xf>
    <xf numFmtId="177" fontId="7" fillId="0" borderId="6" xfId="0" applyNumberFormat="1" applyFont="1" applyBorder="1" applyAlignment="1" applyProtection="1">
      <alignment horizontal="right" vertical="center" shrinkToFit="1"/>
      <protection locked="0"/>
    </xf>
    <xf numFmtId="177" fontId="7" fillId="0" borderId="6" xfId="0" applyNumberFormat="1" applyFont="1" applyBorder="1" applyAlignment="1">
      <alignment horizontal="right" vertical="center" shrinkToFit="1"/>
    </xf>
    <xf numFmtId="177" fontId="7" fillId="0" borderId="3" xfId="0" applyNumberFormat="1" applyFont="1" applyFill="1" applyBorder="1" applyAlignment="1" applyProtection="1">
      <alignment horizontal="right" vertical="center" shrinkToFit="1"/>
    </xf>
    <xf numFmtId="177" fontId="7" fillId="0" borderId="14" xfId="0" applyNumberFormat="1" applyFont="1" applyFill="1" applyBorder="1" applyAlignment="1" applyProtection="1">
      <alignment horizontal="right" vertical="center" shrinkToFit="1"/>
    </xf>
    <xf numFmtId="0" fontId="6" fillId="0" borderId="7" xfId="0" applyFon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 shrinkToFit="1"/>
    </xf>
    <xf numFmtId="177" fontId="7" fillId="0" borderId="19" xfId="0" applyNumberFormat="1" applyFont="1" applyFill="1" applyBorder="1" applyAlignment="1" applyProtection="1">
      <alignment horizontal="right" vertical="center" shrinkToFit="1"/>
    </xf>
    <xf numFmtId="49" fontId="6" fillId="0" borderId="20" xfId="0" applyNumberFormat="1" applyFont="1" applyBorder="1" applyAlignment="1">
      <alignment horizontal="center" vertical="center"/>
    </xf>
    <xf numFmtId="180" fontId="7" fillId="0" borderId="22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21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22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Alignment="1">
      <alignment horizontal="distributed" vertical="center"/>
    </xf>
    <xf numFmtId="182" fontId="0" fillId="0" borderId="0" xfId="0" applyNumberFormat="1" applyFill="1" applyAlignment="1">
      <alignment vertical="center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80" fontId="7" fillId="0" borderId="15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15" xfId="0" applyNumberFormat="1" applyFont="1" applyFill="1" applyBorder="1" applyAlignment="1">
      <alignment horizontal="right" vertical="center" shrinkToFit="1"/>
    </xf>
    <xf numFmtId="180" fontId="7" fillId="0" borderId="0" xfId="0" applyNumberFormat="1" applyFont="1" applyFill="1" applyBorder="1" applyAlignment="1">
      <alignment horizontal="right" vertical="center" shrinkToFit="1"/>
    </xf>
    <xf numFmtId="180" fontId="7" fillId="0" borderId="12" xfId="0" applyNumberFormat="1" applyFont="1" applyFill="1" applyBorder="1" applyAlignment="1">
      <alignment horizontal="right" vertical="center" shrinkToFit="1"/>
    </xf>
    <xf numFmtId="180" fontId="7" fillId="0" borderId="6" xfId="0" applyNumberFormat="1" applyFont="1" applyFill="1" applyBorder="1" applyAlignment="1">
      <alignment horizontal="right" vertical="center" shrinkToFit="1"/>
    </xf>
    <xf numFmtId="41" fontId="0" fillId="0" borderId="3" xfId="0" applyNumberFormat="1" applyFill="1" applyBorder="1" applyAlignment="1">
      <alignment vertical="center"/>
    </xf>
    <xf numFmtId="180" fontId="7" fillId="0" borderId="1" xfId="0" applyNumberFormat="1" applyFont="1" applyFill="1" applyBorder="1" applyAlignment="1">
      <alignment horizontal="right" vertical="center" shrinkToFit="1"/>
    </xf>
    <xf numFmtId="177" fontId="7" fillId="0" borderId="12" xfId="0" applyNumberFormat="1" applyFont="1" applyBorder="1" applyAlignment="1">
      <alignment horizontal="right" vertical="center" shrinkToFit="1"/>
    </xf>
    <xf numFmtId="49" fontId="6" fillId="0" borderId="16" xfId="0" applyNumberFormat="1" applyFont="1" applyBorder="1" applyAlignment="1">
      <alignment horizontal="center" vertical="center"/>
    </xf>
    <xf numFmtId="180" fontId="7" fillId="0" borderId="18" xfId="0" applyNumberFormat="1" applyFont="1" applyFill="1" applyBorder="1" applyAlignment="1">
      <alignment horizontal="right" vertical="center" shrinkToFit="1"/>
    </xf>
    <xf numFmtId="180" fontId="7" fillId="0" borderId="18" xfId="0" applyNumberFormat="1" applyFont="1" applyBorder="1" applyAlignment="1">
      <alignment horizontal="right" vertical="center" shrinkToFit="1"/>
    </xf>
    <xf numFmtId="177" fontId="7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7" fillId="0" borderId="18" xfId="0" applyNumberFormat="1" applyFont="1" applyBorder="1" applyAlignment="1" applyProtection="1">
      <alignment horizontal="right" vertical="center" shrinkToFit="1"/>
      <protection locked="0"/>
    </xf>
    <xf numFmtId="177" fontId="7" fillId="0" borderId="23" xfId="0" applyNumberFormat="1" applyFont="1" applyFill="1" applyBorder="1" applyAlignment="1" applyProtection="1">
      <alignment horizontal="right" vertical="center" shrinkToFit="1"/>
    </xf>
    <xf numFmtId="49" fontId="9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180" fontId="7" fillId="0" borderId="5" xfId="0" applyNumberFormat="1" applyFont="1" applyBorder="1" applyAlignment="1">
      <alignment horizontal="right" vertical="center" shrinkToFit="1"/>
    </xf>
    <xf numFmtId="180" fontId="7" fillId="0" borderId="4" xfId="0" applyNumberFormat="1" applyFont="1" applyBorder="1" applyAlignment="1">
      <alignment horizontal="right" vertical="center" shrinkToFit="1"/>
    </xf>
    <xf numFmtId="0" fontId="6" fillId="0" borderId="12" xfId="0" applyNumberFormat="1" applyFont="1" applyBorder="1" applyAlignment="1">
      <alignment horizontal="left" vertical="center"/>
    </xf>
    <xf numFmtId="180" fontId="7" fillId="0" borderId="11" xfId="0" applyNumberFormat="1" applyFont="1" applyBorder="1" applyAlignment="1">
      <alignment horizontal="right" vertical="center" shrinkToFit="1"/>
    </xf>
    <xf numFmtId="180" fontId="7" fillId="0" borderId="3" xfId="0" applyNumberFormat="1" applyFont="1" applyBorder="1" applyAlignment="1">
      <alignment horizontal="right" vertical="center" shrinkToFit="1"/>
    </xf>
    <xf numFmtId="185" fontId="7" fillId="0" borderId="6" xfId="0" applyNumberFormat="1" applyFont="1" applyBorder="1" applyAlignment="1">
      <alignment horizontal="right" vertical="center" shrinkToFit="1"/>
    </xf>
    <xf numFmtId="180" fontId="7" fillId="0" borderId="14" xfId="0" applyNumberFormat="1" applyFont="1" applyBorder="1" applyAlignment="1">
      <alignment horizontal="right" vertical="center" shrinkToFit="1"/>
    </xf>
    <xf numFmtId="49" fontId="6" fillId="0" borderId="11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0" xfId="0" applyNumberFormat="1" applyFont="1" applyBorder="1" applyAlignment="1">
      <alignment horizontal="left" vertical="center"/>
    </xf>
    <xf numFmtId="0" fontId="0" fillId="0" borderId="0" xfId="0" applyNumberFormat="1"/>
    <xf numFmtId="0" fontId="6" fillId="0" borderId="0" xfId="0" applyNumberFormat="1" applyFont="1"/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8" xfId="3" applyBorder="1">
      <alignment horizontal="center" vertical="center"/>
    </xf>
    <xf numFmtId="180" fontId="7" fillId="0" borderId="8" xfId="0" applyNumberFormat="1" applyFont="1" applyBorder="1" applyAlignment="1">
      <alignment horizontal="right" vertical="center" shrinkToFit="1"/>
    </xf>
    <xf numFmtId="49" fontId="6" fillId="0" borderId="1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2" xfId="3" applyBorder="1">
      <alignment horizontal="center" vertical="center"/>
    </xf>
    <xf numFmtId="180" fontId="7" fillId="0" borderId="12" xfId="0" applyNumberFormat="1" applyFont="1" applyBorder="1" applyAlignment="1">
      <alignment horizontal="right" vertical="center" shrinkToFit="1"/>
    </xf>
    <xf numFmtId="49" fontId="6" fillId="0" borderId="0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2" xfId="3" applyFont="1" applyBorder="1">
      <alignment horizontal="center" vertical="center"/>
    </xf>
    <xf numFmtId="49" fontId="6" fillId="0" borderId="7" xfId="3" applyFont="1" applyBorder="1">
      <alignment horizontal="center" vertical="center"/>
    </xf>
    <xf numFmtId="180" fontId="7" fillId="0" borderId="13" xfId="0" applyNumberFormat="1" applyFont="1" applyBorder="1" applyAlignment="1">
      <alignment horizontal="right" vertical="center" shrinkToFit="1"/>
    </xf>
    <xf numFmtId="49" fontId="6" fillId="0" borderId="10" xfId="3" applyFont="1" applyBorder="1">
      <alignment horizontal="center" vertical="center"/>
    </xf>
    <xf numFmtId="186" fontId="0" fillId="0" borderId="0" xfId="0" applyNumberFormat="1"/>
    <xf numFmtId="0" fontId="6" fillId="0" borderId="0" xfId="0" applyFont="1"/>
    <xf numFmtId="49" fontId="6" fillId="0" borderId="10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2" xfId="3" applyBorder="1">
      <alignment horizontal="center" vertical="center"/>
    </xf>
    <xf numFmtId="177" fontId="7" fillId="0" borderId="8" xfId="0" applyNumberFormat="1" applyFont="1" applyBorder="1" applyAlignment="1">
      <alignment horizontal="right" vertical="center" shrinkToFit="1"/>
    </xf>
    <xf numFmtId="49" fontId="6" fillId="0" borderId="7" xfId="3" applyBorder="1">
      <alignment horizontal="center" vertical="center"/>
    </xf>
    <xf numFmtId="179" fontId="7" fillId="0" borderId="0" xfId="0" applyNumberFormat="1" applyFont="1" applyBorder="1" applyAlignment="1">
      <alignment horizontal="right" vertical="center" shrinkToFit="1"/>
    </xf>
    <xf numFmtId="0" fontId="0" fillId="0" borderId="0" xfId="0" applyBorder="1"/>
    <xf numFmtId="177" fontId="7" fillId="0" borderId="13" xfId="0" applyNumberFormat="1" applyFont="1" applyBorder="1" applyAlignment="1">
      <alignment horizontal="right" vertical="center" shrinkToFit="1"/>
    </xf>
    <xf numFmtId="177" fontId="7" fillId="0" borderId="11" xfId="0" applyNumberFormat="1" applyFont="1" applyBorder="1" applyAlignment="1">
      <alignment horizontal="right" vertical="center" shrinkToFit="1"/>
    </xf>
    <xf numFmtId="179" fontId="7" fillId="0" borderId="1" xfId="0" applyNumberFormat="1" applyFont="1" applyBorder="1" applyAlignment="1">
      <alignment horizontal="right" vertical="center" shrinkToFit="1"/>
    </xf>
    <xf numFmtId="177" fontId="7" fillId="0" borderId="14" xfId="0" applyNumberFormat="1" applyFont="1" applyBorder="1" applyAlignment="1">
      <alignment horizontal="right" vertical="center" shrinkToFi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176" fontId="6" fillId="0" borderId="13" xfId="0" applyNumberFormat="1" applyFont="1" applyBorder="1" applyAlignment="1">
      <alignment horizontal="right" vertical="center" shrinkToFit="1"/>
    </xf>
    <xf numFmtId="176" fontId="7" fillId="0" borderId="13" xfId="0" applyNumberFormat="1" applyFont="1" applyBorder="1" applyAlignment="1">
      <alignment horizontal="right" vertical="center" shrinkToFit="1"/>
    </xf>
    <xf numFmtId="176" fontId="7" fillId="0" borderId="11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14" xfId="0" applyNumberFormat="1" applyFont="1" applyBorder="1" applyAlignment="1">
      <alignment horizontal="right" vertical="center" shrinkToFit="1"/>
    </xf>
    <xf numFmtId="49" fontId="6" fillId="0" borderId="15" xfId="3" applyFill="1" applyBorder="1" applyAlignment="1">
      <alignment horizontal="left" vertical="center"/>
    </xf>
  </cellXfs>
  <cellStyles count="9">
    <cellStyle name="0.01" xfId="1"/>
    <cellStyle name="0.1" xfId="2"/>
    <cellStyle name="丸ゴシックM-PRO" xfId="3"/>
    <cellStyle name="桁区切り 2" xfId="7"/>
    <cellStyle name="標準" xfId="0" builtinId="0"/>
    <cellStyle name="標準_20第４章（医療施設）" xfId="6"/>
    <cellStyle name="標準_22第４章（医療施設）" xfId="4"/>
    <cellStyle name="標準_Sec.2-2" xfId="5"/>
    <cellStyle name="標準_仕様（医療施設）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4</xdr:row>
      <xdr:rowOff>0</xdr:rowOff>
    </xdr:from>
    <xdr:to>
      <xdr:col>3</xdr:col>
      <xdr:colOff>323850</xdr:colOff>
      <xdr:row>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43100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f.net-shw.ehime.jp\shares2\&#20445;&#20581;&#31119;&#31049;&#35506;\03&#20225;&#30011;&#20418;\&#9670;&#37428;&#26408;&#12363;&#12425;&#21152;&#22320;&#12408;\&#24179;&#25104;27&#24180;&#29256;&#20445;&#20581;&#32113;&#35336;&#24180;&#22577;\&#31532;&#65300;&#31456;&#65288;&#21307;&#30274;&#26045;&#35373;&#65289;\&#31532;4&#31456;&#65288;&#21307;&#30274;&#26045;&#3537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表"/>
      <sheetName val="１表"/>
      <sheetName val="２表"/>
      <sheetName val="３表"/>
      <sheetName val="４表"/>
      <sheetName val="５表"/>
      <sheetName val="６－７表"/>
      <sheetName val="８表"/>
      <sheetName val="９表"/>
      <sheetName val="１０表"/>
      <sheetName val="１１－１３表"/>
      <sheetName val="１４－１５表"/>
      <sheetName val="１６－１８表"/>
      <sheetName val="１９－２０表"/>
      <sheetName val="２１表"/>
      <sheetName val="２２表"/>
      <sheetName val="２３表"/>
      <sheetName val="２４表"/>
      <sheetName val="２５表"/>
      <sheetName val="２６表"/>
      <sheetName val="２７表－２８表"/>
      <sheetName val="２９－３１表"/>
      <sheetName val="７表"/>
      <sheetName val="１２表"/>
      <sheetName val="１３表"/>
      <sheetName val="１７表"/>
      <sheetName val="１８表"/>
      <sheetName val="２０表"/>
      <sheetName val="２８表"/>
      <sheetName val="３０表"/>
      <sheetName val="３１表"/>
      <sheetName val="参考（市町村別人口）  "/>
    </sheetNames>
    <sheetDataSet>
      <sheetData sheetId="0"/>
      <sheetData sheetId="1"/>
      <sheetData sheetId="2"/>
      <sheetData sheetId="3">
        <row r="6">
          <cell r="D6">
            <v>5116</v>
          </cell>
          <cell r="E6">
            <v>26</v>
          </cell>
          <cell r="F6">
            <v>72</v>
          </cell>
          <cell r="I6">
            <v>1247</v>
          </cell>
          <cell r="J6">
            <v>209</v>
          </cell>
          <cell r="K6">
            <v>1038</v>
          </cell>
          <cell r="M6">
            <v>454</v>
          </cell>
        </row>
        <row r="7">
          <cell r="B7">
            <v>132</v>
          </cell>
          <cell r="C7">
            <v>21364</v>
          </cell>
          <cell r="D7">
            <v>4751</v>
          </cell>
          <cell r="E7">
            <v>26</v>
          </cell>
          <cell r="F7">
            <v>72</v>
          </cell>
          <cell r="G7">
            <v>4804</v>
          </cell>
          <cell r="H7">
            <v>11711</v>
          </cell>
          <cell r="I7">
            <v>1118</v>
          </cell>
          <cell r="J7">
            <v>188</v>
          </cell>
          <cell r="K7">
            <v>930</v>
          </cell>
          <cell r="L7">
            <v>2976</v>
          </cell>
          <cell r="M7">
            <v>390</v>
          </cell>
          <cell r="N7">
            <v>620</v>
          </cell>
        </row>
        <row r="8">
          <cell r="B8">
            <v>11</v>
          </cell>
          <cell r="C8">
            <v>1215</v>
          </cell>
          <cell r="D8">
            <v>365</v>
          </cell>
          <cell r="E8">
            <v>0</v>
          </cell>
          <cell r="F8">
            <v>0</v>
          </cell>
          <cell r="G8">
            <v>327</v>
          </cell>
          <cell r="H8">
            <v>523</v>
          </cell>
          <cell r="I8">
            <v>129</v>
          </cell>
          <cell r="J8">
            <v>21</v>
          </cell>
          <cell r="K8">
            <v>108</v>
          </cell>
          <cell r="L8">
            <v>339</v>
          </cell>
          <cell r="M8">
            <v>64</v>
          </cell>
          <cell r="N8">
            <v>63</v>
          </cell>
        </row>
        <row r="9">
          <cell r="B9">
            <v>43</v>
          </cell>
          <cell r="C9">
            <v>7679</v>
          </cell>
          <cell r="D9">
            <v>1663</v>
          </cell>
          <cell r="E9">
            <v>6</v>
          </cell>
          <cell r="F9">
            <v>0</v>
          </cell>
          <cell r="G9">
            <v>1732</v>
          </cell>
          <cell r="H9">
            <v>4278</v>
          </cell>
          <cell r="I9">
            <v>472</v>
          </cell>
          <cell r="J9">
            <v>93</v>
          </cell>
          <cell r="K9">
            <v>379</v>
          </cell>
          <cell r="L9">
            <v>1473</v>
          </cell>
          <cell r="M9">
            <v>134</v>
          </cell>
          <cell r="N9">
            <v>250</v>
          </cell>
        </row>
        <row r="10">
          <cell r="B10">
            <v>30</v>
          </cell>
          <cell r="C10">
            <v>2498</v>
          </cell>
          <cell r="D10">
            <v>393</v>
          </cell>
          <cell r="E10">
            <v>4</v>
          </cell>
          <cell r="F10">
            <v>0</v>
          </cell>
          <cell r="G10">
            <v>800</v>
          </cell>
          <cell r="H10">
            <v>1301</v>
          </cell>
          <cell r="I10">
            <v>116</v>
          </cell>
          <cell r="J10">
            <v>25</v>
          </cell>
          <cell r="K10">
            <v>91</v>
          </cell>
          <cell r="L10">
            <v>346</v>
          </cell>
          <cell r="M10">
            <v>9</v>
          </cell>
          <cell r="N10">
            <v>90</v>
          </cell>
        </row>
        <row r="11">
          <cell r="B11">
            <v>7</v>
          </cell>
          <cell r="C11">
            <v>1540</v>
          </cell>
          <cell r="D11">
            <v>293</v>
          </cell>
          <cell r="E11">
            <v>4</v>
          </cell>
          <cell r="F11">
            <v>5</v>
          </cell>
          <cell r="G11">
            <v>183</v>
          </cell>
          <cell r="H11">
            <v>1055</v>
          </cell>
          <cell r="I11">
            <v>79</v>
          </cell>
          <cell r="J11">
            <v>18</v>
          </cell>
          <cell r="K11">
            <v>61</v>
          </cell>
          <cell r="L11">
            <v>327</v>
          </cell>
          <cell r="M11">
            <v>141</v>
          </cell>
          <cell r="N11">
            <v>43</v>
          </cell>
        </row>
        <row r="12">
          <cell r="B12">
            <v>6</v>
          </cell>
          <cell r="C12">
            <v>1042</v>
          </cell>
          <cell r="D12">
            <v>418</v>
          </cell>
          <cell r="E12">
            <v>2</v>
          </cell>
          <cell r="F12">
            <v>0</v>
          </cell>
          <cell r="G12">
            <v>285</v>
          </cell>
          <cell r="H12">
            <v>337</v>
          </cell>
          <cell r="I12">
            <v>42</v>
          </cell>
          <cell r="J12">
            <v>2</v>
          </cell>
          <cell r="K12">
            <v>40</v>
          </cell>
          <cell r="L12">
            <v>38</v>
          </cell>
          <cell r="M12">
            <v>9</v>
          </cell>
          <cell r="N12">
            <v>20</v>
          </cell>
        </row>
        <row r="13">
          <cell r="B13">
            <v>12</v>
          </cell>
          <cell r="C13">
            <v>2468</v>
          </cell>
          <cell r="D13">
            <v>721</v>
          </cell>
          <cell r="E13">
            <v>2</v>
          </cell>
          <cell r="F13">
            <v>21</v>
          </cell>
          <cell r="G13">
            <v>343</v>
          </cell>
          <cell r="H13">
            <v>1381</v>
          </cell>
          <cell r="I13">
            <v>95</v>
          </cell>
          <cell r="J13">
            <v>12</v>
          </cell>
          <cell r="K13">
            <v>83</v>
          </cell>
          <cell r="L13">
            <v>197</v>
          </cell>
          <cell r="M13">
            <v>28</v>
          </cell>
          <cell r="N13">
            <v>53</v>
          </cell>
        </row>
        <row r="14">
          <cell r="B14">
            <v>10</v>
          </cell>
          <cell r="C14">
            <v>1825</v>
          </cell>
          <cell r="D14">
            <v>594</v>
          </cell>
          <cell r="E14">
            <v>2</v>
          </cell>
          <cell r="F14">
            <v>0</v>
          </cell>
          <cell r="G14">
            <v>412</v>
          </cell>
          <cell r="H14">
            <v>817</v>
          </cell>
          <cell r="I14">
            <v>93</v>
          </cell>
          <cell r="J14">
            <v>6</v>
          </cell>
          <cell r="K14">
            <v>87</v>
          </cell>
          <cell r="L14">
            <v>94</v>
          </cell>
          <cell r="M14">
            <v>0</v>
          </cell>
          <cell r="N14">
            <v>55</v>
          </cell>
        </row>
        <row r="15">
          <cell r="B15">
            <v>6</v>
          </cell>
          <cell r="C15">
            <v>1026</v>
          </cell>
          <cell r="D15">
            <v>267</v>
          </cell>
          <cell r="E15">
            <v>0</v>
          </cell>
          <cell r="F15">
            <v>26</v>
          </cell>
          <cell r="G15">
            <v>245</v>
          </cell>
          <cell r="H15">
            <v>488</v>
          </cell>
          <cell r="I15">
            <v>61</v>
          </cell>
          <cell r="J15">
            <v>9</v>
          </cell>
          <cell r="K15">
            <v>52</v>
          </cell>
          <cell r="L15">
            <v>124</v>
          </cell>
          <cell r="M15">
            <v>15</v>
          </cell>
          <cell r="N15">
            <v>26</v>
          </cell>
        </row>
        <row r="16">
          <cell r="B16">
            <v>2</v>
          </cell>
          <cell r="C16">
            <v>334</v>
          </cell>
          <cell r="D16">
            <v>0</v>
          </cell>
          <cell r="E16">
            <v>0</v>
          </cell>
          <cell r="F16">
            <v>0</v>
          </cell>
          <cell r="G16">
            <v>262</v>
          </cell>
          <cell r="H16">
            <v>72</v>
          </cell>
          <cell r="I16">
            <v>32</v>
          </cell>
          <cell r="J16">
            <v>3</v>
          </cell>
          <cell r="K16">
            <v>29</v>
          </cell>
          <cell r="L16">
            <v>42</v>
          </cell>
          <cell r="M16">
            <v>24</v>
          </cell>
          <cell r="N16">
            <v>15</v>
          </cell>
        </row>
        <row r="17">
          <cell r="B17">
            <v>9</v>
          </cell>
          <cell r="C17">
            <v>1365</v>
          </cell>
          <cell r="D17">
            <v>362</v>
          </cell>
          <cell r="E17">
            <v>4</v>
          </cell>
          <cell r="F17">
            <v>0</v>
          </cell>
          <cell r="G17">
            <v>445</v>
          </cell>
          <cell r="H17">
            <v>554</v>
          </cell>
          <cell r="I17">
            <v>56</v>
          </cell>
          <cell r="J17">
            <v>9</v>
          </cell>
          <cell r="K17">
            <v>47</v>
          </cell>
          <cell r="L17">
            <v>158</v>
          </cell>
          <cell r="M17">
            <v>12</v>
          </cell>
          <cell r="N17">
            <v>36</v>
          </cell>
        </row>
        <row r="18">
          <cell r="B18">
            <v>3</v>
          </cell>
          <cell r="C18">
            <v>315</v>
          </cell>
          <cell r="D18">
            <v>0</v>
          </cell>
          <cell r="E18">
            <v>2</v>
          </cell>
          <cell r="F18">
            <v>0</v>
          </cell>
          <cell r="G18">
            <v>97</v>
          </cell>
          <cell r="H18">
            <v>216</v>
          </cell>
          <cell r="I18">
            <v>41</v>
          </cell>
          <cell r="J18">
            <v>2</v>
          </cell>
          <cell r="K18">
            <v>39</v>
          </cell>
          <cell r="L18">
            <v>38</v>
          </cell>
          <cell r="M18">
            <v>0</v>
          </cell>
          <cell r="N18">
            <v>19</v>
          </cell>
        </row>
        <row r="19">
          <cell r="B19">
            <v>4</v>
          </cell>
          <cell r="C19">
            <v>1272</v>
          </cell>
          <cell r="D19">
            <v>40</v>
          </cell>
          <cell r="E19">
            <v>0</v>
          </cell>
          <cell r="F19">
            <v>20</v>
          </cell>
          <cell r="G19">
            <v>0</v>
          </cell>
          <cell r="H19">
            <v>1212</v>
          </cell>
          <cell r="I19">
            <v>31</v>
          </cell>
          <cell r="J19">
            <v>9</v>
          </cell>
          <cell r="K19">
            <v>22</v>
          </cell>
          <cell r="L19">
            <v>139</v>
          </cell>
          <cell r="M19">
            <v>18</v>
          </cell>
          <cell r="N19">
            <v>13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</v>
          </cell>
          <cell r="J20">
            <v>1</v>
          </cell>
          <cell r="K20">
            <v>4</v>
          </cell>
          <cell r="L20">
            <v>6</v>
          </cell>
          <cell r="M20">
            <v>0</v>
          </cell>
          <cell r="N20">
            <v>4</v>
          </cell>
        </row>
        <row r="21">
          <cell r="B21">
            <v>1</v>
          </cell>
          <cell r="C21">
            <v>77</v>
          </cell>
          <cell r="D21">
            <v>0</v>
          </cell>
          <cell r="E21">
            <v>0</v>
          </cell>
          <cell r="F21">
            <v>0</v>
          </cell>
          <cell r="G21">
            <v>30</v>
          </cell>
          <cell r="H21">
            <v>47</v>
          </cell>
          <cell r="I21">
            <v>11</v>
          </cell>
          <cell r="J21">
            <v>3</v>
          </cell>
          <cell r="K21">
            <v>8</v>
          </cell>
          <cell r="L21">
            <v>47</v>
          </cell>
          <cell r="M21">
            <v>14</v>
          </cell>
          <cell r="N21">
            <v>4</v>
          </cell>
        </row>
        <row r="22">
          <cell r="B22">
            <v>2</v>
          </cell>
          <cell r="C22">
            <v>209</v>
          </cell>
          <cell r="D22">
            <v>153</v>
          </cell>
          <cell r="E22">
            <v>0</v>
          </cell>
          <cell r="F22">
            <v>0</v>
          </cell>
          <cell r="G22">
            <v>56</v>
          </cell>
          <cell r="H22">
            <v>0</v>
          </cell>
          <cell r="I22">
            <v>26</v>
          </cell>
          <cell r="J22">
            <v>4</v>
          </cell>
          <cell r="K22">
            <v>22</v>
          </cell>
          <cell r="L22">
            <v>71</v>
          </cell>
          <cell r="M22">
            <v>8</v>
          </cell>
          <cell r="N22">
            <v>16</v>
          </cell>
        </row>
        <row r="23">
          <cell r="B23">
            <v>1</v>
          </cell>
          <cell r="C23">
            <v>213</v>
          </cell>
          <cell r="D23">
            <v>113</v>
          </cell>
          <cell r="E23">
            <v>0</v>
          </cell>
          <cell r="F23">
            <v>0</v>
          </cell>
          <cell r="G23">
            <v>100</v>
          </cell>
          <cell r="H23">
            <v>0</v>
          </cell>
          <cell r="I23">
            <v>18</v>
          </cell>
          <cell r="J23">
            <v>4</v>
          </cell>
          <cell r="K23">
            <v>14</v>
          </cell>
          <cell r="L23">
            <v>63</v>
          </cell>
          <cell r="M23">
            <v>19</v>
          </cell>
          <cell r="N23">
            <v>8</v>
          </cell>
        </row>
        <row r="24">
          <cell r="B24">
            <v>1</v>
          </cell>
          <cell r="C24">
            <v>88</v>
          </cell>
          <cell r="D24">
            <v>0</v>
          </cell>
          <cell r="E24">
            <v>0</v>
          </cell>
          <cell r="F24">
            <v>0</v>
          </cell>
          <cell r="G24">
            <v>36</v>
          </cell>
          <cell r="H24">
            <v>52</v>
          </cell>
          <cell r="I24">
            <v>14</v>
          </cell>
          <cell r="J24">
            <v>2</v>
          </cell>
          <cell r="K24">
            <v>12</v>
          </cell>
          <cell r="L24">
            <v>29</v>
          </cell>
          <cell r="M24">
            <v>0</v>
          </cell>
          <cell r="N24">
            <v>9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14</v>
          </cell>
          <cell r="J25">
            <v>1</v>
          </cell>
          <cell r="K25">
            <v>13</v>
          </cell>
          <cell r="L25">
            <v>19</v>
          </cell>
          <cell r="M25">
            <v>4</v>
          </cell>
          <cell r="N25">
            <v>4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6</v>
          </cell>
          <cell r="J26">
            <v>1</v>
          </cell>
          <cell r="K26">
            <v>5</v>
          </cell>
          <cell r="L26">
            <v>19</v>
          </cell>
          <cell r="M26">
            <v>4</v>
          </cell>
          <cell r="N26">
            <v>2</v>
          </cell>
        </row>
        <row r="27">
          <cell r="B27">
            <v>2</v>
          </cell>
          <cell r="C27">
            <v>232</v>
          </cell>
          <cell r="D27">
            <v>0</v>
          </cell>
          <cell r="E27">
            <v>0</v>
          </cell>
          <cell r="F27">
            <v>0</v>
          </cell>
          <cell r="G27">
            <v>45</v>
          </cell>
          <cell r="H27">
            <v>187</v>
          </cell>
          <cell r="I27">
            <v>13</v>
          </cell>
          <cell r="J27">
            <v>2</v>
          </cell>
          <cell r="K27">
            <v>11</v>
          </cell>
          <cell r="L27">
            <v>36</v>
          </cell>
          <cell r="M27">
            <v>3</v>
          </cell>
          <cell r="N27">
            <v>5</v>
          </cell>
        </row>
        <row r="28">
          <cell r="B28">
            <v>4</v>
          </cell>
          <cell r="C28">
            <v>396</v>
          </cell>
          <cell r="D28">
            <v>99</v>
          </cell>
          <cell r="E28">
            <v>0</v>
          </cell>
          <cell r="F28">
            <v>0</v>
          </cell>
          <cell r="G28">
            <v>60</v>
          </cell>
          <cell r="H28">
            <v>237</v>
          </cell>
          <cell r="I28">
            <v>22</v>
          </cell>
          <cell r="J28">
            <v>3</v>
          </cell>
          <cell r="K28">
            <v>19</v>
          </cell>
          <cell r="L28">
            <v>49</v>
          </cell>
          <cell r="M28">
            <v>12</v>
          </cell>
          <cell r="N28">
            <v>11</v>
          </cell>
        </row>
        <row r="29">
          <cell r="B29">
            <v>9</v>
          </cell>
          <cell r="C29">
            <v>1365</v>
          </cell>
          <cell r="D29">
            <v>362</v>
          </cell>
          <cell r="E29">
            <v>4</v>
          </cell>
          <cell r="F29">
            <v>0</v>
          </cell>
          <cell r="G29">
            <v>445</v>
          </cell>
          <cell r="H29">
            <v>554</v>
          </cell>
          <cell r="I29">
            <v>56</v>
          </cell>
          <cell r="J29">
            <v>9</v>
          </cell>
          <cell r="K29">
            <v>47</v>
          </cell>
          <cell r="L29">
            <v>158</v>
          </cell>
          <cell r="M29">
            <v>12</v>
          </cell>
          <cell r="N29">
            <v>36</v>
          </cell>
        </row>
        <row r="30">
          <cell r="B30">
            <v>22</v>
          </cell>
          <cell r="C30">
            <v>4293</v>
          </cell>
          <cell r="D30">
            <v>1315</v>
          </cell>
          <cell r="E30">
            <v>4</v>
          </cell>
          <cell r="F30">
            <v>21</v>
          </cell>
          <cell r="G30">
            <v>755</v>
          </cell>
          <cell r="H30">
            <v>2198</v>
          </cell>
          <cell r="I30">
            <v>188</v>
          </cell>
          <cell r="J30">
            <v>18</v>
          </cell>
          <cell r="K30">
            <v>170</v>
          </cell>
          <cell r="L30">
            <v>291</v>
          </cell>
          <cell r="M30">
            <v>28</v>
          </cell>
          <cell r="N30">
            <v>108</v>
          </cell>
        </row>
        <row r="31">
          <cell r="B31">
            <v>30</v>
          </cell>
          <cell r="C31">
            <v>2498</v>
          </cell>
          <cell r="D31">
            <v>393</v>
          </cell>
          <cell r="E31">
            <v>4</v>
          </cell>
          <cell r="F31">
            <v>0</v>
          </cell>
          <cell r="G31">
            <v>800</v>
          </cell>
          <cell r="H31">
            <v>1301</v>
          </cell>
          <cell r="I31">
            <v>121</v>
          </cell>
          <cell r="J31">
            <v>26</v>
          </cell>
          <cell r="K31">
            <v>95</v>
          </cell>
          <cell r="L31">
            <v>352</v>
          </cell>
          <cell r="M31">
            <v>9</v>
          </cell>
          <cell r="N31">
            <v>94</v>
          </cell>
        </row>
        <row r="32">
          <cell r="B32">
            <v>53</v>
          </cell>
          <cell r="C32">
            <v>9784</v>
          </cell>
          <cell r="D32">
            <v>1969</v>
          </cell>
          <cell r="E32">
            <v>6</v>
          </cell>
          <cell r="F32">
            <v>20</v>
          </cell>
          <cell r="G32">
            <v>2180</v>
          </cell>
          <cell r="H32">
            <v>5609</v>
          </cell>
          <cell r="I32">
            <v>590</v>
          </cell>
          <cell r="J32">
            <v>116</v>
          </cell>
          <cell r="K32">
            <v>474</v>
          </cell>
          <cell r="L32">
            <v>1835</v>
          </cell>
          <cell r="M32">
            <v>217</v>
          </cell>
          <cell r="N32">
            <v>306</v>
          </cell>
        </row>
        <row r="33">
          <cell r="B33">
            <v>16</v>
          </cell>
          <cell r="C33">
            <v>2471</v>
          </cell>
          <cell r="D33">
            <v>685</v>
          </cell>
          <cell r="E33">
            <v>4</v>
          </cell>
          <cell r="F33">
            <v>26</v>
          </cell>
          <cell r="G33">
            <v>663</v>
          </cell>
          <cell r="H33">
            <v>1093</v>
          </cell>
          <cell r="I33">
            <v>172</v>
          </cell>
          <cell r="J33">
            <v>16</v>
          </cell>
          <cell r="K33">
            <v>156</v>
          </cell>
          <cell r="L33">
            <v>248</v>
          </cell>
          <cell r="M33">
            <v>28</v>
          </cell>
          <cell r="N33">
            <v>78</v>
          </cell>
        </row>
        <row r="34">
          <cell r="B34">
            <v>13</v>
          </cell>
          <cell r="C34">
            <v>2168</v>
          </cell>
          <cell r="D34">
            <v>392</v>
          </cell>
          <cell r="E34">
            <v>4</v>
          </cell>
          <cell r="F34">
            <v>5</v>
          </cell>
          <cell r="G34">
            <v>288</v>
          </cell>
          <cell r="H34">
            <v>1479</v>
          </cell>
          <cell r="I34">
            <v>120</v>
          </cell>
          <cell r="J34">
            <v>24</v>
          </cell>
          <cell r="K34">
            <v>96</v>
          </cell>
          <cell r="L34">
            <v>431</v>
          </cell>
          <cell r="M34">
            <v>160</v>
          </cell>
          <cell r="N34">
            <v>61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M53"/>
  <sheetViews>
    <sheetView view="pageBreakPreview" zoomScaleNormal="100" zoomScaleSheetLayoutView="100" workbookViewId="0">
      <pane xSplit="1" ySplit="4" topLeftCell="B11" activePane="bottomRight" state="frozen"/>
      <selection activeCell="E15" sqref="E15"/>
      <selection pane="topRight" activeCell="E15" sqref="E15"/>
      <selection pane="bottomLeft" activeCell="E15" sqref="E15"/>
      <selection pane="bottomRight" activeCell="N26" sqref="N26"/>
    </sheetView>
  </sheetViews>
  <sheetFormatPr defaultRowHeight="13.5"/>
  <cols>
    <col min="1" max="1" width="8.5" customWidth="1"/>
    <col min="2" max="2" width="7.125" customWidth="1"/>
    <col min="3" max="3" width="6.625" customWidth="1"/>
    <col min="4" max="4" width="6.125" customWidth="1"/>
    <col min="5" max="5" width="7.75" customWidth="1"/>
    <col min="6" max="7" width="6.625" customWidth="1"/>
    <col min="8" max="12" width="7.125" customWidth="1"/>
  </cols>
  <sheetData>
    <row r="1" spans="1:13">
      <c r="A1" s="1" t="s">
        <v>0</v>
      </c>
      <c r="B1" s="2"/>
      <c r="C1" s="2"/>
      <c r="D1" s="2"/>
      <c r="E1" s="2"/>
      <c r="F1" s="2"/>
      <c r="J1" s="149" t="s">
        <v>1</v>
      </c>
      <c r="K1" s="149"/>
      <c r="L1" s="149"/>
    </row>
    <row r="2" spans="1:13" s="3" customFormat="1">
      <c r="A2" s="150" t="s">
        <v>2</v>
      </c>
      <c r="B2" s="153" t="s">
        <v>3</v>
      </c>
      <c r="C2" s="154"/>
      <c r="D2" s="154"/>
      <c r="E2" s="154"/>
      <c r="F2" s="154"/>
      <c r="G2" s="154"/>
      <c r="H2" s="155" t="s">
        <v>4</v>
      </c>
      <c r="I2" s="156"/>
      <c r="J2" s="156"/>
      <c r="K2" s="156"/>
      <c r="L2" s="153"/>
    </row>
    <row r="3" spans="1:13" s="3" customFormat="1">
      <c r="A3" s="151"/>
      <c r="B3" s="157" t="s">
        <v>5</v>
      </c>
      <c r="C3" s="155" t="s">
        <v>6</v>
      </c>
      <c r="D3" s="153"/>
      <c r="E3" s="146" t="s">
        <v>7</v>
      </c>
      <c r="F3" s="4" t="s">
        <v>6</v>
      </c>
      <c r="G3" s="148" t="s">
        <v>8</v>
      </c>
      <c r="H3" s="159" t="s">
        <v>5</v>
      </c>
      <c r="I3" s="157" t="s">
        <v>6</v>
      </c>
      <c r="J3" s="161"/>
      <c r="K3" s="146" t="s">
        <v>7</v>
      </c>
      <c r="L3" s="148" t="s">
        <v>8</v>
      </c>
      <c r="M3" s="5"/>
    </row>
    <row r="4" spans="1:13" s="3" customFormat="1">
      <c r="A4" s="152"/>
      <c r="B4" s="158"/>
      <c r="C4" s="4" t="s">
        <v>9</v>
      </c>
      <c r="D4" s="6" t="s">
        <v>10</v>
      </c>
      <c r="E4" s="147"/>
      <c r="F4" s="4" t="s">
        <v>11</v>
      </c>
      <c r="G4" s="148"/>
      <c r="H4" s="160"/>
      <c r="I4" s="6" t="s">
        <v>9</v>
      </c>
      <c r="J4" s="4" t="s">
        <v>10</v>
      </c>
      <c r="K4" s="147"/>
      <c r="L4" s="148"/>
      <c r="M4" s="5"/>
    </row>
    <row r="5" spans="1:13">
      <c r="A5" s="7" t="s">
        <v>12</v>
      </c>
      <c r="B5" s="8">
        <v>8493</v>
      </c>
      <c r="C5" s="9">
        <v>1067</v>
      </c>
      <c r="D5" s="9">
        <v>7426</v>
      </c>
      <c r="E5" s="9">
        <v>100461</v>
      </c>
      <c r="F5" s="9">
        <v>8355</v>
      </c>
      <c r="G5" s="10">
        <v>68592</v>
      </c>
      <c r="H5" s="11">
        <v>6.7</v>
      </c>
      <c r="I5" s="11">
        <v>0.8</v>
      </c>
      <c r="J5" s="11">
        <v>5.8</v>
      </c>
      <c r="K5" s="11">
        <v>79.099999999999994</v>
      </c>
      <c r="L5" s="12">
        <v>54</v>
      </c>
    </row>
    <row r="6" spans="1:13" s="3" customFormat="1" ht="25.15" customHeight="1">
      <c r="A6" s="13" t="s">
        <v>13</v>
      </c>
      <c r="B6" s="8">
        <v>569</v>
      </c>
      <c r="C6" s="9">
        <v>70</v>
      </c>
      <c r="D6" s="9">
        <v>499</v>
      </c>
      <c r="E6" s="9">
        <v>3377</v>
      </c>
      <c r="F6" s="9">
        <v>456</v>
      </c>
      <c r="G6" s="14">
        <v>2978</v>
      </c>
      <c r="H6" s="11">
        <v>10.5</v>
      </c>
      <c r="I6" s="11">
        <v>1.3</v>
      </c>
      <c r="J6" s="11">
        <v>9.1999999999999993</v>
      </c>
      <c r="K6" s="11">
        <v>62.5</v>
      </c>
      <c r="L6" s="15">
        <v>55.1</v>
      </c>
    </row>
    <row r="7" spans="1:13" s="3" customFormat="1">
      <c r="A7" s="13" t="s">
        <v>14</v>
      </c>
      <c r="B7" s="8">
        <v>97</v>
      </c>
      <c r="C7" s="9">
        <v>16</v>
      </c>
      <c r="D7" s="9">
        <v>81</v>
      </c>
      <c r="E7" s="9">
        <v>895</v>
      </c>
      <c r="F7" s="9">
        <v>185</v>
      </c>
      <c r="G7" s="14">
        <v>555</v>
      </c>
      <c r="H7" s="11">
        <v>7.3</v>
      </c>
      <c r="I7" s="11">
        <v>1.2</v>
      </c>
      <c r="J7" s="11">
        <v>6.1</v>
      </c>
      <c r="K7" s="11">
        <v>67.8</v>
      </c>
      <c r="L7" s="15">
        <v>42</v>
      </c>
    </row>
    <row r="8" spans="1:13">
      <c r="A8" s="16" t="s">
        <v>15</v>
      </c>
      <c r="B8" s="8">
        <v>91</v>
      </c>
      <c r="C8" s="9">
        <v>15</v>
      </c>
      <c r="D8" s="9">
        <v>76</v>
      </c>
      <c r="E8" s="9">
        <v>902</v>
      </c>
      <c r="F8" s="9">
        <v>123</v>
      </c>
      <c r="G8" s="14">
        <v>594</v>
      </c>
      <c r="H8" s="11">
        <v>7.1</v>
      </c>
      <c r="I8" s="11">
        <v>1.2</v>
      </c>
      <c r="J8" s="11">
        <v>5.9</v>
      </c>
      <c r="K8" s="11">
        <v>70.2</v>
      </c>
      <c r="L8" s="15">
        <v>46.3</v>
      </c>
    </row>
    <row r="9" spans="1:13">
      <c r="A9" s="16" t="s">
        <v>16</v>
      </c>
      <c r="B9" s="8">
        <v>142</v>
      </c>
      <c r="C9" s="9">
        <v>27</v>
      </c>
      <c r="D9" s="9">
        <v>115</v>
      </c>
      <c r="E9" s="9">
        <v>1626</v>
      </c>
      <c r="F9" s="9">
        <v>147</v>
      </c>
      <c r="G9" s="14">
        <v>1054</v>
      </c>
      <c r="H9" s="11">
        <v>6.1</v>
      </c>
      <c r="I9" s="11">
        <v>1.2</v>
      </c>
      <c r="J9" s="11">
        <v>4.9000000000000004</v>
      </c>
      <c r="K9" s="11">
        <v>69.8</v>
      </c>
      <c r="L9" s="15">
        <v>45.3</v>
      </c>
    </row>
    <row r="10" spans="1:13">
      <c r="A10" s="16" t="s">
        <v>17</v>
      </c>
      <c r="B10" s="8">
        <v>72</v>
      </c>
      <c r="C10" s="9">
        <v>16</v>
      </c>
      <c r="D10" s="9">
        <v>56</v>
      </c>
      <c r="E10" s="9">
        <v>822</v>
      </c>
      <c r="F10" s="9">
        <v>70</v>
      </c>
      <c r="G10" s="14">
        <v>444</v>
      </c>
      <c r="H10" s="11">
        <v>6.9</v>
      </c>
      <c r="I10" s="11">
        <v>1.5</v>
      </c>
      <c r="J10" s="11">
        <v>5.4</v>
      </c>
      <c r="K10" s="11">
        <v>79.3</v>
      </c>
      <c r="L10" s="15">
        <v>42.8</v>
      </c>
    </row>
    <row r="11" spans="1:13" s="3" customFormat="1" ht="25.15" customHeight="1">
      <c r="A11" s="13" t="s">
        <v>18</v>
      </c>
      <c r="B11" s="8">
        <v>68</v>
      </c>
      <c r="C11" s="9">
        <v>13</v>
      </c>
      <c r="D11" s="9">
        <v>55</v>
      </c>
      <c r="E11" s="9">
        <v>932</v>
      </c>
      <c r="F11" s="9">
        <v>67</v>
      </c>
      <c r="G11" s="14">
        <v>486</v>
      </c>
      <c r="H11" s="11">
        <v>6</v>
      </c>
      <c r="I11" s="11">
        <v>1.1000000000000001</v>
      </c>
      <c r="J11" s="11">
        <v>4.9000000000000004</v>
      </c>
      <c r="K11" s="11">
        <v>82.4</v>
      </c>
      <c r="L11" s="15">
        <v>43</v>
      </c>
    </row>
    <row r="12" spans="1:13" s="3" customFormat="1">
      <c r="A12" s="13" t="s">
        <v>19</v>
      </c>
      <c r="B12" s="8">
        <v>128</v>
      </c>
      <c r="C12" s="9">
        <v>23</v>
      </c>
      <c r="D12" s="9">
        <v>105</v>
      </c>
      <c r="E12" s="9">
        <v>1366</v>
      </c>
      <c r="F12" s="9">
        <v>134</v>
      </c>
      <c r="G12" s="14">
        <v>860</v>
      </c>
      <c r="H12" s="11">
        <v>6.6</v>
      </c>
      <c r="I12" s="11">
        <v>1.2</v>
      </c>
      <c r="J12" s="11">
        <v>5.4</v>
      </c>
      <c r="K12" s="11">
        <v>70.599999999999994</v>
      </c>
      <c r="L12" s="15">
        <v>44.4</v>
      </c>
    </row>
    <row r="13" spans="1:13">
      <c r="A13" s="16" t="s">
        <v>20</v>
      </c>
      <c r="B13" s="8">
        <v>181</v>
      </c>
      <c r="C13" s="9">
        <v>20</v>
      </c>
      <c r="D13" s="9">
        <v>161</v>
      </c>
      <c r="E13" s="9">
        <v>1722</v>
      </c>
      <c r="F13" s="9">
        <v>155</v>
      </c>
      <c r="G13" s="14">
        <v>1400</v>
      </c>
      <c r="H13" s="11">
        <v>6.2</v>
      </c>
      <c r="I13" s="11">
        <v>0.7</v>
      </c>
      <c r="J13" s="11">
        <v>5.5</v>
      </c>
      <c r="K13" s="11">
        <v>59</v>
      </c>
      <c r="L13" s="15">
        <v>48</v>
      </c>
    </row>
    <row r="14" spans="1:13">
      <c r="A14" s="16" t="s">
        <v>21</v>
      </c>
      <c r="B14" s="8">
        <v>109</v>
      </c>
      <c r="C14" s="9">
        <v>18</v>
      </c>
      <c r="D14" s="9">
        <v>91</v>
      </c>
      <c r="E14" s="9">
        <v>1424</v>
      </c>
      <c r="F14" s="9">
        <v>124</v>
      </c>
      <c r="G14" s="14">
        <v>980</v>
      </c>
      <c r="H14" s="11">
        <v>5.5</v>
      </c>
      <c r="I14" s="11">
        <v>0.9</v>
      </c>
      <c r="J14" s="11">
        <v>4.5999999999999996</v>
      </c>
      <c r="K14" s="11">
        <v>71.900000000000006</v>
      </c>
      <c r="L14" s="15">
        <v>49.5</v>
      </c>
    </row>
    <row r="15" spans="1:13">
      <c r="A15" s="16" t="s">
        <v>22</v>
      </c>
      <c r="B15" s="8">
        <v>129</v>
      </c>
      <c r="C15" s="9">
        <v>13</v>
      </c>
      <c r="D15" s="9">
        <v>116</v>
      </c>
      <c r="E15" s="9">
        <v>1555</v>
      </c>
      <c r="F15" s="9">
        <v>105</v>
      </c>
      <c r="G15" s="14">
        <v>978</v>
      </c>
      <c r="H15" s="11">
        <v>6.5</v>
      </c>
      <c r="I15" s="11">
        <v>0.7</v>
      </c>
      <c r="J15" s="11">
        <v>5.9</v>
      </c>
      <c r="K15" s="11">
        <v>78.7</v>
      </c>
      <c r="L15" s="15">
        <v>49.5</v>
      </c>
    </row>
    <row r="16" spans="1:13" s="3" customFormat="1" ht="25.15" customHeight="1">
      <c r="A16" s="13" t="s">
        <v>23</v>
      </c>
      <c r="B16" s="8">
        <v>341</v>
      </c>
      <c r="C16" s="9">
        <v>49</v>
      </c>
      <c r="D16" s="9">
        <v>292</v>
      </c>
      <c r="E16" s="9">
        <v>4148</v>
      </c>
      <c r="F16" s="9">
        <v>244</v>
      </c>
      <c r="G16" s="14">
        <v>3502</v>
      </c>
      <c r="H16" s="11">
        <v>4.7</v>
      </c>
      <c r="I16" s="11">
        <v>0.7</v>
      </c>
      <c r="J16" s="11">
        <v>4</v>
      </c>
      <c r="K16" s="11">
        <v>57.3</v>
      </c>
      <c r="L16" s="15">
        <v>48.4</v>
      </c>
    </row>
    <row r="17" spans="1:12" s="3" customFormat="1">
      <c r="A17" s="13" t="s">
        <v>24</v>
      </c>
      <c r="B17" s="8">
        <v>284</v>
      </c>
      <c r="C17" s="9">
        <v>34</v>
      </c>
      <c r="D17" s="9">
        <v>250</v>
      </c>
      <c r="E17" s="9">
        <v>3710</v>
      </c>
      <c r="F17" s="9">
        <v>211</v>
      </c>
      <c r="G17" s="14">
        <v>3217</v>
      </c>
      <c r="H17" s="11">
        <v>4.5999999999999996</v>
      </c>
      <c r="I17" s="11">
        <v>0.5</v>
      </c>
      <c r="J17" s="11">
        <v>4</v>
      </c>
      <c r="K17" s="11">
        <v>59.9</v>
      </c>
      <c r="L17" s="15">
        <v>51.9</v>
      </c>
    </row>
    <row r="18" spans="1:12">
      <c r="A18" s="16" t="s">
        <v>25</v>
      </c>
      <c r="B18" s="8">
        <v>642</v>
      </c>
      <c r="C18" s="9">
        <v>50</v>
      </c>
      <c r="D18" s="9">
        <v>592</v>
      </c>
      <c r="E18" s="9">
        <v>12780</v>
      </c>
      <c r="F18" s="9">
        <v>431</v>
      </c>
      <c r="G18" s="14">
        <v>10579</v>
      </c>
      <c r="H18" s="11">
        <v>4.8</v>
      </c>
      <c r="I18" s="11">
        <v>0.4</v>
      </c>
      <c r="J18" s="11">
        <v>4.4000000000000004</v>
      </c>
      <c r="K18" s="11">
        <v>95.4</v>
      </c>
      <c r="L18" s="15">
        <v>79</v>
      </c>
    </row>
    <row r="19" spans="1:12">
      <c r="A19" s="16" t="s">
        <v>26</v>
      </c>
      <c r="B19" s="8">
        <v>342</v>
      </c>
      <c r="C19" s="9">
        <v>48</v>
      </c>
      <c r="D19" s="9">
        <v>294</v>
      </c>
      <c r="E19" s="9">
        <v>6556</v>
      </c>
      <c r="F19" s="9">
        <v>248</v>
      </c>
      <c r="G19" s="14">
        <v>4920</v>
      </c>
      <c r="H19" s="11">
        <v>3.8</v>
      </c>
      <c r="I19" s="11">
        <v>0.5</v>
      </c>
      <c r="J19" s="11">
        <v>3.2</v>
      </c>
      <c r="K19" s="11">
        <v>72.099999999999994</v>
      </c>
      <c r="L19" s="15">
        <v>54.1</v>
      </c>
    </row>
    <row r="20" spans="1:12">
      <c r="A20" s="16" t="s">
        <v>27</v>
      </c>
      <c r="B20" s="8">
        <v>131</v>
      </c>
      <c r="C20" s="9">
        <v>20</v>
      </c>
      <c r="D20" s="9">
        <v>111</v>
      </c>
      <c r="E20" s="9">
        <v>1687</v>
      </c>
      <c r="F20" s="9">
        <v>64</v>
      </c>
      <c r="G20" s="14">
        <v>1170</v>
      </c>
      <c r="H20" s="11">
        <v>5.7</v>
      </c>
      <c r="I20" s="11">
        <v>0.9</v>
      </c>
      <c r="J20" s="11">
        <v>4.8</v>
      </c>
      <c r="K20" s="11">
        <v>72.900000000000006</v>
      </c>
      <c r="L20" s="15">
        <v>50.6</v>
      </c>
    </row>
    <row r="21" spans="1:12" s="3" customFormat="1" ht="25.15" customHeight="1">
      <c r="A21" s="13" t="s">
        <v>28</v>
      </c>
      <c r="B21" s="8">
        <v>107</v>
      </c>
      <c r="C21" s="9">
        <v>19</v>
      </c>
      <c r="D21" s="9">
        <v>88</v>
      </c>
      <c r="E21" s="9">
        <v>768</v>
      </c>
      <c r="F21" s="9">
        <v>53</v>
      </c>
      <c r="G21" s="14">
        <v>453</v>
      </c>
      <c r="H21" s="11">
        <v>10</v>
      </c>
      <c r="I21" s="11">
        <v>1.8</v>
      </c>
      <c r="J21" s="11">
        <v>8.1999999999999993</v>
      </c>
      <c r="K21" s="11">
        <v>71.8</v>
      </c>
      <c r="L21" s="15">
        <v>42.3</v>
      </c>
    </row>
    <row r="22" spans="1:12" s="3" customFormat="1">
      <c r="A22" s="13" t="s">
        <v>29</v>
      </c>
      <c r="B22" s="8">
        <v>97</v>
      </c>
      <c r="C22" s="9">
        <v>13</v>
      </c>
      <c r="D22" s="9">
        <v>84</v>
      </c>
      <c r="E22" s="9">
        <v>874</v>
      </c>
      <c r="F22" s="9">
        <v>72</v>
      </c>
      <c r="G22" s="14">
        <v>488</v>
      </c>
      <c r="H22" s="11">
        <v>8.4</v>
      </c>
      <c r="I22" s="11">
        <v>1.1000000000000001</v>
      </c>
      <c r="J22" s="11">
        <v>7.3</v>
      </c>
      <c r="K22" s="11">
        <v>75.599999999999994</v>
      </c>
      <c r="L22" s="15">
        <v>42.2</v>
      </c>
    </row>
    <row r="23" spans="1:12">
      <c r="A23" s="16" t="s">
        <v>30</v>
      </c>
      <c r="B23" s="8">
        <v>70</v>
      </c>
      <c r="C23" s="9">
        <v>10</v>
      </c>
      <c r="D23" s="9">
        <v>60</v>
      </c>
      <c r="E23" s="9">
        <v>582</v>
      </c>
      <c r="F23" s="9">
        <v>81</v>
      </c>
      <c r="G23" s="14">
        <v>292</v>
      </c>
      <c r="H23" s="11">
        <v>8.9</v>
      </c>
      <c r="I23" s="11">
        <v>1.3</v>
      </c>
      <c r="J23" s="11">
        <v>7.6</v>
      </c>
      <c r="K23" s="11">
        <v>73.7</v>
      </c>
      <c r="L23" s="15">
        <v>37</v>
      </c>
    </row>
    <row r="24" spans="1:12">
      <c r="A24" s="16" t="s">
        <v>31</v>
      </c>
      <c r="B24" s="8">
        <v>60</v>
      </c>
      <c r="C24" s="9">
        <v>8</v>
      </c>
      <c r="D24" s="9">
        <v>52</v>
      </c>
      <c r="E24" s="9">
        <v>688</v>
      </c>
      <c r="F24" s="9">
        <v>45</v>
      </c>
      <c r="G24" s="14">
        <v>433</v>
      </c>
      <c r="H24" s="11">
        <v>7.1</v>
      </c>
      <c r="I24" s="11">
        <v>1</v>
      </c>
      <c r="J24" s="11">
        <v>6.2</v>
      </c>
      <c r="K24" s="11">
        <v>81.8</v>
      </c>
      <c r="L24" s="15">
        <v>51.5</v>
      </c>
    </row>
    <row r="25" spans="1:12">
      <c r="A25" s="16" t="s">
        <v>32</v>
      </c>
      <c r="B25" s="8">
        <v>131</v>
      </c>
      <c r="C25" s="9">
        <v>15</v>
      </c>
      <c r="D25" s="9">
        <v>116</v>
      </c>
      <c r="E25" s="9">
        <v>1561</v>
      </c>
      <c r="F25" s="9">
        <v>89</v>
      </c>
      <c r="G25" s="14">
        <v>1020</v>
      </c>
      <c r="H25" s="11">
        <v>6.2</v>
      </c>
      <c r="I25" s="11">
        <v>0.7</v>
      </c>
      <c r="J25" s="11">
        <v>5.5</v>
      </c>
      <c r="K25" s="11">
        <v>74</v>
      </c>
      <c r="L25" s="15">
        <v>48.4</v>
      </c>
    </row>
    <row r="26" spans="1:12" s="3" customFormat="1" ht="25.15" customHeight="1">
      <c r="A26" s="13" t="s">
        <v>33</v>
      </c>
      <c r="B26" s="8">
        <v>102</v>
      </c>
      <c r="C26" s="9">
        <v>12</v>
      </c>
      <c r="D26" s="9">
        <v>90</v>
      </c>
      <c r="E26" s="9">
        <v>1579</v>
      </c>
      <c r="F26" s="9">
        <v>154</v>
      </c>
      <c r="G26" s="14">
        <v>947</v>
      </c>
      <c r="H26" s="11">
        <v>5</v>
      </c>
      <c r="I26" s="11">
        <v>0.6</v>
      </c>
      <c r="J26" s="11">
        <v>4.4000000000000004</v>
      </c>
      <c r="K26" s="11">
        <v>77.400000000000006</v>
      </c>
      <c r="L26" s="15">
        <v>46.4</v>
      </c>
    </row>
    <row r="27" spans="1:12" s="3" customFormat="1">
      <c r="A27" s="13" t="s">
        <v>34</v>
      </c>
      <c r="B27" s="8">
        <v>182</v>
      </c>
      <c r="C27" s="9">
        <v>31</v>
      </c>
      <c r="D27" s="9">
        <v>151</v>
      </c>
      <c r="E27" s="9">
        <v>2685</v>
      </c>
      <c r="F27" s="9">
        <v>233</v>
      </c>
      <c r="G27" s="14">
        <v>1776</v>
      </c>
      <c r="H27" s="11">
        <v>4.9000000000000004</v>
      </c>
      <c r="I27" s="11">
        <v>0.8</v>
      </c>
      <c r="J27" s="11">
        <v>4.0999999999999996</v>
      </c>
      <c r="K27" s="11">
        <v>72.5</v>
      </c>
      <c r="L27" s="15">
        <v>47.9</v>
      </c>
    </row>
    <row r="28" spans="1:12">
      <c r="A28" s="16" t="s">
        <v>35</v>
      </c>
      <c r="B28" s="8">
        <v>321</v>
      </c>
      <c r="C28" s="9">
        <v>38</v>
      </c>
      <c r="D28" s="9">
        <v>283</v>
      </c>
      <c r="E28" s="9">
        <v>5227</v>
      </c>
      <c r="F28" s="9">
        <v>385</v>
      </c>
      <c r="G28" s="14">
        <v>3695</v>
      </c>
      <c r="H28" s="11">
        <v>4.3</v>
      </c>
      <c r="I28" s="11">
        <v>0.5</v>
      </c>
      <c r="J28" s="11">
        <v>3.8</v>
      </c>
      <c r="K28" s="11">
        <v>70.099999999999994</v>
      </c>
      <c r="L28" s="15">
        <v>49.6</v>
      </c>
    </row>
    <row r="29" spans="1:12">
      <c r="A29" s="16" t="s">
        <v>36</v>
      </c>
      <c r="B29" s="8">
        <v>102</v>
      </c>
      <c r="C29" s="9">
        <v>13</v>
      </c>
      <c r="D29" s="9">
        <v>89</v>
      </c>
      <c r="E29" s="9">
        <v>1527</v>
      </c>
      <c r="F29" s="9">
        <v>114</v>
      </c>
      <c r="G29" s="14">
        <v>856</v>
      </c>
      <c r="H29" s="11">
        <v>5.6</v>
      </c>
      <c r="I29" s="11">
        <v>0.7</v>
      </c>
      <c r="J29" s="11">
        <v>4.9000000000000004</v>
      </c>
      <c r="K29" s="11">
        <v>83.7</v>
      </c>
      <c r="L29" s="15">
        <v>46.9</v>
      </c>
    </row>
    <row r="30" spans="1:12">
      <c r="A30" s="16" t="s">
        <v>37</v>
      </c>
      <c r="B30" s="8">
        <v>58</v>
      </c>
      <c r="C30" s="9">
        <v>7</v>
      </c>
      <c r="D30" s="9">
        <v>51</v>
      </c>
      <c r="E30" s="9">
        <v>1035</v>
      </c>
      <c r="F30" s="9">
        <v>43</v>
      </c>
      <c r="G30" s="14">
        <v>564</v>
      </c>
      <c r="H30" s="11">
        <v>4.0999999999999996</v>
      </c>
      <c r="I30" s="11">
        <v>0.5</v>
      </c>
      <c r="J30" s="11">
        <v>3.6</v>
      </c>
      <c r="K30" s="11">
        <v>73.099999999999994</v>
      </c>
      <c r="L30" s="15">
        <v>39.799999999999997</v>
      </c>
    </row>
    <row r="31" spans="1:12" s="3" customFormat="1" ht="25.15" customHeight="1">
      <c r="A31" s="13" t="s">
        <v>38</v>
      </c>
      <c r="B31" s="8">
        <v>174</v>
      </c>
      <c r="C31" s="9">
        <v>12</v>
      </c>
      <c r="D31" s="9">
        <v>162</v>
      </c>
      <c r="E31" s="9">
        <v>2459</v>
      </c>
      <c r="F31" s="9">
        <v>109</v>
      </c>
      <c r="G31" s="14">
        <v>1309</v>
      </c>
      <c r="H31" s="11">
        <v>6.7</v>
      </c>
      <c r="I31" s="11">
        <v>0.5</v>
      </c>
      <c r="J31" s="11">
        <v>6.2</v>
      </c>
      <c r="K31" s="11">
        <v>94.2</v>
      </c>
      <c r="L31" s="15">
        <v>50.2</v>
      </c>
    </row>
    <row r="32" spans="1:12" s="3" customFormat="1">
      <c r="A32" s="13" t="s">
        <v>39</v>
      </c>
      <c r="B32" s="8">
        <v>530</v>
      </c>
      <c r="C32" s="9">
        <v>39</v>
      </c>
      <c r="D32" s="9">
        <v>491</v>
      </c>
      <c r="E32" s="9">
        <v>8307</v>
      </c>
      <c r="F32" s="9">
        <v>276</v>
      </c>
      <c r="G32" s="14">
        <v>5505</v>
      </c>
      <c r="H32" s="11">
        <v>6</v>
      </c>
      <c r="I32" s="11">
        <v>0.4</v>
      </c>
      <c r="J32" s="11">
        <v>5.6</v>
      </c>
      <c r="K32" s="11">
        <v>94</v>
      </c>
      <c r="L32" s="15">
        <v>62.3</v>
      </c>
    </row>
    <row r="33" spans="1:12">
      <c r="A33" s="16" t="s">
        <v>40</v>
      </c>
      <c r="B33" s="8">
        <v>353</v>
      </c>
      <c r="C33" s="9">
        <v>32</v>
      </c>
      <c r="D33" s="9">
        <v>321</v>
      </c>
      <c r="E33" s="9">
        <v>4983</v>
      </c>
      <c r="F33" s="9">
        <v>248</v>
      </c>
      <c r="G33" s="14">
        <v>2987</v>
      </c>
      <c r="H33" s="11">
        <v>6.4</v>
      </c>
      <c r="I33" s="11">
        <v>0.6</v>
      </c>
      <c r="J33" s="11">
        <v>5.8</v>
      </c>
      <c r="K33" s="11">
        <v>89.9</v>
      </c>
      <c r="L33" s="15">
        <v>53.9</v>
      </c>
    </row>
    <row r="34" spans="1:12">
      <c r="A34" s="16" t="s">
        <v>41</v>
      </c>
      <c r="B34" s="8">
        <v>77</v>
      </c>
      <c r="C34" s="9">
        <v>4</v>
      </c>
      <c r="D34" s="9">
        <v>73</v>
      </c>
      <c r="E34" s="9">
        <v>1187</v>
      </c>
      <c r="F34" s="9">
        <v>50</v>
      </c>
      <c r="G34" s="14">
        <v>697</v>
      </c>
      <c r="H34" s="11">
        <v>5.6</v>
      </c>
      <c r="I34" s="11">
        <v>0.3</v>
      </c>
      <c r="J34" s="11">
        <v>5.3</v>
      </c>
      <c r="K34" s="11">
        <v>86.3</v>
      </c>
      <c r="L34" s="15">
        <v>50.7</v>
      </c>
    </row>
    <row r="35" spans="1:12">
      <c r="A35" s="16" t="s">
        <v>42</v>
      </c>
      <c r="B35" s="8">
        <v>86</v>
      </c>
      <c r="C35" s="9">
        <v>8</v>
      </c>
      <c r="D35" s="9">
        <v>78</v>
      </c>
      <c r="E35" s="9">
        <v>1070</v>
      </c>
      <c r="F35" s="9">
        <v>98</v>
      </c>
      <c r="G35" s="14">
        <v>554</v>
      </c>
      <c r="H35" s="11">
        <v>8.9</v>
      </c>
      <c r="I35" s="11">
        <v>0.8</v>
      </c>
      <c r="J35" s="11">
        <v>8</v>
      </c>
      <c r="K35" s="11">
        <v>110.2</v>
      </c>
      <c r="L35" s="15">
        <v>57.1</v>
      </c>
    </row>
    <row r="36" spans="1:12" s="3" customFormat="1" ht="25.15" customHeight="1">
      <c r="A36" s="13" t="s">
        <v>43</v>
      </c>
      <c r="B36" s="8">
        <v>45</v>
      </c>
      <c r="C36" s="9">
        <v>5</v>
      </c>
      <c r="D36" s="9">
        <v>40</v>
      </c>
      <c r="E36" s="9">
        <v>511</v>
      </c>
      <c r="F36" s="9">
        <v>47</v>
      </c>
      <c r="G36" s="14">
        <v>257</v>
      </c>
      <c r="H36" s="11">
        <v>7.8</v>
      </c>
      <c r="I36" s="11">
        <v>0.9</v>
      </c>
      <c r="J36" s="11">
        <v>7</v>
      </c>
      <c r="K36" s="11">
        <v>89</v>
      </c>
      <c r="L36" s="15">
        <v>44.8</v>
      </c>
    </row>
    <row r="37" spans="1:12" s="3" customFormat="1">
      <c r="A37" s="13" t="s">
        <v>44</v>
      </c>
      <c r="B37" s="8">
        <v>52</v>
      </c>
      <c r="C37" s="9">
        <v>8</v>
      </c>
      <c r="D37" s="9">
        <v>44</v>
      </c>
      <c r="E37" s="9">
        <v>723</v>
      </c>
      <c r="F37" s="9">
        <v>48</v>
      </c>
      <c r="G37" s="14">
        <v>274</v>
      </c>
      <c r="H37" s="11">
        <v>7.5</v>
      </c>
      <c r="I37" s="11">
        <v>1.1000000000000001</v>
      </c>
      <c r="J37" s="11">
        <v>6.3</v>
      </c>
      <c r="K37" s="11">
        <v>103.7</v>
      </c>
      <c r="L37" s="15">
        <v>39.299999999999997</v>
      </c>
    </row>
    <row r="38" spans="1:12">
      <c r="A38" s="16" t="s">
        <v>45</v>
      </c>
      <c r="B38" s="8">
        <v>167</v>
      </c>
      <c r="C38" s="9">
        <v>17</v>
      </c>
      <c r="D38" s="9">
        <v>150</v>
      </c>
      <c r="E38" s="9">
        <v>1653</v>
      </c>
      <c r="F38" s="9">
        <v>170</v>
      </c>
      <c r="G38" s="14">
        <v>990</v>
      </c>
      <c r="H38" s="11">
        <v>8.6999999999999993</v>
      </c>
      <c r="I38" s="11">
        <v>0.9</v>
      </c>
      <c r="J38" s="11">
        <v>7.8</v>
      </c>
      <c r="K38" s="11">
        <v>85.9</v>
      </c>
      <c r="L38" s="15">
        <v>51.5</v>
      </c>
    </row>
    <row r="39" spans="1:12">
      <c r="A39" s="16" t="s">
        <v>46</v>
      </c>
      <c r="B39" s="8">
        <v>244</v>
      </c>
      <c r="C39" s="9">
        <v>31</v>
      </c>
      <c r="D39" s="9">
        <v>213</v>
      </c>
      <c r="E39" s="9">
        <v>2591</v>
      </c>
      <c r="F39" s="9">
        <v>235</v>
      </c>
      <c r="G39" s="14">
        <v>1559</v>
      </c>
      <c r="H39" s="11">
        <v>8.6</v>
      </c>
      <c r="I39" s="11">
        <v>1.1000000000000001</v>
      </c>
      <c r="J39" s="11">
        <v>7.5</v>
      </c>
      <c r="K39" s="11">
        <v>91.5</v>
      </c>
      <c r="L39" s="15">
        <v>55</v>
      </c>
    </row>
    <row r="40" spans="1:12">
      <c r="A40" s="16" t="s">
        <v>47</v>
      </c>
      <c r="B40" s="8">
        <v>147</v>
      </c>
      <c r="C40" s="9">
        <v>28</v>
      </c>
      <c r="D40" s="9">
        <v>119</v>
      </c>
      <c r="E40" s="9">
        <v>1274</v>
      </c>
      <c r="F40" s="9">
        <v>142</v>
      </c>
      <c r="G40" s="14">
        <v>679</v>
      </c>
      <c r="H40" s="11">
        <v>10.4</v>
      </c>
      <c r="I40" s="11">
        <v>2</v>
      </c>
      <c r="J40" s="11">
        <v>8.5</v>
      </c>
      <c r="K40" s="11">
        <v>90.5</v>
      </c>
      <c r="L40" s="15">
        <v>48.2</v>
      </c>
    </row>
    <row r="41" spans="1:12" s="3" customFormat="1" ht="25.15" customHeight="1">
      <c r="A41" s="13" t="s">
        <v>48</v>
      </c>
      <c r="B41" s="8">
        <v>113</v>
      </c>
      <c r="C41" s="9">
        <v>15</v>
      </c>
      <c r="D41" s="9">
        <v>98</v>
      </c>
      <c r="E41" s="9">
        <v>743</v>
      </c>
      <c r="F41" s="9">
        <v>131</v>
      </c>
      <c r="G41" s="14">
        <v>426</v>
      </c>
      <c r="H41" s="11">
        <v>14.8</v>
      </c>
      <c r="I41" s="11">
        <v>2</v>
      </c>
      <c r="J41" s="11">
        <v>12.8</v>
      </c>
      <c r="K41" s="11">
        <v>97.3</v>
      </c>
      <c r="L41" s="15">
        <v>55.8</v>
      </c>
    </row>
    <row r="42" spans="1:12" s="3" customFormat="1">
      <c r="A42" s="13" t="s">
        <v>49</v>
      </c>
      <c r="B42" s="8">
        <v>90</v>
      </c>
      <c r="C42" s="9">
        <v>10</v>
      </c>
      <c r="D42" s="9">
        <v>80</v>
      </c>
      <c r="E42" s="9">
        <v>822</v>
      </c>
      <c r="F42" s="9">
        <v>120</v>
      </c>
      <c r="G42" s="14">
        <v>471</v>
      </c>
      <c r="H42" s="11">
        <v>9.1999999999999993</v>
      </c>
      <c r="I42" s="11">
        <v>1</v>
      </c>
      <c r="J42" s="11">
        <v>8.1999999999999993</v>
      </c>
      <c r="K42" s="11">
        <v>83.8</v>
      </c>
      <c r="L42" s="15">
        <v>48</v>
      </c>
    </row>
    <row r="43" spans="1:12">
      <c r="A43" s="16" t="s">
        <v>50</v>
      </c>
      <c r="B43" s="8">
        <v>143</v>
      </c>
      <c r="C43" s="9">
        <v>15</v>
      </c>
      <c r="D43" s="9">
        <v>128</v>
      </c>
      <c r="E43" s="9">
        <v>1247</v>
      </c>
      <c r="F43" s="9">
        <v>209</v>
      </c>
      <c r="G43" s="14">
        <v>683</v>
      </c>
      <c r="H43" s="11">
        <v>10.3</v>
      </c>
      <c r="I43" s="11">
        <v>1.1000000000000001</v>
      </c>
      <c r="J43" s="11">
        <v>9.1999999999999993</v>
      </c>
      <c r="K43" s="11">
        <v>89.4</v>
      </c>
      <c r="L43" s="15">
        <v>49</v>
      </c>
    </row>
    <row r="44" spans="1:12">
      <c r="A44" s="16" t="s">
        <v>51</v>
      </c>
      <c r="B44" s="8">
        <v>130</v>
      </c>
      <c r="C44" s="9">
        <v>11</v>
      </c>
      <c r="D44" s="9">
        <v>119</v>
      </c>
      <c r="E44" s="9">
        <v>569</v>
      </c>
      <c r="F44" s="9">
        <v>92</v>
      </c>
      <c r="G44" s="14">
        <v>370</v>
      </c>
      <c r="H44" s="11">
        <v>17.600000000000001</v>
      </c>
      <c r="I44" s="11">
        <v>1.5</v>
      </c>
      <c r="J44" s="11">
        <v>16.100000000000001</v>
      </c>
      <c r="K44" s="11">
        <v>77.099999999999994</v>
      </c>
      <c r="L44" s="15">
        <v>50.1</v>
      </c>
    </row>
    <row r="45" spans="1:12">
      <c r="A45" s="16" t="s">
        <v>52</v>
      </c>
      <c r="B45" s="8">
        <v>460</v>
      </c>
      <c r="C45" s="9">
        <v>60</v>
      </c>
      <c r="D45" s="9">
        <v>400</v>
      </c>
      <c r="E45" s="9">
        <v>4587</v>
      </c>
      <c r="F45" s="9">
        <v>602</v>
      </c>
      <c r="G45" s="14">
        <v>3072</v>
      </c>
      <c r="H45" s="11">
        <v>9</v>
      </c>
      <c r="I45" s="11">
        <v>1.2</v>
      </c>
      <c r="J45" s="11">
        <v>7.9</v>
      </c>
      <c r="K45" s="11">
        <v>90.1</v>
      </c>
      <c r="L45" s="15">
        <v>60.3</v>
      </c>
    </row>
    <row r="46" spans="1:12" s="3" customFormat="1" ht="25.15" customHeight="1">
      <c r="A46" s="13" t="s">
        <v>53</v>
      </c>
      <c r="B46" s="8">
        <v>108</v>
      </c>
      <c r="C46" s="9">
        <v>14</v>
      </c>
      <c r="D46" s="9">
        <v>94</v>
      </c>
      <c r="E46" s="9">
        <v>684</v>
      </c>
      <c r="F46" s="9">
        <v>177</v>
      </c>
      <c r="G46" s="14">
        <v>426</v>
      </c>
      <c r="H46" s="11">
        <v>12.9</v>
      </c>
      <c r="I46" s="11">
        <v>1.7</v>
      </c>
      <c r="J46" s="11">
        <v>11.3</v>
      </c>
      <c r="K46" s="11">
        <v>81.900000000000006</v>
      </c>
      <c r="L46" s="15">
        <v>51</v>
      </c>
    </row>
    <row r="47" spans="1:12" s="3" customFormat="1">
      <c r="A47" s="13" t="s">
        <v>54</v>
      </c>
      <c r="B47" s="8">
        <v>156</v>
      </c>
      <c r="C47" s="9">
        <v>28</v>
      </c>
      <c r="D47" s="9">
        <v>128</v>
      </c>
      <c r="E47" s="9">
        <v>1409</v>
      </c>
      <c r="F47" s="9">
        <v>292</v>
      </c>
      <c r="G47" s="14">
        <v>751</v>
      </c>
      <c r="H47" s="11">
        <v>11.3</v>
      </c>
      <c r="I47" s="11">
        <v>2</v>
      </c>
      <c r="J47" s="11">
        <v>9.1999999999999993</v>
      </c>
      <c r="K47" s="11">
        <v>101.7</v>
      </c>
      <c r="L47" s="15">
        <v>54.2</v>
      </c>
    </row>
    <row r="48" spans="1:12">
      <c r="A48" s="16" t="s">
        <v>55</v>
      </c>
      <c r="B48" s="8">
        <v>214</v>
      </c>
      <c r="C48" s="9">
        <v>38</v>
      </c>
      <c r="D48" s="9">
        <v>176</v>
      </c>
      <c r="E48" s="9">
        <v>1471</v>
      </c>
      <c r="F48" s="9">
        <v>344</v>
      </c>
      <c r="G48" s="14">
        <v>850</v>
      </c>
      <c r="H48" s="11">
        <v>11.9</v>
      </c>
      <c r="I48" s="11">
        <v>2.1</v>
      </c>
      <c r="J48" s="11">
        <v>9.8000000000000007</v>
      </c>
      <c r="K48" s="11">
        <v>82</v>
      </c>
      <c r="L48" s="15">
        <v>47.4</v>
      </c>
    </row>
    <row r="49" spans="1:12">
      <c r="A49" s="16" t="s">
        <v>56</v>
      </c>
      <c r="B49" s="8">
        <v>158</v>
      </c>
      <c r="C49" s="9">
        <v>25</v>
      </c>
      <c r="D49" s="9">
        <v>133</v>
      </c>
      <c r="E49" s="9">
        <v>972</v>
      </c>
      <c r="F49" s="9">
        <v>267</v>
      </c>
      <c r="G49" s="14">
        <v>538</v>
      </c>
      <c r="H49" s="11">
        <v>13.5</v>
      </c>
      <c r="I49" s="11">
        <v>2.1</v>
      </c>
      <c r="J49" s="11">
        <v>11.4</v>
      </c>
      <c r="K49" s="11">
        <v>83</v>
      </c>
      <c r="L49" s="15">
        <v>45.9</v>
      </c>
    </row>
    <row r="50" spans="1:12">
      <c r="A50" s="16" t="s">
        <v>57</v>
      </c>
      <c r="B50" s="8">
        <v>140</v>
      </c>
      <c r="C50" s="9">
        <v>17</v>
      </c>
      <c r="D50" s="9">
        <v>123</v>
      </c>
      <c r="E50" s="9">
        <v>891</v>
      </c>
      <c r="F50" s="9">
        <v>183</v>
      </c>
      <c r="G50" s="14">
        <v>515</v>
      </c>
      <c r="H50" s="11">
        <v>12.6</v>
      </c>
      <c r="I50" s="11">
        <v>1.5</v>
      </c>
      <c r="J50" s="11">
        <v>11</v>
      </c>
      <c r="K50" s="11">
        <v>80</v>
      </c>
      <c r="L50" s="15">
        <v>46.2</v>
      </c>
    </row>
    <row r="51" spans="1:12" s="3" customFormat="1" ht="25.15" customHeight="1">
      <c r="A51" s="13" t="s">
        <v>58</v>
      </c>
      <c r="B51" s="8">
        <v>256</v>
      </c>
      <c r="C51" s="9">
        <v>39</v>
      </c>
      <c r="D51" s="9">
        <v>217</v>
      </c>
      <c r="E51" s="9">
        <v>1406</v>
      </c>
      <c r="F51" s="9">
        <v>377</v>
      </c>
      <c r="G51" s="14">
        <v>820</v>
      </c>
      <c r="H51" s="11">
        <v>15.3</v>
      </c>
      <c r="I51" s="11">
        <v>2.2999999999999998</v>
      </c>
      <c r="J51" s="11">
        <v>13</v>
      </c>
      <c r="K51" s="11">
        <v>84.3</v>
      </c>
      <c r="L51" s="15">
        <v>49.2</v>
      </c>
    </row>
    <row r="52" spans="1:12">
      <c r="A52" s="17" t="s">
        <v>59</v>
      </c>
      <c r="B52" s="18">
        <v>94</v>
      </c>
      <c r="C52" s="19">
        <v>13</v>
      </c>
      <c r="D52" s="19">
        <v>81</v>
      </c>
      <c r="E52" s="19">
        <v>874</v>
      </c>
      <c r="F52" s="19">
        <v>105</v>
      </c>
      <c r="G52" s="20">
        <v>618</v>
      </c>
      <c r="H52" s="21">
        <v>6.6</v>
      </c>
      <c r="I52" s="21">
        <v>0.9</v>
      </c>
      <c r="J52" s="21">
        <v>5.7</v>
      </c>
      <c r="K52" s="21">
        <v>61.5</v>
      </c>
      <c r="L52" s="22">
        <v>43.5</v>
      </c>
    </row>
    <row r="53" spans="1:12" ht="4.1500000000000004" customHeight="1">
      <c r="D53" t="s">
        <v>60</v>
      </c>
      <c r="K53" t="s">
        <v>60</v>
      </c>
    </row>
  </sheetData>
  <mergeCells count="12">
    <mergeCell ref="K3:K4"/>
    <mergeCell ref="L3:L4"/>
    <mergeCell ref="J1:L1"/>
    <mergeCell ref="A2:A4"/>
    <mergeCell ref="B2:G2"/>
    <mergeCell ref="H2:L2"/>
    <mergeCell ref="B3:B4"/>
    <mergeCell ref="C3:D3"/>
    <mergeCell ref="E3:E4"/>
    <mergeCell ref="G3:G4"/>
    <mergeCell ref="H3:H4"/>
    <mergeCell ref="I3:J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5" zoomScaleNormal="100" zoomScaleSheetLayoutView="75" workbookViewId="0">
      <selection activeCell="L5" sqref="L5"/>
    </sheetView>
  </sheetViews>
  <sheetFormatPr defaultColWidth="9.125" defaultRowHeight="13.5"/>
  <cols>
    <col min="1" max="1" width="13.125" style="94" customWidth="1"/>
    <col min="2" max="11" width="11.25" style="94" customWidth="1"/>
    <col min="12" max="12" width="9.125" style="94"/>
    <col min="13" max="13" width="11.125" style="94" customWidth="1"/>
    <col min="14" max="256" width="9.125" style="94"/>
    <col min="257" max="257" width="13.125" style="94" customWidth="1"/>
    <col min="258" max="267" width="11.25" style="94" customWidth="1"/>
    <col min="268" max="268" width="9.125" style="94"/>
    <col min="269" max="269" width="11.125" style="94" customWidth="1"/>
    <col min="270" max="512" width="9.125" style="94"/>
    <col min="513" max="513" width="13.125" style="94" customWidth="1"/>
    <col min="514" max="523" width="11.25" style="94" customWidth="1"/>
    <col min="524" max="524" width="9.125" style="94"/>
    <col min="525" max="525" width="11.125" style="94" customWidth="1"/>
    <col min="526" max="768" width="9.125" style="94"/>
    <col min="769" max="769" width="13.125" style="94" customWidth="1"/>
    <col min="770" max="779" width="11.25" style="94" customWidth="1"/>
    <col min="780" max="780" width="9.125" style="94"/>
    <col min="781" max="781" width="11.125" style="94" customWidth="1"/>
    <col min="782" max="1024" width="9.125" style="94"/>
    <col min="1025" max="1025" width="13.125" style="94" customWidth="1"/>
    <col min="1026" max="1035" width="11.25" style="94" customWidth="1"/>
    <col min="1036" max="1036" width="9.125" style="94"/>
    <col min="1037" max="1037" width="11.125" style="94" customWidth="1"/>
    <col min="1038" max="1280" width="9.125" style="94"/>
    <col min="1281" max="1281" width="13.125" style="94" customWidth="1"/>
    <col min="1282" max="1291" width="11.25" style="94" customWidth="1"/>
    <col min="1292" max="1292" width="9.125" style="94"/>
    <col min="1293" max="1293" width="11.125" style="94" customWidth="1"/>
    <col min="1294" max="1536" width="9.125" style="94"/>
    <col min="1537" max="1537" width="13.125" style="94" customWidth="1"/>
    <col min="1538" max="1547" width="11.25" style="94" customWidth="1"/>
    <col min="1548" max="1548" width="9.125" style="94"/>
    <col min="1549" max="1549" width="11.125" style="94" customWidth="1"/>
    <col min="1550" max="1792" width="9.125" style="94"/>
    <col min="1793" max="1793" width="13.125" style="94" customWidth="1"/>
    <col min="1794" max="1803" width="11.25" style="94" customWidth="1"/>
    <col min="1804" max="1804" width="9.125" style="94"/>
    <col min="1805" max="1805" width="11.125" style="94" customWidth="1"/>
    <col min="1806" max="2048" width="9.125" style="94"/>
    <col min="2049" max="2049" width="13.125" style="94" customWidth="1"/>
    <col min="2050" max="2059" width="11.25" style="94" customWidth="1"/>
    <col min="2060" max="2060" width="9.125" style="94"/>
    <col min="2061" max="2061" width="11.125" style="94" customWidth="1"/>
    <col min="2062" max="2304" width="9.125" style="94"/>
    <col min="2305" max="2305" width="13.125" style="94" customWidth="1"/>
    <col min="2306" max="2315" width="11.25" style="94" customWidth="1"/>
    <col min="2316" max="2316" width="9.125" style="94"/>
    <col min="2317" max="2317" width="11.125" style="94" customWidth="1"/>
    <col min="2318" max="2560" width="9.125" style="94"/>
    <col min="2561" max="2561" width="13.125" style="94" customWidth="1"/>
    <col min="2562" max="2571" width="11.25" style="94" customWidth="1"/>
    <col min="2572" max="2572" width="9.125" style="94"/>
    <col min="2573" max="2573" width="11.125" style="94" customWidth="1"/>
    <col min="2574" max="2816" width="9.125" style="94"/>
    <col min="2817" max="2817" width="13.125" style="94" customWidth="1"/>
    <col min="2818" max="2827" width="11.25" style="94" customWidth="1"/>
    <col min="2828" max="2828" width="9.125" style="94"/>
    <col min="2829" max="2829" width="11.125" style="94" customWidth="1"/>
    <col min="2830" max="3072" width="9.125" style="94"/>
    <col min="3073" max="3073" width="13.125" style="94" customWidth="1"/>
    <col min="3074" max="3083" width="11.25" style="94" customWidth="1"/>
    <col min="3084" max="3084" width="9.125" style="94"/>
    <col min="3085" max="3085" width="11.125" style="94" customWidth="1"/>
    <col min="3086" max="3328" width="9.125" style="94"/>
    <col min="3329" max="3329" width="13.125" style="94" customWidth="1"/>
    <col min="3330" max="3339" width="11.25" style="94" customWidth="1"/>
    <col min="3340" max="3340" width="9.125" style="94"/>
    <col min="3341" max="3341" width="11.125" style="94" customWidth="1"/>
    <col min="3342" max="3584" width="9.125" style="94"/>
    <col min="3585" max="3585" width="13.125" style="94" customWidth="1"/>
    <col min="3586" max="3595" width="11.25" style="94" customWidth="1"/>
    <col min="3596" max="3596" width="9.125" style="94"/>
    <col min="3597" max="3597" width="11.125" style="94" customWidth="1"/>
    <col min="3598" max="3840" width="9.125" style="94"/>
    <col min="3841" max="3841" width="13.125" style="94" customWidth="1"/>
    <col min="3842" max="3851" width="11.25" style="94" customWidth="1"/>
    <col min="3852" max="3852" width="9.125" style="94"/>
    <col min="3853" max="3853" width="11.125" style="94" customWidth="1"/>
    <col min="3854" max="4096" width="9.125" style="94"/>
    <col min="4097" max="4097" width="13.125" style="94" customWidth="1"/>
    <col min="4098" max="4107" width="11.25" style="94" customWidth="1"/>
    <col min="4108" max="4108" width="9.125" style="94"/>
    <col min="4109" max="4109" width="11.125" style="94" customWidth="1"/>
    <col min="4110" max="4352" width="9.125" style="94"/>
    <col min="4353" max="4353" width="13.125" style="94" customWidth="1"/>
    <col min="4354" max="4363" width="11.25" style="94" customWidth="1"/>
    <col min="4364" max="4364" width="9.125" style="94"/>
    <col min="4365" max="4365" width="11.125" style="94" customWidth="1"/>
    <col min="4366" max="4608" width="9.125" style="94"/>
    <col min="4609" max="4609" width="13.125" style="94" customWidth="1"/>
    <col min="4610" max="4619" width="11.25" style="94" customWidth="1"/>
    <col min="4620" max="4620" width="9.125" style="94"/>
    <col min="4621" max="4621" width="11.125" style="94" customWidth="1"/>
    <col min="4622" max="4864" width="9.125" style="94"/>
    <col min="4865" max="4865" width="13.125" style="94" customWidth="1"/>
    <col min="4866" max="4875" width="11.25" style="94" customWidth="1"/>
    <col min="4876" max="4876" width="9.125" style="94"/>
    <col min="4877" max="4877" width="11.125" style="94" customWidth="1"/>
    <col min="4878" max="5120" width="9.125" style="94"/>
    <col min="5121" max="5121" width="13.125" style="94" customWidth="1"/>
    <col min="5122" max="5131" width="11.25" style="94" customWidth="1"/>
    <col min="5132" max="5132" width="9.125" style="94"/>
    <col min="5133" max="5133" width="11.125" style="94" customWidth="1"/>
    <col min="5134" max="5376" width="9.125" style="94"/>
    <col min="5377" max="5377" width="13.125" style="94" customWidth="1"/>
    <col min="5378" max="5387" width="11.25" style="94" customWidth="1"/>
    <col min="5388" max="5388" width="9.125" style="94"/>
    <col min="5389" max="5389" width="11.125" style="94" customWidth="1"/>
    <col min="5390" max="5632" width="9.125" style="94"/>
    <col min="5633" max="5633" width="13.125" style="94" customWidth="1"/>
    <col min="5634" max="5643" width="11.25" style="94" customWidth="1"/>
    <col min="5644" max="5644" width="9.125" style="94"/>
    <col min="5645" max="5645" width="11.125" style="94" customWidth="1"/>
    <col min="5646" max="5888" width="9.125" style="94"/>
    <col min="5889" max="5889" width="13.125" style="94" customWidth="1"/>
    <col min="5890" max="5899" width="11.25" style="94" customWidth="1"/>
    <col min="5900" max="5900" width="9.125" style="94"/>
    <col min="5901" max="5901" width="11.125" style="94" customWidth="1"/>
    <col min="5902" max="6144" width="9.125" style="94"/>
    <col min="6145" max="6145" width="13.125" style="94" customWidth="1"/>
    <col min="6146" max="6155" width="11.25" style="94" customWidth="1"/>
    <col min="6156" max="6156" width="9.125" style="94"/>
    <col min="6157" max="6157" width="11.125" style="94" customWidth="1"/>
    <col min="6158" max="6400" width="9.125" style="94"/>
    <col min="6401" max="6401" width="13.125" style="94" customWidth="1"/>
    <col min="6402" max="6411" width="11.25" style="94" customWidth="1"/>
    <col min="6412" max="6412" width="9.125" style="94"/>
    <col min="6413" max="6413" width="11.125" style="94" customWidth="1"/>
    <col min="6414" max="6656" width="9.125" style="94"/>
    <col min="6657" max="6657" width="13.125" style="94" customWidth="1"/>
    <col min="6658" max="6667" width="11.25" style="94" customWidth="1"/>
    <col min="6668" max="6668" width="9.125" style="94"/>
    <col min="6669" max="6669" width="11.125" style="94" customWidth="1"/>
    <col min="6670" max="6912" width="9.125" style="94"/>
    <col min="6913" max="6913" width="13.125" style="94" customWidth="1"/>
    <col min="6914" max="6923" width="11.25" style="94" customWidth="1"/>
    <col min="6924" max="6924" width="9.125" style="94"/>
    <col min="6925" max="6925" width="11.125" style="94" customWidth="1"/>
    <col min="6926" max="7168" width="9.125" style="94"/>
    <col min="7169" max="7169" width="13.125" style="94" customWidth="1"/>
    <col min="7170" max="7179" width="11.25" style="94" customWidth="1"/>
    <col min="7180" max="7180" width="9.125" style="94"/>
    <col min="7181" max="7181" width="11.125" style="94" customWidth="1"/>
    <col min="7182" max="7424" width="9.125" style="94"/>
    <col min="7425" max="7425" width="13.125" style="94" customWidth="1"/>
    <col min="7426" max="7435" width="11.25" style="94" customWidth="1"/>
    <col min="7436" max="7436" width="9.125" style="94"/>
    <col min="7437" max="7437" width="11.125" style="94" customWidth="1"/>
    <col min="7438" max="7680" width="9.125" style="94"/>
    <col min="7681" max="7681" width="13.125" style="94" customWidth="1"/>
    <col min="7682" max="7691" width="11.25" style="94" customWidth="1"/>
    <col min="7692" max="7692" width="9.125" style="94"/>
    <col min="7693" max="7693" width="11.125" style="94" customWidth="1"/>
    <col min="7694" max="7936" width="9.125" style="94"/>
    <col min="7937" max="7937" width="13.125" style="94" customWidth="1"/>
    <col min="7938" max="7947" width="11.25" style="94" customWidth="1"/>
    <col min="7948" max="7948" width="9.125" style="94"/>
    <col min="7949" max="7949" width="11.125" style="94" customWidth="1"/>
    <col min="7950" max="8192" width="9.125" style="94"/>
    <col min="8193" max="8193" width="13.125" style="94" customWidth="1"/>
    <col min="8194" max="8203" width="11.25" style="94" customWidth="1"/>
    <col min="8204" max="8204" width="9.125" style="94"/>
    <col min="8205" max="8205" width="11.125" style="94" customWidth="1"/>
    <col min="8206" max="8448" width="9.125" style="94"/>
    <col min="8449" max="8449" width="13.125" style="94" customWidth="1"/>
    <col min="8450" max="8459" width="11.25" style="94" customWidth="1"/>
    <col min="8460" max="8460" width="9.125" style="94"/>
    <col min="8461" max="8461" width="11.125" style="94" customWidth="1"/>
    <col min="8462" max="8704" width="9.125" style="94"/>
    <col min="8705" max="8705" width="13.125" style="94" customWidth="1"/>
    <col min="8706" max="8715" width="11.25" style="94" customWidth="1"/>
    <col min="8716" max="8716" width="9.125" style="94"/>
    <col min="8717" max="8717" width="11.125" style="94" customWidth="1"/>
    <col min="8718" max="8960" width="9.125" style="94"/>
    <col min="8961" max="8961" width="13.125" style="94" customWidth="1"/>
    <col min="8962" max="8971" width="11.25" style="94" customWidth="1"/>
    <col min="8972" max="8972" width="9.125" style="94"/>
    <col min="8973" max="8973" width="11.125" style="94" customWidth="1"/>
    <col min="8974" max="9216" width="9.125" style="94"/>
    <col min="9217" max="9217" width="13.125" style="94" customWidth="1"/>
    <col min="9218" max="9227" width="11.25" style="94" customWidth="1"/>
    <col min="9228" max="9228" width="9.125" style="94"/>
    <col min="9229" max="9229" width="11.125" style="94" customWidth="1"/>
    <col min="9230" max="9472" width="9.125" style="94"/>
    <col min="9473" max="9473" width="13.125" style="94" customWidth="1"/>
    <col min="9474" max="9483" width="11.25" style="94" customWidth="1"/>
    <col min="9484" max="9484" width="9.125" style="94"/>
    <col min="9485" max="9485" width="11.125" style="94" customWidth="1"/>
    <col min="9486" max="9728" width="9.125" style="94"/>
    <col min="9729" max="9729" width="13.125" style="94" customWidth="1"/>
    <col min="9730" max="9739" width="11.25" style="94" customWidth="1"/>
    <col min="9740" max="9740" width="9.125" style="94"/>
    <col min="9741" max="9741" width="11.125" style="94" customWidth="1"/>
    <col min="9742" max="9984" width="9.125" style="94"/>
    <col min="9985" max="9985" width="13.125" style="94" customWidth="1"/>
    <col min="9986" max="9995" width="11.25" style="94" customWidth="1"/>
    <col min="9996" max="9996" width="9.125" style="94"/>
    <col min="9997" max="9997" width="11.125" style="94" customWidth="1"/>
    <col min="9998" max="10240" width="9.125" style="94"/>
    <col min="10241" max="10241" width="13.125" style="94" customWidth="1"/>
    <col min="10242" max="10251" width="11.25" style="94" customWidth="1"/>
    <col min="10252" max="10252" width="9.125" style="94"/>
    <col min="10253" max="10253" width="11.125" style="94" customWidth="1"/>
    <col min="10254" max="10496" width="9.125" style="94"/>
    <col min="10497" max="10497" width="13.125" style="94" customWidth="1"/>
    <col min="10498" max="10507" width="11.25" style="94" customWidth="1"/>
    <col min="10508" max="10508" width="9.125" style="94"/>
    <col min="10509" max="10509" width="11.125" style="94" customWidth="1"/>
    <col min="10510" max="10752" width="9.125" style="94"/>
    <col min="10753" max="10753" width="13.125" style="94" customWidth="1"/>
    <col min="10754" max="10763" width="11.25" style="94" customWidth="1"/>
    <col min="10764" max="10764" width="9.125" style="94"/>
    <col min="10765" max="10765" width="11.125" style="94" customWidth="1"/>
    <col min="10766" max="11008" width="9.125" style="94"/>
    <col min="11009" max="11009" width="13.125" style="94" customWidth="1"/>
    <col min="11010" max="11019" width="11.25" style="94" customWidth="1"/>
    <col min="11020" max="11020" width="9.125" style="94"/>
    <col min="11021" max="11021" width="11.125" style="94" customWidth="1"/>
    <col min="11022" max="11264" width="9.125" style="94"/>
    <col min="11265" max="11265" width="13.125" style="94" customWidth="1"/>
    <col min="11266" max="11275" width="11.25" style="94" customWidth="1"/>
    <col min="11276" max="11276" width="9.125" style="94"/>
    <col min="11277" max="11277" width="11.125" style="94" customWidth="1"/>
    <col min="11278" max="11520" width="9.125" style="94"/>
    <col min="11521" max="11521" width="13.125" style="94" customWidth="1"/>
    <col min="11522" max="11531" width="11.25" style="94" customWidth="1"/>
    <col min="11532" max="11532" width="9.125" style="94"/>
    <col min="11533" max="11533" width="11.125" style="94" customWidth="1"/>
    <col min="11534" max="11776" width="9.125" style="94"/>
    <col min="11777" max="11777" width="13.125" style="94" customWidth="1"/>
    <col min="11778" max="11787" width="11.25" style="94" customWidth="1"/>
    <col min="11788" max="11788" width="9.125" style="94"/>
    <col min="11789" max="11789" width="11.125" style="94" customWidth="1"/>
    <col min="11790" max="12032" width="9.125" style="94"/>
    <col min="12033" max="12033" width="13.125" style="94" customWidth="1"/>
    <col min="12034" max="12043" width="11.25" style="94" customWidth="1"/>
    <col min="12044" max="12044" width="9.125" style="94"/>
    <col min="12045" max="12045" width="11.125" style="94" customWidth="1"/>
    <col min="12046" max="12288" width="9.125" style="94"/>
    <col min="12289" max="12289" width="13.125" style="94" customWidth="1"/>
    <col min="12290" max="12299" width="11.25" style="94" customWidth="1"/>
    <col min="12300" max="12300" width="9.125" style="94"/>
    <col min="12301" max="12301" width="11.125" style="94" customWidth="1"/>
    <col min="12302" max="12544" width="9.125" style="94"/>
    <col min="12545" max="12545" width="13.125" style="94" customWidth="1"/>
    <col min="12546" max="12555" width="11.25" style="94" customWidth="1"/>
    <col min="12556" max="12556" width="9.125" style="94"/>
    <col min="12557" max="12557" width="11.125" style="94" customWidth="1"/>
    <col min="12558" max="12800" width="9.125" style="94"/>
    <col min="12801" max="12801" width="13.125" style="94" customWidth="1"/>
    <col min="12802" max="12811" width="11.25" style="94" customWidth="1"/>
    <col min="12812" max="12812" width="9.125" style="94"/>
    <col min="12813" max="12813" width="11.125" style="94" customWidth="1"/>
    <col min="12814" max="13056" width="9.125" style="94"/>
    <col min="13057" max="13057" width="13.125" style="94" customWidth="1"/>
    <col min="13058" max="13067" width="11.25" style="94" customWidth="1"/>
    <col min="13068" max="13068" width="9.125" style="94"/>
    <col min="13069" max="13069" width="11.125" style="94" customWidth="1"/>
    <col min="13070" max="13312" width="9.125" style="94"/>
    <col min="13313" max="13313" width="13.125" style="94" customWidth="1"/>
    <col min="13314" max="13323" width="11.25" style="94" customWidth="1"/>
    <col min="13324" max="13324" width="9.125" style="94"/>
    <col min="13325" max="13325" width="11.125" style="94" customWidth="1"/>
    <col min="13326" max="13568" width="9.125" style="94"/>
    <col min="13569" max="13569" width="13.125" style="94" customWidth="1"/>
    <col min="13570" max="13579" width="11.25" style="94" customWidth="1"/>
    <col min="13580" max="13580" width="9.125" style="94"/>
    <col min="13581" max="13581" width="11.125" style="94" customWidth="1"/>
    <col min="13582" max="13824" width="9.125" style="94"/>
    <col min="13825" max="13825" width="13.125" style="94" customWidth="1"/>
    <col min="13826" max="13835" width="11.25" style="94" customWidth="1"/>
    <col min="13836" max="13836" width="9.125" style="94"/>
    <col min="13837" max="13837" width="11.125" style="94" customWidth="1"/>
    <col min="13838" max="14080" width="9.125" style="94"/>
    <col min="14081" max="14081" width="13.125" style="94" customWidth="1"/>
    <col min="14082" max="14091" width="11.25" style="94" customWidth="1"/>
    <col min="14092" max="14092" width="9.125" style="94"/>
    <col min="14093" max="14093" width="11.125" style="94" customWidth="1"/>
    <col min="14094" max="14336" width="9.125" style="94"/>
    <col min="14337" max="14337" width="13.125" style="94" customWidth="1"/>
    <col min="14338" max="14347" width="11.25" style="94" customWidth="1"/>
    <col min="14348" max="14348" width="9.125" style="94"/>
    <col min="14349" max="14349" width="11.125" style="94" customWidth="1"/>
    <col min="14350" max="14592" width="9.125" style="94"/>
    <col min="14593" max="14593" width="13.125" style="94" customWidth="1"/>
    <col min="14594" max="14603" width="11.25" style="94" customWidth="1"/>
    <col min="14604" max="14604" width="9.125" style="94"/>
    <col min="14605" max="14605" width="11.125" style="94" customWidth="1"/>
    <col min="14606" max="14848" width="9.125" style="94"/>
    <col min="14849" max="14849" width="13.125" style="94" customWidth="1"/>
    <col min="14850" max="14859" width="11.25" style="94" customWidth="1"/>
    <col min="14860" max="14860" width="9.125" style="94"/>
    <col min="14861" max="14861" width="11.125" style="94" customWidth="1"/>
    <col min="14862" max="15104" width="9.125" style="94"/>
    <col min="15105" max="15105" width="13.125" style="94" customWidth="1"/>
    <col min="15106" max="15115" width="11.25" style="94" customWidth="1"/>
    <col min="15116" max="15116" width="9.125" style="94"/>
    <col min="15117" max="15117" width="11.125" style="94" customWidth="1"/>
    <col min="15118" max="15360" width="9.125" style="94"/>
    <col min="15361" max="15361" width="13.125" style="94" customWidth="1"/>
    <col min="15362" max="15371" width="11.25" style="94" customWidth="1"/>
    <col min="15372" max="15372" width="9.125" style="94"/>
    <col min="15373" max="15373" width="11.125" style="94" customWidth="1"/>
    <col min="15374" max="15616" width="9.125" style="94"/>
    <col min="15617" max="15617" width="13.125" style="94" customWidth="1"/>
    <col min="15618" max="15627" width="11.25" style="94" customWidth="1"/>
    <col min="15628" max="15628" width="9.125" style="94"/>
    <col min="15629" max="15629" width="11.125" style="94" customWidth="1"/>
    <col min="15630" max="15872" width="9.125" style="94"/>
    <col min="15873" max="15873" width="13.125" style="94" customWidth="1"/>
    <col min="15874" max="15883" width="11.25" style="94" customWidth="1"/>
    <col min="15884" max="15884" width="9.125" style="94"/>
    <col min="15885" max="15885" width="11.125" style="94" customWidth="1"/>
    <col min="15886" max="16128" width="9.125" style="94"/>
    <col min="16129" max="16129" width="13.125" style="94" customWidth="1"/>
    <col min="16130" max="16139" width="11.25" style="94" customWidth="1"/>
    <col min="16140" max="16140" width="9.125" style="94"/>
    <col min="16141" max="16141" width="11.125" style="94" customWidth="1"/>
    <col min="16142" max="16384" width="9.125" style="94"/>
  </cols>
  <sheetData>
    <row r="1" spans="1:13" ht="21">
      <c r="A1" s="93" t="s">
        <v>243</v>
      </c>
      <c r="B1" s="297"/>
      <c r="C1" s="297"/>
      <c r="D1" s="297"/>
      <c r="E1" s="297"/>
      <c r="F1" s="297"/>
      <c r="G1" s="333"/>
      <c r="H1" s="334"/>
      <c r="I1" s="334"/>
      <c r="J1" s="334"/>
      <c r="K1" s="334" t="s">
        <v>207</v>
      </c>
    </row>
    <row r="2" spans="1:13">
      <c r="A2" s="300" t="s">
        <v>208</v>
      </c>
      <c r="B2" s="204" t="s">
        <v>209</v>
      </c>
      <c r="C2" s="204"/>
      <c r="D2" s="204"/>
      <c r="E2" s="204"/>
      <c r="F2" s="205"/>
      <c r="G2" s="203" t="s">
        <v>244</v>
      </c>
      <c r="H2" s="204"/>
      <c r="I2" s="204"/>
      <c r="J2" s="204"/>
      <c r="K2" s="205"/>
    </row>
    <row r="3" spans="1:13" ht="9.75" customHeight="1">
      <c r="A3" s="335"/>
      <c r="B3" s="336"/>
      <c r="C3" s="336"/>
      <c r="D3" s="336"/>
      <c r="E3" s="336"/>
      <c r="F3" s="337"/>
      <c r="G3" s="338"/>
      <c r="H3" s="336"/>
      <c r="I3" s="336"/>
      <c r="J3" s="336"/>
      <c r="K3" s="337"/>
    </row>
    <row r="4" spans="1:13" ht="21" customHeight="1">
      <c r="A4" s="301"/>
      <c r="B4" s="100" t="s">
        <v>245</v>
      </c>
      <c r="C4" s="100" t="s">
        <v>246</v>
      </c>
      <c r="D4" s="100" t="s">
        <v>247</v>
      </c>
      <c r="E4" s="100" t="s">
        <v>248</v>
      </c>
      <c r="F4" s="100" t="s">
        <v>249</v>
      </c>
      <c r="G4" s="100" t="s">
        <v>245</v>
      </c>
      <c r="H4" s="100" t="s">
        <v>246</v>
      </c>
      <c r="I4" s="100" t="s">
        <v>247</v>
      </c>
      <c r="J4" s="100" t="s">
        <v>248</v>
      </c>
      <c r="K4" s="100" t="s">
        <v>249</v>
      </c>
      <c r="M4" s="302" t="s">
        <v>219</v>
      </c>
    </row>
    <row r="5" spans="1:13" ht="39.75" customHeight="1">
      <c r="A5" s="7" t="s">
        <v>220</v>
      </c>
      <c r="B5" s="339">
        <v>23018</v>
      </c>
      <c r="C5" s="303">
        <v>22952</v>
      </c>
      <c r="D5" s="303">
        <v>22821</v>
      </c>
      <c r="E5" s="303">
        <v>22779</v>
      </c>
      <c r="F5" s="303">
        <v>22579</v>
      </c>
      <c r="G5" s="102">
        <v>1607.9715374088453</v>
      </c>
      <c r="H5" s="305">
        <v>1612.9304286718202</v>
      </c>
      <c r="I5" s="305">
        <v>1612.791519434629</v>
      </c>
      <c r="J5" s="50">
        <v>1621.2811387900356</v>
      </c>
      <c r="K5" s="306">
        <v>1618.6</v>
      </c>
      <c r="M5" s="299">
        <v>1395000</v>
      </c>
    </row>
    <row r="6" spans="1:13" ht="39.75" customHeight="1">
      <c r="A6" s="51" t="s">
        <v>221</v>
      </c>
      <c r="B6" s="330">
        <v>21891</v>
      </c>
      <c r="C6" s="307">
        <v>21825</v>
      </c>
      <c r="D6" s="307">
        <v>21606</v>
      </c>
      <c r="E6" s="307">
        <v>21564</v>
      </c>
      <c r="F6" s="307">
        <v>21364</v>
      </c>
      <c r="G6" s="107">
        <v>1693.2188484007972</v>
      </c>
      <c r="H6" s="309">
        <v>1696.297136852512</v>
      </c>
      <c r="I6" s="309">
        <v>1687.995124923827</v>
      </c>
      <c r="J6" s="310">
        <v>1695.2363732130011</v>
      </c>
      <c r="K6" s="311">
        <f t="shared" ref="K6:K33" si="0">F6/M6*100000</f>
        <v>1689.8088642987932</v>
      </c>
      <c r="M6" s="299">
        <v>1264285</v>
      </c>
    </row>
    <row r="7" spans="1:13" ht="39.75" customHeight="1">
      <c r="A7" s="52" t="s">
        <v>222</v>
      </c>
      <c r="B7" s="331">
        <v>1127</v>
      </c>
      <c r="C7" s="312">
        <v>1127</v>
      </c>
      <c r="D7" s="312">
        <v>1215</v>
      </c>
      <c r="E7" s="312">
        <v>1215</v>
      </c>
      <c r="F7" s="312">
        <v>1215</v>
      </c>
      <c r="G7" s="110">
        <v>812.95534877010755</v>
      </c>
      <c r="H7" s="314">
        <v>823.47525555498737</v>
      </c>
      <c r="I7" s="314">
        <v>899.8933459738106</v>
      </c>
      <c r="J7" s="315">
        <v>913.42394899861665</v>
      </c>
      <c r="K7" s="321">
        <f t="shared" si="0"/>
        <v>925.19265328500489</v>
      </c>
      <c r="M7" s="299">
        <v>131324</v>
      </c>
    </row>
    <row r="8" spans="1:13" ht="39.75" customHeight="1">
      <c r="A8" s="7" t="s">
        <v>223</v>
      </c>
      <c r="B8" s="340">
        <v>7879</v>
      </c>
      <c r="C8" s="303">
        <v>7867</v>
      </c>
      <c r="D8" s="303">
        <v>7806</v>
      </c>
      <c r="E8" s="303">
        <v>7768</v>
      </c>
      <c r="F8" s="303">
        <v>7679</v>
      </c>
      <c r="G8" s="102">
        <v>1523.303900964946</v>
      </c>
      <c r="H8" s="305">
        <v>1521.3632900278863</v>
      </c>
      <c r="I8" s="305">
        <v>1509.762395195683</v>
      </c>
      <c r="J8" s="50">
        <v>1503.4538018917042</v>
      </c>
      <c r="K8" s="306">
        <f t="shared" si="0"/>
        <v>1486.855684575155</v>
      </c>
      <c r="M8" s="299">
        <v>516459</v>
      </c>
    </row>
    <row r="9" spans="1:13" ht="39.75" customHeight="1">
      <c r="A9" s="51" t="s">
        <v>224</v>
      </c>
      <c r="B9" s="341">
        <v>2529</v>
      </c>
      <c r="C9" s="307">
        <v>2478</v>
      </c>
      <c r="D9" s="307">
        <v>2478</v>
      </c>
      <c r="E9" s="307">
        <v>2498</v>
      </c>
      <c r="F9" s="307">
        <v>2498</v>
      </c>
      <c r="G9" s="107">
        <v>1518.6270506569308</v>
      </c>
      <c r="H9" s="309">
        <v>1501.2267894465817</v>
      </c>
      <c r="I9" s="309">
        <v>1514.8921602191031</v>
      </c>
      <c r="J9" s="310">
        <v>1545.4860423678481</v>
      </c>
      <c r="K9" s="311">
        <f t="shared" si="0"/>
        <v>1562.0603187903725</v>
      </c>
      <c r="M9" s="299">
        <v>159917</v>
      </c>
    </row>
    <row r="10" spans="1:13" ht="39.75" customHeight="1">
      <c r="A10" s="51" t="s">
        <v>225</v>
      </c>
      <c r="B10" s="341">
        <v>1583</v>
      </c>
      <c r="C10" s="307">
        <v>1583</v>
      </c>
      <c r="D10" s="307">
        <v>1583</v>
      </c>
      <c r="E10" s="307">
        <v>1583</v>
      </c>
      <c r="F10" s="307">
        <v>1540</v>
      </c>
      <c r="G10" s="107">
        <v>1879.8242489015556</v>
      </c>
      <c r="H10" s="309">
        <v>1906.195436209284</v>
      </c>
      <c r="I10" s="309">
        <v>1936.5572587255181</v>
      </c>
      <c r="J10" s="310">
        <v>1965.336577856132</v>
      </c>
      <c r="K10" s="311">
        <f t="shared" si="0"/>
        <v>1944.272602169</v>
      </c>
      <c r="M10" s="299">
        <v>79207</v>
      </c>
    </row>
    <row r="11" spans="1:13" ht="39.75" customHeight="1">
      <c r="A11" s="51" t="s">
        <v>226</v>
      </c>
      <c r="B11" s="341">
        <v>1046</v>
      </c>
      <c r="C11" s="307">
        <v>1046</v>
      </c>
      <c r="D11" s="307">
        <v>1046</v>
      </c>
      <c r="E11" s="307">
        <v>1046</v>
      </c>
      <c r="F11" s="307">
        <v>1042</v>
      </c>
      <c r="G11" s="107">
        <v>2726.0880896533749</v>
      </c>
      <c r="H11" s="309">
        <v>2768.5873851936158</v>
      </c>
      <c r="I11" s="309">
        <v>2813.4161757981656</v>
      </c>
      <c r="J11" s="310">
        <v>2874.0211567523011</v>
      </c>
      <c r="K11" s="311">
        <f t="shared" si="0"/>
        <v>2915.7455858074263</v>
      </c>
      <c r="M11" s="299">
        <v>35737</v>
      </c>
    </row>
    <row r="12" spans="1:13" ht="39.75" customHeight="1">
      <c r="A12" s="51" t="s">
        <v>227</v>
      </c>
      <c r="B12" s="341">
        <v>2526</v>
      </c>
      <c r="C12" s="307">
        <v>2526</v>
      </c>
      <c r="D12" s="307">
        <v>2526</v>
      </c>
      <c r="E12" s="307">
        <v>2484</v>
      </c>
      <c r="F12" s="307">
        <v>2468</v>
      </c>
      <c r="G12" s="107">
        <v>2074.9989731794471</v>
      </c>
      <c r="H12" s="309">
        <v>2082.7664679545851</v>
      </c>
      <c r="I12" s="309">
        <v>2091.9427904164836</v>
      </c>
      <c r="J12" s="310">
        <v>2070.9491850431446</v>
      </c>
      <c r="K12" s="311">
        <f t="shared" si="0"/>
        <v>2072.190829631993</v>
      </c>
      <c r="M12" s="299">
        <v>119101</v>
      </c>
    </row>
    <row r="13" spans="1:13" ht="39.75" customHeight="1">
      <c r="A13" s="51" t="s">
        <v>228</v>
      </c>
      <c r="B13" s="341">
        <v>1825</v>
      </c>
      <c r="C13" s="307">
        <v>1825</v>
      </c>
      <c r="D13" s="307">
        <v>1825</v>
      </c>
      <c r="E13" s="307">
        <v>1825</v>
      </c>
      <c r="F13" s="307">
        <v>1825</v>
      </c>
      <c r="G13" s="107">
        <v>1628.1414208098774</v>
      </c>
      <c r="H13" s="309">
        <v>1632.6713186616569</v>
      </c>
      <c r="I13" s="309">
        <v>1640.5821594555964</v>
      </c>
      <c r="J13" s="310">
        <v>1653.4840948420356</v>
      </c>
      <c r="K13" s="311">
        <f t="shared" si="0"/>
        <v>1666.2862360191739</v>
      </c>
      <c r="M13" s="299">
        <v>109525</v>
      </c>
    </row>
    <row r="14" spans="1:13" ht="39.75" customHeight="1">
      <c r="A14" s="51" t="s">
        <v>229</v>
      </c>
      <c r="B14" s="341">
        <v>1150</v>
      </c>
      <c r="C14" s="307">
        <v>1147</v>
      </c>
      <c r="D14" s="307">
        <v>1049</v>
      </c>
      <c r="E14" s="307">
        <v>1049</v>
      </c>
      <c r="F14" s="307">
        <v>1026</v>
      </c>
      <c r="G14" s="107">
        <v>2438.662340691732</v>
      </c>
      <c r="H14" s="309">
        <v>2463.858397955019</v>
      </c>
      <c r="I14" s="309">
        <v>2280.8314489476429</v>
      </c>
      <c r="J14" s="310">
        <v>2305.4438363991999</v>
      </c>
      <c r="K14" s="311">
        <f t="shared" si="0"/>
        <v>2284.4165386413733</v>
      </c>
      <c r="M14" s="299">
        <v>44913</v>
      </c>
    </row>
    <row r="15" spans="1:13" ht="39.75" customHeight="1">
      <c r="A15" s="51" t="s">
        <v>230</v>
      </c>
      <c r="B15" s="341">
        <v>334</v>
      </c>
      <c r="C15" s="307">
        <v>334</v>
      </c>
      <c r="D15" s="307">
        <v>334</v>
      </c>
      <c r="E15" s="307">
        <v>334</v>
      </c>
      <c r="F15" s="307">
        <v>334</v>
      </c>
      <c r="G15" s="107">
        <v>878.55433095720332</v>
      </c>
      <c r="H15" s="309">
        <v>883.5745086108833</v>
      </c>
      <c r="I15" s="309">
        <v>890.23935177781323</v>
      </c>
      <c r="J15" s="310">
        <v>895.77857640937611</v>
      </c>
      <c r="K15" s="311">
        <f t="shared" si="0"/>
        <v>901.82525110703102</v>
      </c>
      <c r="M15" s="299">
        <v>37036</v>
      </c>
    </row>
    <row r="16" spans="1:13" ht="39.75" customHeight="1">
      <c r="A16" s="51" t="s">
        <v>231</v>
      </c>
      <c r="B16" s="341">
        <v>1347</v>
      </c>
      <c r="C16" s="307">
        <v>1347</v>
      </c>
      <c r="D16" s="307">
        <v>1347</v>
      </c>
      <c r="E16" s="307">
        <v>1365</v>
      </c>
      <c r="F16" s="307">
        <v>1365</v>
      </c>
      <c r="G16" s="107">
        <v>1493.5633738787187</v>
      </c>
      <c r="H16" s="309">
        <v>1502.6606128891915</v>
      </c>
      <c r="I16" s="309">
        <v>1512.0560369987877</v>
      </c>
      <c r="J16" s="310">
        <v>1541.0320963681318</v>
      </c>
      <c r="K16" s="311">
        <f t="shared" si="0"/>
        <v>1552.7597033262045</v>
      </c>
      <c r="M16" s="299">
        <v>87908</v>
      </c>
    </row>
    <row r="17" spans="1:13" ht="39.75" customHeight="1">
      <c r="A17" s="51" t="s">
        <v>232</v>
      </c>
      <c r="B17" s="341">
        <v>371</v>
      </c>
      <c r="C17" s="307">
        <v>371</v>
      </c>
      <c r="D17" s="307">
        <v>311</v>
      </c>
      <c r="E17" s="307">
        <v>311</v>
      </c>
      <c r="F17" s="307">
        <v>315</v>
      </c>
      <c r="G17" s="107">
        <v>881.65399239543729</v>
      </c>
      <c r="H17" s="309">
        <v>894.81681580280258</v>
      </c>
      <c r="I17" s="309">
        <v>759.38858231186214</v>
      </c>
      <c r="J17" s="310">
        <v>769.32591218305504</v>
      </c>
      <c r="K17" s="311">
        <f t="shared" si="0"/>
        <v>790.82145009037959</v>
      </c>
      <c r="M17" s="299">
        <v>39832</v>
      </c>
    </row>
    <row r="18" spans="1:13" ht="39.75" customHeight="1">
      <c r="A18" s="51" t="s">
        <v>233</v>
      </c>
      <c r="B18" s="341">
        <v>1301</v>
      </c>
      <c r="C18" s="307">
        <v>1301</v>
      </c>
      <c r="D18" s="307">
        <v>1301</v>
      </c>
      <c r="E18" s="307">
        <v>1301</v>
      </c>
      <c r="F18" s="307">
        <v>1272</v>
      </c>
      <c r="G18" s="342">
        <v>3690.466059626131</v>
      </c>
      <c r="H18" s="307">
        <v>3704.8638797129515</v>
      </c>
      <c r="I18" s="309">
        <v>3726.832621959953</v>
      </c>
      <c r="J18" s="310">
        <v>3751.6581117711517</v>
      </c>
      <c r="K18" s="311">
        <f t="shared" si="0"/>
        <v>3670.9956709956714</v>
      </c>
      <c r="M18" s="299">
        <v>34650</v>
      </c>
    </row>
    <row r="19" spans="1:13" ht="39.75" customHeight="1">
      <c r="A19" s="53" t="s">
        <v>234</v>
      </c>
      <c r="B19" s="343">
        <v>0</v>
      </c>
      <c r="C19" s="316">
        <v>0</v>
      </c>
      <c r="D19" s="316">
        <v>0</v>
      </c>
      <c r="E19" s="316">
        <v>0</v>
      </c>
      <c r="F19" s="316">
        <v>0</v>
      </c>
      <c r="G19" s="121">
        <v>0</v>
      </c>
      <c r="H19" s="318">
        <v>0</v>
      </c>
      <c r="I19" s="318">
        <v>0</v>
      </c>
      <c r="J19" s="319">
        <v>0</v>
      </c>
      <c r="K19" s="344">
        <f t="shared" si="0"/>
        <v>0</v>
      </c>
      <c r="M19" s="299">
        <v>7172</v>
      </c>
    </row>
    <row r="20" spans="1:13" ht="39.75" customHeight="1">
      <c r="A20" s="51" t="s">
        <v>235</v>
      </c>
      <c r="B20" s="341">
        <v>77</v>
      </c>
      <c r="C20" s="307">
        <v>77</v>
      </c>
      <c r="D20" s="307">
        <v>77</v>
      </c>
      <c r="E20" s="307">
        <v>77</v>
      </c>
      <c r="F20" s="307">
        <v>77</v>
      </c>
      <c r="G20" s="107">
        <v>798.42389050186648</v>
      </c>
      <c r="H20" s="309">
        <v>813.69544541900029</v>
      </c>
      <c r="I20" s="309">
        <v>831.71311298336582</v>
      </c>
      <c r="J20" s="310">
        <v>853.84785983588381</v>
      </c>
      <c r="K20" s="311">
        <f t="shared" si="0"/>
        <v>881.91501546214647</v>
      </c>
      <c r="M20" s="299">
        <v>8731</v>
      </c>
    </row>
    <row r="21" spans="1:13" ht="39.75" customHeight="1">
      <c r="A21" s="7" t="s">
        <v>236</v>
      </c>
      <c r="B21" s="340">
        <v>209</v>
      </c>
      <c r="C21" s="303">
        <v>209</v>
      </c>
      <c r="D21" s="303">
        <v>209</v>
      </c>
      <c r="E21" s="303">
        <v>209</v>
      </c>
      <c r="F21" s="303">
        <v>209</v>
      </c>
      <c r="G21" s="102">
        <v>688.42847261108727</v>
      </c>
      <c r="H21" s="305">
        <v>692.35101202504393</v>
      </c>
      <c r="I21" s="305">
        <v>693.96022180164027</v>
      </c>
      <c r="J21" s="50">
        <v>696.4809384164223</v>
      </c>
      <c r="K21" s="306">
        <f t="shared" si="0"/>
        <v>696.41131585085463</v>
      </c>
      <c r="M21" s="299">
        <v>30011</v>
      </c>
    </row>
    <row r="22" spans="1:13" ht="39.75" customHeight="1">
      <c r="A22" s="52" t="s">
        <v>237</v>
      </c>
      <c r="B22" s="345">
        <v>213</v>
      </c>
      <c r="C22" s="312">
        <v>213</v>
      </c>
      <c r="D22" s="312">
        <v>213</v>
      </c>
      <c r="E22" s="312">
        <v>213</v>
      </c>
      <c r="F22" s="312">
        <v>213</v>
      </c>
      <c r="G22" s="110">
        <v>969.01869796642563</v>
      </c>
      <c r="H22" s="314">
        <v>972.51392566888865</v>
      </c>
      <c r="I22" s="314">
        <v>981.70253952159283</v>
      </c>
      <c r="J22" s="315">
        <v>989.63899084700097</v>
      </c>
      <c r="K22" s="321">
        <f t="shared" si="0"/>
        <v>993.33115702093926</v>
      </c>
      <c r="M22" s="299">
        <v>21443</v>
      </c>
    </row>
    <row r="23" spans="1:13" ht="39.75" customHeight="1">
      <c r="A23" s="51" t="s">
        <v>238</v>
      </c>
      <c r="B23" s="341">
        <v>0</v>
      </c>
      <c r="C23" s="307">
        <v>0</v>
      </c>
      <c r="D23" s="307">
        <v>88</v>
      </c>
      <c r="E23" s="307">
        <v>88</v>
      </c>
      <c r="F23" s="307">
        <v>88</v>
      </c>
      <c r="G23" s="107">
        <v>0</v>
      </c>
      <c r="H23" s="309">
        <v>0</v>
      </c>
      <c r="I23" s="309">
        <v>503.31731869137496</v>
      </c>
      <c r="J23" s="310">
        <v>512.19370234561438</v>
      </c>
      <c r="K23" s="311">
        <f t="shared" si="0"/>
        <v>519.48051948051943</v>
      </c>
      <c r="M23" s="299">
        <v>16940</v>
      </c>
    </row>
    <row r="24" spans="1:13" ht="39.75" customHeight="1">
      <c r="A24" s="53" t="s">
        <v>239</v>
      </c>
      <c r="B24" s="343">
        <v>0</v>
      </c>
      <c r="C24" s="316">
        <v>0</v>
      </c>
      <c r="D24" s="316">
        <v>0</v>
      </c>
      <c r="E24" s="316">
        <v>0</v>
      </c>
      <c r="F24" s="316">
        <v>0</v>
      </c>
      <c r="G24" s="121">
        <v>0</v>
      </c>
      <c r="H24" s="318">
        <v>0</v>
      </c>
      <c r="I24" s="318">
        <v>0</v>
      </c>
      <c r="J24" s="319">
        <v>0</v>
      </c>
      <c r="K24" s="320">
        <f t="shared" si="0"/>
        <v>0</v>
      </c>
      <c r="M24" s="299">
        <v>9749</v>
      </c>
    </row>
    <row r="25" spans="1:13" ht="39.75" customHeight="1">
      <c r="A25" s="51" t="s">
        <v>240</v>
      </c>
      <c r="B25" s="341">
        <v>0</v>
      </c>
      <c r="C25" s="307">
        <v>0</v>
      </c>
      <c r="D25" s="307">
        <v>0</v>
      </c>
      <c r="E25" s="307">
        <v>0</v>
      </c>
      <c r="F25" s="307">
        <v>0</v>
      </c>
      <c r="G25" s="107">
        <v>0</v>
      </c>
      <c r="H25" s="309">
        <v>0</v>
      </c>
      <c r="I25" s="309">
        <v>0</v>
      </c>
      <c r="J25" s="310">
        <v>0</v>
      </c>
      <c r="K25" s="311">
        <f t="shared" si="0"/>
        <v>0</v>
      </c>
      <c r="M25" s="299">
        <v>4140</v>
      </c>
    </row>
    <row r="26" spans="1:13" ht="39.75" customHeight="1">
      <c r="A26" s="322" t="s">
        <v>241</v>
      </c>
      <c r="B26" s="307">
        <v>232</v>
      </c>
      <c r="C26" s="307">
        <v>232</v>
      </c>
      <c r="D26" s="307">
        <v>232</v>
      </c>
      <c r="E26" s="307">
        <v>232</v>
      </c>
      <c r="F26" s="307">
        <v>232</v>
      </c>
      <c r="G26" s="346">
        <v>1994.3264849995701</v>
      </c>
      <c r="H26" s="310">
        <v>2028.858766943594</v>
      </c>
      <c r="I26" s="310">
        <v>2054.1880644590046</v>
      </c>
      <c r="J26" s="310">
        <v>2092.3520923520923</v>
      </c>
      <c r="K26" s="311">
        <f t="shared" si="0"/>
        <v>2132.3529411764707</v>
      </c>
      <c r="M26" s="299">
        <v>10880</v>
      </c>
    </row>
    <row r="27" spans="1:13" ht="39.75" customHeight="1" thickBot="1">
      <c r="A27" s="347" t="s">
        <v>242</v>
      </c>
      <c r="B27" s="348">
        <v>396</v>
      </c>
      <c r="C27" s="349">
        <v>396</v>
      </c>
      <c r="D27" s="349">
        <v>396</v>
      </c>
      <c r="E27" s="349">
        <v>396</v>
      </c>
      <c r="F27" s="349">
        <v>396</v>
      </c>
      <c r="G27" s="350">
        <v>1645.8168820913513</v>
      </c>
      <c r="H27" s="351">
        <v>1679.4605369184444</v>
      </c>
      <c r="I27" s="351">
        <v>1709.7707352877683</v>
      </c>
      <c r="J27" s="324">
        <v>1742.8810351657057</v>
      </c>
      <c r="K27" s="325">
        <f t="shared" si="0"/>
        <v>1779.1355916973673</v>
      </c>
      <c r="M27" s="299">
        <v>22258</v>
      </c>
    </row>
    <row r="28" spans="1:13" ht="39.75" customHeight="1" thickTop="1">
      <c r="A28" s="326" t="s">
        <v>108</v>
      </c>
      <c r="B28" s="327">
        <v>1347</v>
      </c>
      <c r="C28" s="327">
        <v>1347</v>
      </c>
      <c r="D28" s="327">
        <v>1347</v>
      </c>
      <c r="E28" s="327">
        <v>1365</v>
      </c>
      <c r="F28" s="327">
        <v>1365</v>
      </c>
      <c r="G28" s="328">
        <v>1493.5633738787187</v>
      </c>
      <c r="H28" s="329">
        <v>1502.6606128891915</v>
      </c>
      <c r="I28" s="329">
        <v>1512.0560369987877</v>
      </c>
      <c r="J28" s="329">
        <v>1541.0320963681318</v>
      </c>
      <c r="K28" s="352">
        <f t="shared" si="0"/>
        <v>1552.7597033262045</v>
      </c>
      <c r="M28" s="299">
        <v>87908</v>
      </c>
    </row>
    <row r="29" spans="1:13" ht="39.75" customHeight="1">
      <c r="A29" s="51" t="s">
        <v>109</v>
      </c>
      <c r="B29" s="330">
        <v>4351</v>
      </c>
      <c r="C29" s="330">
        <v>4351</v>
      </c>
      <c r="D29" s="330">
        <v>4351</v>
      </c>
      <c r="E29" s="330">
        <v>4309</v>
      </c>
      <c r="F29" s="330">
        <v>4293</v>
      </c>
      <c r="G29" s="107">
        <v>1860.7853703180997</v>
      </c>
      <c r="H29" s="104">
        <v>1866.8932167973189</v>
      </c>
      <c r="I29" s="104">
        <v>1875.5118755118754</v>
      </c>
      <c r="J29" s="104">
        <v>1870.8915499439906</v>
      </c>
      <c r="K29" s="311">
        <f t="shared" si="0"/>
        <v>1877.7391897684429</v>
      </c>
      <c r="M29" s="299">
        <v>228626</v>
      </c>
    </row>
    <row r="30" spans="1:13" ht="39.75" customHeight="1">
      <c r="A30" s="51" t="s">
        <v>110</v>
      </c>
      <c r="B30" s="330">
        <v>2529</v>
      </c>
      <c r="C30" s="330">
        <v>2478</v>
      </c>
      <c r="D30" s="330">
        <v>2478</v>
      </c>
      <c r="E30" s="330">
        <v>2498</v>
      </c>
      <c r="F30" s="330">
        <v>2498</v>
      </c>
      <c r="G30" s="107">
        <v>1451.9462624870823</v>
      </c>
      <c r="H30" s="104">
        <v>1435.4316432158766</v>
      </c>
      <c r="I30" s="104">
        <v>1449.1736552159723</v>
      </c>
      <c r="J30" s="104">
        <v>1479.0166729821904</v>
      </c>
      <c r="K30" s="311">
        <f t="shared" si="0"/>
        <v>1495.0116405029655</v>
      </c>
      <c r="M30" s="299">
        <v>167089</v>
      </c>
    </row>
    <row r="31" spans="1:13" ht="39.75" customHeight="1">
      <c r="A31" s="51" t="s">
        <v>111</v>
      </c>
      <c r="B31" s="330">
        <v>10013</v>
      </c>
      <c r="C31" s="330">
        <v>10001</v>
      </c>
      <c r="D31" s="330">
        <v>9940</v>
      </c>
      <c r="E31" s="330">
        <v>9902</v>
      </c>
      <c r="F31" s="330">
        <v>9784</v>
      </c>
      <c r="G31" s="107">
        <v>1534.5946650114563</v>
      </c>
      <c r="H31" s="104">
        <v>1534.9056357634088</v>
      </c>
      <c r="I31" s="104">
        <v>1527.9754786068061</v>
      </c>
      <c r="J31" s="104">
        <v>1525.2853555969746</v>
      </c>
      <c r="K31" s="311">
        <f t="shared" si="0"/>
        <v>1509.1080159795167</v>
      </c>
      <c r="M31" s="299">
        <v>648330</v>
      </c>
    </row>
    <row r="32" spans="1:13" ht="39.75" customHeight="1">
      <c r="A32" s="51" t="s">
        <v>112</v>
      </c>
      <c r="B32" s="330">
        <v>2567</v>
      </c>
      <c r="C32" s="330">
        <v>2564</v>
      </c>
      <c r="D32" s="330">
        <v>2494</v>
      </c>
      <c r="E32" s="330">
        <v>2494</v>
      </c>
      <c r="F32" s="330">
        <v>2471</v>
      </c>
      <c r="G32" s="107">
        <v>1639.8993189977896</v>
      </c>
      <c r="H32" s="104">
        <v>1663.0452407977948</v>
      </c>
      <c r="I32" s="104">
        <v>1641.6426958748298</v>
      </c>
      <c r="J32" s="104">
        <v>1668.0712174110786</v>
      </c>
      <c r="K32" s="311">
        <f t="shared" si="0"/>
        <v>1678.9992593649563</v>
      </c>
      <c r="M32" s="299">
        <v>147171</v>
      </c>
    </row>
    <row r="33" spans="1:13" ht="39.75" customHeight="1">
      <c r="A33" s="52" t="s">
        <v>113</v>
      </c>
      <c r="B33" s="331">
        <v>2211</v>
      </c>
      <c r="C33" s="331">
        <v>2211</v>
      </c>
      <c r="D33" s="331">
        <v>2211</v>
      </c>
      <c r="E33" s="331">
        <v>2211</v>
      </c>
      <c r="F33" s="331">
        <v>2168</v>
      </c>
      <c r="G33" s="110">
        <v>1779.0329978033651</v>
      </c>
      <c r="H33" s="111">
        <v>1806.2840056859957</v>
      </c>
      <c r="I33" s="111">
        <v>1835.2659932100969</v>
      </c>
      <c r="J33" s="111">
        <v>1864.9414622625593</v>
      </c>
      <c r="K33" s="321">
        <f t="shared" si="0"/>
        <v>1861.1838434133151</v>
      </c>
      <c r="M33" s="299">
        <v>116485</v>
      </c>
    </row>
    <row r="34" spans="1:13">
      <c r="B34" s="302"/>
      <c r="C34" s="302"/>
      <c r="D34" s="302"/>
      <c r="E34" s="302"/>
      <c r="F34" s="302"/>
    </row>
    <row r="35" spans="1:13">
      <c r="B35" s="302"/>
      <c r="C35" s="302"/>
      <c r="D35" s="302"/>
      <c r="E35" s="302"/>
      <c r="F35" s="302"/>
    </row>
  </sheetData>
  <mergeCells count="3">
    <mergeCell ref="A2:A4"/>
    <mergeCell ref="B2:F3"/>
    <mergeCell ref="G2:K3"/>
  </mergeCells>
  <phoneticPr fontId="2"/>
  <pageMargins left="0.78740157480314965" right="0.78740157480314965" top="0.59055118110236227" bottom="0.59055118110236227" header="0" footer="0"/>
  <pageSetup paperSize="9" scale="68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8"/>
  <sheetViews>
    <sheetView view="pageBreakPreview" zoomScaleNormal="100" zoomScaleSheetLayoutView="75" workbookViewId="0">
      <selection activeCell="E19" sqref="E19"/>
    </sheetView>
  </sheetViews>
  <sheetFormatPr defaultColWidth="6.5" defaultRowHeight="13.5"/>
  <cols>
    <col min="1" max="2" width="1.75" style="373" customWidth="1"/>
    <col min="3" max="3" width="20.25" style="373" customWidth="1"/>
    <col min="4" max="8" width="10.5" style="373" customWidth="1"/>
    <col min="9" max="9" width="13" style="373" customWidth="1"/>
    <col min="10" max="255" width="6.5" customWidth="1"/>
    <col min="257" max="258" width="1.75" customWidth="1"/>
    <col min="259" max="259" width="20.25" customWidth="1"/>
    <col min="260" max="264" width="10.5" customWidth="1"/>
    <col min="265" max="265" width="13" customWidth="1"/>
    <col min="266" max="511" width="6.5" customWidth="1"/>
    <col min="513" max="514" width="1.75" customWidth="1"/>
    <col min="515" max="515" width="20.25" customWidth="1"/>
    <col min="516" max="520" width="10.5" customWidth="1"/>
    <col min="521" max="521" width="13" customWidth="1"/>
    <col min="522" max="767" width="6.5" customWidth="1"/>
    <col min="769" max="770" width="1.75" customWidth="1"/>
    <col min="771" max="771" width="20.25" customWidth="1"/>
    <col min="772" max="776" width="10.5" customWidth="1"/>
    <col min="777" max="777" width="13" customWidth="1"/>
    <col min="778" max="1023" width="6.5" customWidth="1"/>
    <col min="1025" max="1026" width="1.75" customWidth="1"/>
    <col min="1027" max="1027" width="20.25" customWidth="1"/>
    <col min="1028" max="1032" width="10.5" customWidth="1"/>
    <col min="1033" max="1033" width="13" customWidth="1"/>
    <col min="1034" max="1279" width="6.5" customWidth="1"/>
    <col min="1281" max="1282" width="1.75" customWidth="1"/>
    <col min="1283" max="1283" width="20.25" customWidth="1"/>
    <col min="1284" max="1288" width="10.5" customWidth="1"/>
    <col min="1289" max="1289" width="13" customWidth="1"/>
    <col min="1290" max="1535" width="6.5" customWidth="1"/>
    <col min="1537" max="1538" width="1.75" customWidth="1"/>
    <col min="1539" max="1539" width="20.25" customWidth="1"/>
    <col min="1540" max="1544" width="10.5" customWidth="1"/>
    <col min="1545" max="1545" width="13" customWidth="1"/>
    <col min="1546" max="1791" width="6.5" customWidth="1"/>
    <col min="1793" max="1794" width="1.75" customWidth="1"/>
    <col min="1795" max="1795" width="20.25" customWidth="1"/>
    <col min="1796" max="1800" width="10.5" customWidth="1"/>
    <col min="1801" max="1801" width="13" customWidth="1"/>
    <col min="1802" max="2047" width="6.5" customWidth="1"/>
    <col min="2049" max="2050" width="1.75" customWidth="1"/>
    <col min="2051" max="2051" width="20.25" customWidth="1"/>
    <col min="2052" max="2056" width="10.5" customWidth="1"/>
    <col min="2057" max="2057" width="13" customWidth="1"/>
    <col min="2058" max="2303" width="6.5" customWidth="1"/>
    <col min="2305" max="2306" width="1.75" customWidth="1"/>
    <col min="2307" max="2307" width="20.25" customWidth="1"/>
    <col min="2308" max="2312" width="10.5" customWidth="1"/>
    <col min="2313" max="2313" width="13" customWidth="1"/>
    <col min="2314" max="2559" width="6.5" customWidth="1"/>
    <col min="2561" max="2562" width="1.75" customWidth="1"/>
    <col min="2563" max="2563" width="20.25" customWidth="1"/>
    <col min="2564" max="2568" width="10.5" customWidth="1"/>
    <col min="2569" max="2569" width="13" customWidth="1"/>
    <col min="2570" max="2815" width="6.5" customWidth="1"/>
    <col min="2817" max="2818" width="1.75" customWidth="1"/>
    <col min="2819" max="2819" width="20.25" customWidth="1"/>
    <col min="2820" max="2824" width="10.5" customWidth="1"/>
    <col min="2825" max="2825" width="13" customWidth="1"/>
    <col min="2826" max="3071" width="6.5" customWidth="1"/>
    <col min="3073" max="3074" width="1.75" customWidth="1"/>
    <col min="3075" max="3075" width="20.25" customWidth="1"/>
    <col min="3076" max="3080" width="10.5" customWidth="1"/>
    <col min="3081" max="3081" width="13" customWidth="1"/>
    <col min="3082" max="3327" width="6.5" customWidth="1"/>
    <col min="3329" max="3330" width="1.75" customWidth="1"/>
    <col min="3331" max="3331" width="20.25" customWidth="1"/>
    <col min="3332" max="3336" width="10.5" customWidth="1"/>
    <col min="3337" max="3337" width="13" customWidth="1"/>
    <col min="3338" max="3583" width="6.5" customWidth="1"/>
    <col min="3585" max="3586" width="1.75" customWidth="1"/>
    <col min="3587" max="3587" width="20.25" customWidth="1"/>
    <col min="3588" max="3592" width="10.5" customWidth="1"/>
    <col min="3593" max="3593" width="13" customWidth="1"/>
    <col min="3594" max="3839" width="6.5" customWidth="1"/>
    <col min="3841" max="3842" width="1.75" customWidth="1"/>
    <col min="3843" max="3843" width="20.25" customWidth="1"/>
    <col min="3844" max="3848" width="10.5" customWidth="1"/>
    <col min="3849" max="3849" width="13" customWidth="1"/>
    <col min="3850" max="4095" width="6.5" customWidth="1"/>
    <col min="4097" max="4098" width="1.75" customWidth="1"/>
    <col min="4099" max="4099" width="20.25" customWidth="1"/>
    <col min="4100" max="4104" width="10.5" customWidth="1"/>
    <col min="4105" max="4105" width="13" customWidth="1"/>
    <col min="4106" max="4351" width="6.5" customWidth="1"/>
    <col min="4353" max="4354" width="1.75" customWidth="1"/>
    <col min="4355" max="4355" width="20.25" customWidth="1"/>
    <col min="4356" max="4360" width="10.5" customWidth="1"/>
    <col min="4361" max="4361" width="13" customWidth="1"/>
    <col min="4362" max="4607" width="6.5" customWidth="1"/>
    <col min="4609" max="4610" width="1.75" customWidth="1"/>
    <col min="4611" max="4611" width="20.25" customWidth="1"/>
    <col min="4612" max="4616" width="10.5" customWidth="1"/>
    <col min="4617" max="4617" width="13" customWidth="1"/>
    <col min="4618" max="4863" width="6.5" customWidth="1"/>
    <col min="4865" max="4866" width="1.75" customWidth="1"/>
    <col min="4867" max="4867" width="20.25" customWidth="1"/>
    <col min="4868" max="4872" width="10.5" customWidth="1"/>
    <col min="4873" max="4873" width="13" customWidth="1"/>
    <col min="4874" max="5119" width="6.5" customWidth="1"/>
    <col min="5121" max="5122" width="1.75" customWidth="1"/>
    <col min="5123" max="5123" width="20.25" customWidth="1"/>
    <col min="5124" max="5128" width="10.5" customWidth="1"/>
    <col min="5129" max="5129" width="13" customWidth="1"/>
    <col min="5130" max="5375" width="6.5" customWidth="1"/>
    <col min="5377" max="5378" width="1.75" customWidth="1"/>
    <col min="5379" max="5379" width="20.25" customWidth="1"/>
    <col min="5380" max="5384" width="10.5" customWidth="1"/>
    <col min="5385" max="5385" width="13" customWidth="1"/>
    <col min="5386" max="5631" width="6.5" customWidth="1"/>
    <col min="5633" max="5634" width="1.75" customWidth="1"/>
    <col min="5635" max="5635" width="20.25" customWidth="1"/>
    <col min="5636" max="5640" width="10.5" customWidth="1"/>
    <col min="5641" max="5641" width="13" customWidth="1"/>
    <col min="5642" max="5887" width="6.5" customWidth="1"/>
    <col min="5889" max="5890" width="1.75" customWidth="1"/>
    <col min="5891" max="5891" width="20.25" customWidth="1"/>
    <col min="5892" max="5896" width="10.5" customWidth="1"/>
    <col min="5897" max="5897" width="13" customWidth="1"/>
    <col min="5898" max="6143" width="6.5" customWidth="1"/>
    <col min="6145" max="6146" width="1.75" customWidth="1"/>
    <col min="6147" max="6147" width="20.25" customWidth="1"/>
    <col min="6148" max="6152" width="10.5" customWidth="1"/>
    <col min="6153" max="6153" width="13" customWidth="1"/>
    <col min="6154" max="6399" width="6.5" customWidth="1"/>
    <col min="6401" max="6402" width="1.75" customWidth="1"/>
    <col min="6403" max="6403" width="20.25" customWidth="1"/>
    <col min="6404" max="6408" width="10.5" customWidth="1"/>
    <col min="6409" max="6409" width="13" customWidth="1"/>
    <col min="6410" max="6655" width="6.5" customWidth="1"/>
    <col min="6657" max="6658" width="1.75" customWidth="1"/>
    <col min="6659" max="6659" width="20.25" customWidth="1"/>
    <col min="6660" max="6664" width="10.5" customWidth="1"/>
    <col min="6665" max="6665" width="13" customWidth="1"/>
    <col min="6666" max="6911" width="6.5" customWidth="1"/>
    <col min="6913" max="6914" width="1.75" customWidth="1"/>
    <col min="6915" max="6915" width="20.25" customWidth="1"/>
    <col min="6916" max="6920" width="10.5" customWidth="1"/>
    <col min="6921" max="6921" width="13" customWidth="1"/>
    <col min="6922" max="7167" width="6.5" customWidth="1"/>
    <col min="7169" max="7170" width="1.75" customWidth="1"/>
    <col min="7171" max="7171" width="20.25" customWidth="1"/>
    <col min="7172" max="7176" width="10.5" customWidth="1"/>
    <col min="7177" max="7177" width="13" customWidth="1"/>
    <col min="7178" max="7423" width="6.5" customWidth="1"/>
    <col min="7425" max="7426" width="1.75" customWidth="1"/>
    <col min="7427" max="7427" width="20.25" customWidth="1"/>
    <col min="7428" max="7432" width="10.5" customWidth="1"/>
    <col min="7433" max="7433" width="13" customWidth="1"/>
    <col min="7434" max="7679" width="6.5" customWidth="1"/>
    <col min="7681" max="7682" width="1.75" customWidth="1"/>
    <col min="7683" max="7683" width="20.25" customWidth="1"/>
    <col min="7684" max="7688" width="10.5" customWidth="1"/>
    <col min="7689" max="7689" width="13" customWidth="1"/>
    <col min="7690" max="7935" width="6.5" customWidth="1"/>
    <col min="7937" max="7938" width="1.75" customWidth="1"/>
    <col min="7939" max="7939" width="20.25" customWidth="1"/>
    <col min="7940" max="7944" width="10.5" customWidth="1"/>
    <col min="7945" max="7945" width="13" customWidth="1"/>
    <col min="7946" max="8191" width="6.5" customWidth="1"/>
    <col min="8193" max="8194" width="1.75" customWidth="1"/>
    <col min="8195" max="8195" width="20.25" customWidth="1"/>
    <col min="8196" max="8200" width="10.5" customWidth="1"/>
    <col min="8201" max="8201" width="13" customWidth="1"/>
    <col min="8202" max="8447" width="6.5" customWidth="1"/>
    <col min="8449" max="8450" width="1.75" customWidth="1"/>
    <col min="8451" max="8451" width="20.25" customWidth="1"/>
    <col min="8452" max="8456" width="10.5" customWidth="1"/>
    <col min="8457" max="8457" width="13" customWidth="1"/>
    <col min="8458" max="8703" width="6.5" customWidth="1"/>
    <col min="8705" max="8706" width="1.75" customWidth="1"/>
    <col min="8707" max="8707" width="20.25" customWidth="1"/>
    <col min="8708" max="8712" width="10.5" customWidth="1"/>
    <col min="8713" max="8713" width="13" customWidth="1"/>
    <col min="8714" max="8959" width="6.5" customWidth="1"/>
    <col min="8961" max="8962" width="1.75" customWidth="1"/>
    <col min="8963" max="8963" width="20.25" customWidth="1"/>
    <col min="8964" max="8968" width="10.5" customWidth="1"/>
    <col min="8969" max="8969" width="13" customWidth="1"/>
    <col min="8970" max="9215" width="6.5" customWidth="1"/>
    <col min="9217" max="9218" width="1.75" customWidth="1"/>
    <col min="9219" max="9219" width="20.25" customWidth="1"/>
    <col min="9220" max="9224" width="10.5" customWidth="1"/>
    <col min="9225" max="9225" width="13" customWidth="1"/>
    <col min="9226" max="9471" width="6.5" customWidth="1"/>
    <col min="9473" max="9474" width="1.75" customWidth="1"/>
    <col min="9475" max="9475" width="20.25" customWidth="1"/>
    <col min="9476" max="9480" width="10.5" customWidth="1"/>
    <col min="9481" max="9481" width="13" customWidth="1"/>
    <col min="9482" max="9727" width="6.5" customWidth="1"/>
    <col min="9729" max="9730" width="1.75" customWidth="1"/>
    <col min="9731" max="9731" width="20.25" customWidth="1"/>
    <col min="9732" max="9736" width="10.5" customWidth="1"/>
    <col min="9737" max="9737" width="13" customWidth="1"/>
    <col min="9738" max="9983" width="6.5" customWidth="1"/>
    <col min="9985" max="9986" width="1.75" customWidth="1"/>
    <col min="9987" max="9987" width="20.25" customWidth="1"/>
    <col min="9988" max="9992" width="10.5" customWidth="1"/>
    <col min="9993" max="9993" width="13" customWidth="1"/>
    <col min="9994" max="10239" width="6.5" customWidth="1"/>
    <col min="10241" max="10242" width="1.75" customWidth="1"/>
    <col min="10243" max="10243" width="20.25" customWidth="1"/>
    <col min="10244" max="10248" width="10.5" customWidth="1"/>
    <col min="10249" max="10249" width="13" customWidth="1"/>
    <col min="10250" max="10495" width="6.5" customWidth="1"/>
    <col min="10497" max="10498" width="1.75" customWidth="1"/>
    <col min="10499" max="10499" width="20.25" customWidth="1"/>
    <col min="10500" max="10504" width="10.5" customWidth="1"/>
    <col min="10505" max="10505" width="13" customWidth="1"/>
    <col min="10506" max="10751" width="6.5" customWidth="1"/>
    <col min="10753" max="10754" width="1.75" customWidth="1"/>
    <col min="10755" max="10755" width="20.25" customWidth="1"/>
    <col min="10756" max="10760" width="10.5" customWidth="1"/>
    <col min="10761" max="10761" width="13" customWidth="1"/>
    <col min="10762" max="11007" width="6.5" customWidth="1"/>
    <col min="11009" max="11010" width="1.75" customWidth="1"/>
    <col min="11011" max="11011" width="20.25" customWidth="1"/>
    <col min="11012" max="11016" width="10.5" customWidth="1"/>
    <col min="11017" max="11017" width="13" customWidth="1"/>
    <col min="11018" max="11263" width="6.5" customWidth="1"/>
    <col min="11265" max="11266" width="1.75" customWidth="1"/>
    <col min="11267" max="11267" width="20.25" customWidth="1"/>
    <col min="11268" max="11272" width="10.5" customWidth="1"/>
    <col min="11273" max="11273" width="13" customWidth="1"/>
    <col min="11274" max="11519" width="6.5" customWidth="1"/>
    <col min="11521" max="11522" width="1.75" customWidth="1"/>
    <col min="11523" max="11523" width="20.25" customWidth="1"/>
    <col min="11524" max="11528" width="10.5" customWidth="1"/>
    <col min="11529" max="11529" width="13" customWidth="1"/>
    <col min="11530" max="11775" width="6.5" customWidth="1"/>
    <col min="11777" max="11778" width="1.75" customWidth="1"/>
    <col min="11779" max="11779" width="20.25" customWidth="1"/>
    <col min="11780" max="11784" width="10.5" customWidth="1"/>
    <col min="11785" max="11785" width="13" customWidth="1"/>
    <col min="11786" max="12031" width="6.5" customWidth="1"/>
    <col min="12033" max="12034" width="1.75" customWidth="1"/>
    <col min="12035" max="12035" width="20.25" customWidth="1"/>
    <col min="12036" max="12040" width="10.5" customWidth="1"/>
    <col min="12041" max="12041" width="13" customWidth="1"/>
    <col min="12042" max="12287" width="6.5" customWidth="1"/>
    <col min="12289" max="12290" width="1.75" customWidth="1"/>
    <col min="12291" max="12291" width="20.25" customWidth="1"/>
    <col min="12292" max="12296" width="10.5" customWidth="1"/>
    <col min="12297" max="12297" width="13" customWidth="1"/>
    <col min="12298" max="12543" width="6.5" customWidth="1"/>
    <col min="12545" max="12546" width="1.75" customWidth="1"/>
    <col min="12547" max="12547" width="20.25" customWidth="1"/>
    <col min="12548" max="12552" width="10.5" customWidth="1"/>
    <col min="12553" max="12553" width="13" customWidth="1"/>
    <col min="12554" max="12799" width="6.5" customWidth="1"/>
    <col min="12801" max="12802" width="1.75" customWidth="1"/>
    <col min="12803" max="12803" width="20.25" customWidth="1"/>
    <col min="12804" max="12808" width="10.5" customWidth="1"/>
    <col min="12809" max="12809" width="13" customWidth="1"/>
    <col min="12810" max="13055" width="6.5" customWidth="1"/>
    <col min="13057" max="13058" width="1.75" customWidth="1"/>
    <col min="13059" max="13059" width="20.25" customWidth="1"/>
    <col min="13060" max="13064" width="10.5" customWidth="1"/>
    <col min="13065" max="13065" width="13" customWidth="1"/>
    <col min="13066" max="13311" width="6.5" customWidth="1"/>
    <col min="13313" max="13314" width="1.75" customWidth="1"/>
    <col min="13315" max="13315" width="20.25" customWidth="1"/>
    <col min="13316" max="13320" width="10.5" customWidth="1"/>
    <col min="13321" max="13321" width="13" customWidth="1"/>
    <col min="13322" max="13567" width="6.5" customWidth="1"/>
    <col min="13569" max="13570" width="1.75" customWidth="1"/>
    <col min="13571" max="13571" width="20.25" customWidth="1"/>
    <col min="13572" max="13576" width="10.5" customWidth="1"/>
    <col min="13577" max="13577" width="13" customWidth="1"/>
    <col min="13578" max="13823" width="6.5" customWidth="1"/>
    <col min="13825" max="13826" width="1.75" customWidth="1"/>
    <col min="13827" max="13827" width="20.25" customWidth="1"/>
    <col min="13828" max="13832" width="10.5" customWidth="1"/>
    <col min="13833" max="13833" width="13" customWidth="1"/>
    <col min="13834" max="14079" width="6.5" customWidth="1"/>
    <col min="14081" max="14082" width="1.75" customWidth="1"/>
    <col min="14083" max="14083" width="20.25" customWidth="1"/>
    <col min="14084" max="14088" width="10.5" customWidth="1"/>
    <col min="14089" max="14089" width="13" customWidth="1"/>
    <col min="14090" max="14335" width="6.5" customWidth="1"/>
    <col min="14337" max="14338" width="1.75" customWidth="1"/>
    <col min="14339" max="14339" width="20.25" customWidth="1"/>
    <col min="14340" max="14344" width="10.5" customWidth="1"/>
    <col min="14345" max="14345" width="13" customWidth="1"/>
    <col min="14346" max="14591" width="6.5" customWidth="1"/>
    <col min="14593" max="14594" width="1.75" customWidth="1"/>
    <col min="14595" max="14595" width="20.25" customWidth="1"/>
    <col min="14596" max="14600" width="10.5" customWidth="1"/>
    <col min="14601" max="14601" width="13" customWidth="1"/>
    <col min="14602" max="14847" width="6.5" customWidth="1"/>
    <col min="14849" max="14850" width="1.75" customWidth="1"/>
    <col min="14851" max="14851" width="20.25" customWidth="1"/>
    <col min="14852" max="14856" width="10.5" customWidth="1"/>
    <col min="14857" max="14857" width="13" customWidth="1"/>
    <col min="14858" max="15103" width="6.5" customWidth="1"/>
    <col min="15105" max="15106" width="1.75" customWidth="1"/>
    <col min="15107" max="15107" width="20.25" customWidth="1"/>
    <col min="15108" max="15112" width="10.5" customWidth="1"/>
    <col min="15113" max="15113" width="13" customWidth="1"/>
    <col min="15114" max="15359" width="6.5" customWidth="1"/>
    <col min="15361" max="15362" width="1.75" customWidth="1"/>
    <col min="15363" max="15363" width="20.25" customWidth="1"/>
    <col min="15364" max="15368" width="10.5" customWidth="1"/>
    <col min="15369" max="15369" width="13" customWidth="1"/>
    <col min="15370" max="15615" width="6.5" customWidth="1"/>
    <col min="15617" max="15618" width="1.75" customWidth="1"/>
    <col min="15619" max="15619" width="20.25" customWidth="1"/>
    <col min="15620" max="15624" width="10.5" customWidth="1"/>
    <col min="15625" max="15625" width="13" customWidth="1"/>
    <col min="15626" max="15871" width="6.5" customWidth="1"/>
    <col min="15873" max="15874" width="1.75" customWidth="1"/>
    <col min="15875" max="15875" width="20.25" customWidth="1"/>
    <col min="15876" max="15880" width="10.5" customWidth="1"/>
    <col min="15881" max="15881" width="13" customWidth="1"/>
    <col min="15882" max="16127" width="6.5" customWidth="1"/>
    <col min="16129" max="16130" width="1.75" customWidth="1"/>
    <col min="16131" max="16131" width="20.25" customWidth="1"/>
    <col min="16132" max="16136" width="10.5" customWidth="1"/>
    <col min="16137" max="16137" width="13" customWidth="1"/>
    <col min="16138" max="16383" width="6.5" customWidth="1"/>
  </cols>
  <sheetData>
    <row r="1" spans="1:9">
      <c r="A1" s="353" t="s">
        <v>250</v>
      </c>
      <c r="B1" s="354"/>
      <c r="C1" s="354"/>
      <c r="D1" s="354"/>
      <c r="E1" s="354"/>
      <c r="F1" s="354"/>
      <c r="G1" s="354"/>
      <c r="H1" s="354"/>
      <c r="I1" s="355" t="s">
        <v>251</v>
      </c>
    </row>
    <row r="2" spans="1:9" ht="45" customHeight="1">
      <c r="A2" s="163" t="s">
        <v>252</v>
      </c>
      <c r="B2" s="164"/>
      <c r="C2" s="165"/>
      <c r="D2" s="356" t="s">
        <v>253</v>
      </c>
      <c r="E2" s="356" t="s">
        <v>254</v>
      </c>
      <c r="F2" s="356" t="s">
        <v>255</v>
      </c>
      <c r="G2" s="356" t="s">
        <v>256</v>
      </c>
      <c r="H2" s="357" t="s">
        <v>257</v>
      </c>
      <c r="I2" s="358" t="s">
        <v>258</v>
      </c>
    </row>
    <row r="3" spans="1:9" ht="19.5" customHeight="1">
      <c r="A3" s="359" t="s">
        <v>85</v>
      </c>
      <c r="B3" s="360"/>
      <c r="C3" s="360"/>
      <c r="D3" s="361">
        <f>SUM(D4:D8)</f>
        <v>22674</v>
      </c>
      <c r="E3" s="361">
        <f>SUM(E4:E8)</f>
        <v>6411196</v>
      </c>
      <c r="F3" s="361">
        <f t="shared" ref="F3:F9" si="0">E3/365</f>
        <v>17564.920547945207</v>
      </c>
      <c r="G3" s="361">
        <f>SUM(G4:G8)</f>
        <v>190851</v>
      </c>
      <c r="H3" s="361">
        <f>SUM(H4:H8)</f>
        <v>191052</v>
      </c>
      <c r="I3" s="362">
        <v>7102912</v>
      </c>
    </row>
    <row r="4" spans="1:9" ht="19.5" customHeight="1">
      <c r="A4" s="363"/>
      <c r="B4" s="359" t="s">
        <v>259</v>
      </c>
      <c r="C4" s="360"/>
      <c r="D4" s="364">
        <v>5171</v>
      </c>
      <c r="E4" s="312">
        <v>1481280</v>
      </c>
      <c r="F4" s="316">
        <f t="shared" si="0"/>
        <v>4058.3013698630139</v>
      </c>
      <c r="G4" s="312">
        <v>4495</v>
      </c>
      <c r="H4" s="365">
        <v>4661</v>
      </c>
      <c r="I4" s="43"/>
    </row>
    <row r="5" spans="1:9" ht="19.5" customHeight="1">
      <c r="A5" s="363"/>
      <c r="B5" s="359" t="s">
        <v>260</v>
      </c>
      <c r="C5" s="360"/>
      <c r="D5" s="364">
        <v>26</v>
      </c>
      <c r="E5" s="312">
        <v>69</v>
      </c>
      <c r="F5" s="366">
        <f t="shared" si="0"/>
        <v>0.18904109589041096</v>
      </c>
      <c r="G5" s="312">
        <v>4</v>
      </c>
      <c r="H5" s="367">
        <v>0</v>
      </c>
      <c r="I5" s="43"/>
    </row>
    <row r="6" spans="1:9" ht="19.5" customHeight="1">
      <c r="A6" s="363"/>
      <c r="B6" s="359" t="s">
        <v>261</v>
      </c>
      <c r="C6" s="360"/>
      <c r="D6" s="364">
        <v>88</v>
      </c>
      <c r="E6" s="312">
        <v>6008</v>
      </c>
      <c r="F6" s="316">
        <f t="shared" si="0"/>
        <v>16.460273972602739</v>
      </c>
      <c r="G6" s="312">
        <v>94</v>
      </c>
      <c r="H6" s="367">
        <v>92</v>
      </c>
      <c r="I6" s="43"/>
    </row>
    <row r="7" spans="1:9" ht="19.5" customHeight="1">
      <c r="A7" s="363"/>
      <c r="B7" s="368" t="s">
        <v>262</v>
      </c>
      <c r="C7" s="369"/>
      <c r="D7" s="364">
        <v>5146</v>
      </c>
      <c r="E7" s="312">
        <v>1665667</v>
      </c>
      <c r="F7" s="316">
        <f t="shared" si="0"/>
        <v>4563.4712328767127</v>
      </c>
      <c r="G7" s="312">
        <v>7804</v>
      </c>
      <c r="H7" s="367">
        <v>11119</v>
      </c>
      <c r="I7" s="43"/>
    </row>
    <row r="8" spans="1:9" ht="19.5" customHeight="1">
      <c r="A8" s="363"/>
      <c r="B8" s="370" t="s">
        <v>263</v>
      </c>
      <c r="C8" s="371"/>
      <c r="D8" s="364">
        <v>12243</v>
      </c>
      <c r="E8" s="312">
        <v>3258172</v>
      </c>
      <c r="F8" s="316">
        <f t="shared" si="0"/>
        <v>8926.4986301369863</v>
      </c>
      <c r="G8" s="312">
        <v>178454</v>
      </c>
      <c r="H8" s="367">
        <v>175180</v>
      </c>
      <c r="I8" s="43"/>
    </row>
    <row r="9" spans="1:9" ht="19.5" customHeight="1">
      <c r="A9" s="372"/>
      <c r="B9" s="370" t="s">
        <v>264</v>
      </c>
      <c r="C9" s="371"/>
      <c r="D9" s="364">
        <v>1070</v>
      </c>
      <c r="E9" s="312">
        <v>372940</v>
      </c>
      <c r="F9" s="316">
        <f t="shared" si="0"/>
        <v>1021.7534246575342</v>
      </c>
      <c r="G9" s="312">
        <v>699</v>
      </c>
      <c r="H9" s="367">
        <v>1079</v>
      </c>
      <c r="I9" s="43"/>
    </row>
    <row r="10" spans="1:9" ht="30" customHeight="1"/>
    <row r="32" ht="38.25" customHeight="1"/>
    <row r="55" spans="1:1">
      <c r="A55" s="374"/>
    </row>
    <row r="56" spans="1:1">
      <c r="A56" s="374"/>
    </row>
    <row r="57" spans="1:1">
      <c r="A57" s="374"/>
    </row>
    <row r="58" spans="1:1">
      <c r="A58" s="374"/>
    </row>
  </sheetData>
  <mergeCells count="4">
    <mergeCell ref="A2:C2"/>
    <mergeCell ref="B7:C7"/>
    <mergeCell ref="B8:C8"/>
    <mergeCell ref="B9:C9"/>
  </mergeCells>
  <phoneticPr fontId="2"/>
  <pageMargins left="0.78740157480314965" right="0.55118110236220474" top="0.59055118110236227" bottom="0.59055118110236227" header="0" footer="0"/>
  <pageSetup paperSize="9" scale="90" fitToWidth="0" orientation="portrait" blackAndWhite="1" horizontalDpi="4294967292" verticalDpi="400" r:id="rId1"/>
  <headerFooter alignWithMargins="0"/>
  <colBreaks count="1" manualBreakCount="1">
    <brk id="11" max="5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/>
  </sheetPr>
  <dimension ref="A1:K39"/>
  <sheetViews>
    <sheetView view="pageBreakPreview" zoomScale="75" zoomScaleNormal="100" zoomScaleSheetLayoutView="75" workbookViewId="0">
      <selection activeCell="K33" sqref="K33"/>
    </sheetView>
  </sheetViews>
  <sheetFormatPr defaultColWidth="6.5" defaultRowHeight="13.5"/>
  <cols>
    <col min="1" max="1" width="10" style="373" customWidth="1"/>
    <col min="2" max="4" width="10.375" style="373" customWidth="1"/>
    <col min="5" max="5" width="8.75" style="373" customWidth="1"/>
    <col min="6" max="6" width="8.375" style="373" customWidth="1"/>
    <col min="7" max="7" width="6.75" style="373" customWidth="1"/>
    <col min="8" max="8" width="10" style="373" customWidth="1"/>
    <col min="9" max="11" width="9.875" style="373" customWidth="1"/>
    <col min="257" max="257" width="10" customWidth="1"/>
    <col min="258" max="260" width="10.375" customWidth="1"/>
    <col min="261" max="261" width="8.75" customWidth="1"/>
    <col min="262" max="262" width="8.375" customWidth="1"/>
    <col min="263" max="263" width="6.75" customWidth="1"/>
    <col min="264" max="264" width="10" customWidth="1"/>
    <col min="265" max="267" width="9.875" customWidth="1"/>
    <col min="513" max="513" width="10" customWidth="1"/>
    <col min="514" max="516" width="10.375" customWidth="1"/>
    <col min="517" max="517" width="8.75" customWidth="1"/>
    <col min="518" max="518" width="8.375" customWidth="1"/>
    <col min="519" max="519" width="6.75" customWidth="1"/>
    <col min="520" max="520" width="10" customWidth="1"/>
    <col min="521" max="523" width="9.875" customWidth="1"/>
    <col min="769" max="769" width="10" customWidth="1"/>
    <col min="770" max="772" width="10.375" customWidth="1"/>
    <col min="773" max="773" width="8.75" customWidth="1"/>
    <col min="774" max="774" width="8.375" customWidth="1"/>
    <col min="775" max="775" width="6.75" customWidth="1"/>
    <col min="776" max="776" width="10" customWidth="1"/>
    <col min="777" max="779" width="9.875" customWidth="1"/>
    <col min="1025" max="1025" width="10" customWidth="1"/>
    <col min="1026" max="1028" width="10.375" customWidth="1"/>
    <col min="1029" max="1029" width="8.75" customWidth="1"/>
    <col min="1030" max="1030" width="8.375" customWidth="1"/>
    <col min="1031" max="1031" width="6.75" customWidth="1"/>
    <col min="1032" max="1032" width="10" customWidth="1"/>
    <col min="1033" max="1035" width="9.875" customWidth="1"/>
    <col min="1281" max="1281" width="10" customWidth="1"/>
    <col min="1282" max="1284" width="10.375" customWidth="1"/>
    <col min="1285" max="1285" width="8.75" customWidth="1"/>
    <col min="1286" max="1286" width="8.375" customWidth="1"/>
    <col min="1287" max="1287" width="6.75" customWidth="1"/>
    <col min="1288" max="1288" width="10" customWidth="1"/>
    <col min="1289" max="1291" width="9.875" customWidth="1"/>
    <col min="1537" max="1537" width="10" customWidth="1"/>
    <col min="1538" max="1540" width="10.375" customWidth="1"/>
    <col min="1541" max="1541" width="8.75" customWidth="1"/>
    <col min="1542" max="1542" width="8.375" customWidth="1"/>
    <col min="1543" max="1543" width="6.75" customWidth="1"/>
    <col min="1544" max="1544" width="10" customWidth="1"/>
    <col min="1545" max="1547" width="9.875" customWidth="1"/>
    <col min="1793" max="1793" width="10" customWidth="1"/>
    <col min="1794" max="1796" width="10.375" customWidth="1"/>
    <col min="1797" max="1797" width="8.75" customWidth="1"/>
    <col min="1798" max="1798" width="8.375" customWidth="1"/>
    <col min="1799" max="1799" width="6.75" customWidth="1"/>
    <col min="1800" max="1800" width="10" customWidth="1"/>
    <col min="1801" max="1803" width="9.875" customWidth="1"/>
    <col min="2049" max="2049" width="10" customWidth="1"/>
    <col min="2050" max="2052" width="10.375" customWidth="1"/>
    <col min="2053" max="2053" width="8.75" customWidth="1"/>
    <col min="2054" max="2054" width="8.375" customWidth="1"/>
    <col min="2055" max="2055" width="6.75" customWidth="1"/>
    <col min="2056" max="2056" width="10" customWidth="1"/>
    <col min="2057" max="2059" width="9.875" customWidth="1"/>
    <col min="2305" max="2305" width="10" customWidth="1"/>
    <col min="2306" max="2308" width="10.375" customWidth="1"/>
    <col min="2309" max="2309" width="8.75" customWidth="1"/>
    <col min="2310" max="2310" width="8.375" customWidth="1"/>
    <col min="2311" max="2311" width="6.75" customWidth="1"/>
    <col min="2312" max="2312" width="10" customWidth="1"/>
    <col min="2313" max="2315" width="9.875" customWidth="1"/>
    <col min="2561" max="2561" width="10" customWidth="1"/>
    <col min="2562" max="2564" width="10.375" customWidth="1"/>
    <col min="2565" max="2565" width="8.75" customWidth="1"/>
    <col min="2566" max="2566" width="8.375" customWidth="1"/>
    <col min="2567" max="2567" width="6.75" customWidth="1"/>
    <col min="2568" max="2568" width="10" customWidth="1"/>
    <col min="2569" max="2571" width="9.875" customWidth="1"/>
    <col min="2817" max="2817" width="10" customWidth="1"/>
    <col min="2818" max="2820" width="10.375" customWidth="1"/>
    <col min="2821" max="2821" width="8.75" customWidth="1"/>
    <col min="2822" max="2822" width="8.375" customWidth="1"/>
    <col min="2823" max="2823" width="6.75" customWidth="1"/>
    <col min="2824" max="2824" width="10" customWidth="1"/>
    <col min="2825" max="2827" width="9.875" customWidth="1"/>
    <col min="3073" max="3073" width="10" customWidth="1"/>
    <col min="3074" max="3076" width="10.375" customWidth="1"/>
    <col min="3077" max="3077" width="8.75" customWidth="1"/>
    <col min="3078" max="3078" width="8.375" customWidth="1"/>
    <col min="3079" max="3079" width="6.75" customWidth="1"/>
    <col min="3080" max="3080" width="10" customWidth="1"/>
    <col min="3081" max="3083" width="9.875" customWidth="1"/>
    <col min="3329" max="3329" width="10" customWidth="1"/>
    <col min="3330" max="3332" width="10.375" customWidth="1"/>
    <col min="3333" max="3333" width="8.75" customWidth="1"/>
    <col min="3334" max="3334" width="8.375" customWidth="1"/>
    <col min="3335" max="3335" width="6.75" customWidth="1"/>
    <col min="3336" max="3336" width="10" customWidth="1"/>
    <col min="3337" max="3339" width="9.875" customWidth="1"/>
    <col min="3585" max="3585" width="10" customWidth="1"/>
    <col min="3586" max="3588" width="10.375" customWidth="1"/>
    <col min="3589" max="3589" width="8.75" customWidth="1"/>
    <col min="3590" max="3590" width="8.375" customWidth="1"/>
    <col min="3591" max="3591" width="6.75" customWidth="1"/>
    <col min="3592" max="3592" width="10" customWidth="1"/>
    <col min="3593" max="3595" width="9.875" customWidth="1"/>
    <col min="3841" max="3841" width="10" customWidth="1"/>
    <col min="3842" max="3844" width="10.375" customWidth="1"/>
    <col min="3845" max="3845" width="8.75" customWidth="1"/>
    <col min="3846" max="3846" width="8.375" customWidth="1"/>
    <col min="3847" max="3847" width="6.75" customWidth="1"/>
    <col min="3848" max="3848" width="10" customWidth="1"/>
    <col min="3849" max="3851" width="9.875" customWidth="1"/>
    <col min="4097" max="4097" width="10" customWidth="1"/>
    <col min="4098" max="4100" width="10.375" customWidth="1"/>
    <col min="4101" max="4101" width="8.75" customWidth="1"/>
    <col min="4102" max="4102" width="8.375" customWidth="1"/>
    <col min="4103" max="4103" width="6.75" customWidth="1"/>
    <col min="4104" max="4104" width="10" customWidth="1"/>
    <col min="4105" max="4107" width="9.875" customWidth="1"/>
    <col min="4353" max="4353" width="10" customWidth="1"/>
    <col min="4354" max="4356" width="10.375" customWidth="1"/>
    <col min="4357" max="4357" width="8.75" customWidth="1"/>
    <col min="4358" max="4358" width="8.375" customWidth="1"/>
    <col min="4359" max="4359" width="6.75" customWidth="1"/>
    <col min="4360" max="4360" width="10" customWidth="1"/>
    <col min="4361" max="4363" width="9.875" customWidth="1"/>
    <col min="4609" max="4609" width="10" customWidth="1"/>
    <col min="4610" max="4612" width="10.375" customWidth="1"/>
    <col min="4613" max="4613" width="8.75" customWidth="1"/>
    <col min="4614" max="4614" width="8.375" customWidth="1"/>
    <col min="4615" max="4615" width="6.75" customWidth="1"/>
    <col min="4616" max="4616" width="10" customWidth="1"/>
    <col min="4617" max="4619" width="9.875" customWidth="1"/>
    <col min="4865" max="4865" width="10" customWidth="1"/>
    <col min="4866" max="4868" width="10.375" customWidth="1"/>
    <col min="4869" max="4869" width="8.75" customWidth="1"/>
    <col min="4870" max="4870" width="8.375" customWidth="1"/>
    <col min="4871" max="4871" width="6.75" customWidth="1"/>
    <col min="4872" max="4872" width="10" customWidth="1"/>
    <col min="4873" max="4875" width="9.875" customWidth="1"/>
    <col min="5121" max="5121" width="10" customWidth="1"/>
    <col min="5122" max="5124" width="10.375" customWidth="1"/>
    <col min="5125" max="5125" width="8.75" customWidth="1"/>
    <col min="5126" max="5126" width="8.375" customWidth="1"/>
    <col min="5127" max="5127" width="6.75" customWidth="1"/>
    <col min="5128" max="5128" width="10" customWidth="1"/>
    <col min="5129" max="5131" width="9.875" customWidth="1"/>
    <col min="5377" max="5377" width="10" customWidth="1"/>
    <col min="5378" max="5380" width="10.375" customWidth="1"/>
    <col min="5381" max="5381" width="8.75" customWidth="1"/>
    <col min="5382" max="5382" width="8.375" customWidth="1"/>
    <col min="5383" max="5383" width="6.75" customWidth="1"/>
    <col min="5384" max="5384" width="10" customWidth="1"/>
    <col min="5385" max="5387" width="9.875" customWidth="1"/>
    <col min="5633" max="5633" width="10" customWidth="1"/>
    <col min="5634" max="5636" width="10.375" customWidth="1"/>
    <col min="5637" max="5637" width="8.75" customWidth="1"/>
    <col min="5638" max="5638" width="8.375" customWidth="1"/>
    <col min="5639" max="5639" width="6.75" customWidth="1"/>
    <col min="5640" max="5640" width="10" customWidth="1"/>
    <col min="5641" max="5643" width="9.875" customWidth="1"/>
    <col min="5889" max="5889" width="10" customWidth="1"/>
    <col min="5890" max="5892" width="10.375" customWidth="1"/>
    <col min="5893" max="5893" width="8.75" customWidth="1"/>
    <col min="5894" max="5894" width="8.375" customWidth="1"/>
    <col min="5895" max="5895" width="6.75" customWidth="1"/>
    <col min="5896" max="5896" width="10" customWidth="1"/>
    <col min="5897" max="5899" width="9.875" customWidth="1"/>
    <col min="6145" max="6145" width="10" customWidth="1"/>
    <col min="6146" max="6148" width="10.375" customWidth="1"/>
    <col min="6149" max="6149" width="8.75" customWidth="1"/>
    <col min="6150" max="6150" width="8.375" customWidth="1"/>
    <col min="6151" max="6151" width="6.75" customWidth="1"/>
    <col min="6152" max="6152" width="10" customWidth="1"/>
    <col min="6153" max="6155" width="9.875" customWidth="1"/>
    <col min="6401" max="6401" width="10" customWidth="1"/>
    <col min="6402" max="6404" width="10.375" customWidth="1"/>
    <col min="6405" max="6405" width="8.75" customWidth="1"/>
    <col min="6406" max="6406" width="8.375" customWidth="1"/>
    <col min="6407" max="6407" width="6.75" customWidth="1"/>
    <col min="6408" max="6408" width="10" customWidth="1"/>
    <col min="6409" max="6411" width="9.875" customWidth="1"/>
    <col min="6657" max="6657" width="10" customWidth="1"/>
    <col min="6658" max="6660" width="10.375" customWidth="1"/>
    <col min="6661" max="6661" width="8.75" customWidth="1"/>
    <col min="6662" max="6662" width="8.375" customWidth="1"/>
    <col min="6663" max="6663" width="6.75" customWidth="1"/>
    <col min="6664" max="6664" width="10" customWidth="1"/>
    <col min="6665" max="6667" width="9.875" customWidth="1"/>
    <col min="6913" max="6913" width="10" customWidth="1"/>
    <col min="6914" max="6916" width="10.375" customWidth="1"/>
    <col min="6917" max="6917" width="8.75" customWidth="1"/>
    <col min="6918" max="6918" width="8.375" customWidth="1"/>
    <col min="6919" max="6919" width="6.75" customWidth="1"/>
    <col min="6920" max="6920" width="10" customWidth="1"/>
    <col min="6921" max="6923" width="9.875" customWidth="1"/>
    <col min="7169" max="7169" width="10" customWidth="1"/>
    <col min="7170" max="7172" width="10.375" customWidth="1"/>
    <col min="7173" max="7173" width="8.75" customWidth="1"/>
    <col min="7174" max="7174" width="8.375" customWidth="1"/>
    <col min="7175" max="7175" width="6.75" customWidth="1"/>
    <col min="7176" max="7176" width="10" customWidth="1"/>
    <col min="7177" max="7179" width="9.875" customWidth="1"/>
    <col min="7425" max="7425" width="10" customWidth="1"/>
    <col min="7426" max="7428" width="10.375" customWidth="1"/>
    <col min="7429" max="7429" width="8.75" customWidth="1"/>
    <col min="7430" max="7430" width="8.375" customWidth="1"/>
    <col min="7431" max="7431" width="6.75" customWidth="1"/>
    <col min="7432" max="7432" width="10" customWidth="1"/>
    <col min="7433" max="7435" width="9.875" customWidth="1"/>
    <col min="7681" max="7681" width="10" customWidth="1"/>
    <col min="7682" max="7684" width="10.375" customWidth="1"/>
    <col min="7685" max="7685" width="8.75" customWidth="1"/>
    <col min="7686" max="7686" width="8.375" customWidth="1"/>
    <col min="7687" max="7687" width="6.75" customWidth="1"/>
    <col min="7688" max="7688" width="10" customWidth="1"/>
    <col min="7689" max="7691" width="9.875" customWidth="1"/>
    <col min="7937" max="7937" width="10" customWidth="1"/>
    <col min="7938" max="7940" width="10.375" customWidth="1"/>
    <col min="7941" max="7941" width="8.75" customWidth="1"/>
    <col min="7942" max="7942" width="8.375" customWidth="1"/>
    <col min="7943" max="7943" width="6.75" customWidth="1"/>
    <col min="7944" max="7944" width="10" customWidth="1"/>
    <col min="7945" max="7947" width="9.875" customWidth="1"/>
    <col min="8193" max="8193" width="10" customWidth="1"/>
    <col min="8194" max="8196" width="10.375" customWidth="1"/>
    <col min="8197" max="8197" width="8.75" customWidth="1"/>
    <col min="8198" max="8198" width="8.375" customWidth="1"/>
    <col min="8199" max="8199" width="6.75" customWidth="1"/>
    <col min="8200" max="8200" width="10" customWidth="1"/>
    <col min="8201" max="8203" width="9.875" customWidth="1"/>
    <col min="8449" max="8449" width="10" customWidth="1"/>
    <col min="8450" max="8452" width="10.375" customWidth="1"/>
    <col min="8453" max="8453" width="8.75" customWidth="1"/>
    <col min="8454" max="8454" width="8.375" customWidth="1"/>
    <col min="8455" max="8455" width="6.75" customWidth="1"/>
    <col min="8456" max="8456" width="10" customWidth="1"/>
    <col min="8457" max="8459" width="9.875" customWidth="1"/>
    <col min="8705" max="8705" width="10" customWidth="1"/>
    <col min="8706" max="8708" width="10.375" customWidth="1"/>
    <col min="8709" max="8709" width="8.75" customWidth="1"/>
    <col min="8710" max="8710" width="8.375" customWidth="1"/>
    <col min="8711" max="8711" width="6.75" customWidth="1"/>
    <col min="8712" max="8712" width="10" customWidth="1"/>
    <col min="8713" max="8715" width="9.875" customWidth="1"/>
    <col min="8961" max="8961" width="10" customWidth="1"/>
    <col min="8962" max="8964" width="10.375" customWidth="1"/>
    <col min="8965" max="8965" width="8.75" customWidth="1"/>
    <col min="8966" max="8966" width="8.375" customWidth="1"/>
    <col min="8967" max="8967" width="6.75" customWidth="1"/>
    <col min="8968" max="8968" width="10" customWidth="1"/>
    <col min="8969" max="8971" width="9.875" customWidth="1"/>
    <col min="9217" max="9217" width="10" customWidth="1"/>
    <col min="9218" max="9220" width="10.375" customWidth="1"/>
    <col min="9221" max="9221" width="8.75" customWidth="1"/>
    <col min="9222" max="9222" width="8.375" customWidth="1"/>
    <col min="9223" max="9223" width="6.75" customWidth="1"/>
    <col min="9224" max="9224" width="10" customWidth="1"/>
    <col min="9225" max="9227" width="9.875" customWidth="1"/>
    <col min="9473" max="9473" width="10" customWidth="1"/>
    <col min="9474" max="9476" width="10.375" customWidth="1"/>
    <col min="9477" max="9477" width="8.75" customWidth="1"/>
    <col min="9478" max="9478" width="8.375" customWidth="1"/>
    <col min="9479" max="9479" width="6.75" customWidth="1"/>
    <col min="9480" max="9480" width="10" customWidth="1"/>
    <col min="9481" max="9483" width="9.875" customWidth="1"/>
    <col min="9729" max="9729" width="10" customWidth="1"/>
    <col min="9730" max="9732" width="10.375" customWidth="1"/>
    <col min="9733" max="9733" width="8.75" customWidth="1"/>
    <col min="9734" max="9734" width="8.375" customWidth="1"/>
    <col min="9735" max="9735" width="6.75" customWidth="1"/>
    <col min="9736" max="9736" width="10" customWidth="1"/>
    <col min="9737" max="9739" width="9.875" customWidth="1"/>
    <col min="9985" max="9985" width="10" customWidth="1"/>
    <col min="9986" max="9988" width="10.375" customWidth="1"/>
    <col min="9989" max="9989" width="8.75" customWidth="1"/>
    <col min="9990" max="9990" width="8.375" customWidth="1"/>
    <col min="9991" max="9991" width="6.75" customWidth="1"/>
    <col min="9992" max="9992" width="10" customWidth="1"/>
    <col min="9993" max="9995" width="9.875" customWidth="1"/>
    <col min="10241" max="10241" width="10" customWidth="1"/>
    <col min="10242" max="10244" width="10.375" customWidth="1"/>
    <col min="10245" max="10245" width="8.75" customWidth="1"/>
    <col min="10246" max="10246" width="8.375" customWidth="1"/>
    <col min="10247" max="10247" width="6.75" customWidth="1"/>
    <col min="10248" max="10248" width="10" customWidth="1"/>
    <col min="10249" max="10251" width="9.875" customWidth="1"/>
    <col min="10497" max="10497" width="10" customWidth="1"/>
    <col min="10498" max="10500" width="10.375" customWidth="1"/>
    <col min="10501" max="10501" width="8.75" customWidth="1"/>
    <col min="10502" max="10502" width="8.375" customWidth="1"/>
    <col min="10503" max="10503" width="6.75" customWidth="1"/>
    <col min="10504" max="10504" width="10" customWidth="1"/>
    <col min="10505" max="10507" width="9.875" customWidth="1"/>
    <col min="10753" max="10753" width="10" customWidth="1"/>
    <col min="10754" max="10756" width="10.375" customWidth="1"/>
    <col min="10757" max="10757" width="8.75" customWidth="1"/>
    <col min="10758" max="10758" width="8.375" customWidth="1"/>
    <col min="10759" max="10759" width="6.75" customWidth="1"/>
    <col min="10760" max="10760" width="10" customWidth="1"/>
    <col min="10761" max="10763" width="9.875" customWidth="1"/>
    <col min="11009" max="11009" width="10" customWidth="1"/>
    <col min="11010" max="11012" width="10.375" customWidth="1"/>
    <col min="11013" max="11013" width="8.75" customWidth="1"/>
    <col min="11014" max="11014" width="8.375" customWidth="1"/>
    <col min="11015" max="11015" width="6.75" customWidth="1"/>
    <col min="11016" max="11016" width="10" customWidth="1"/>
    <col min="11017" max="11019" width="9.875" customWidth="1"/>
    <col min="11265" max="11265" width="10" customWidth="1"/>
    <col min="11266" max="11268" width="10.375" customWidth="1"/>
    <col min="11269" max="11269" width="8.75" customWidth="1"/>
    <col min="11270" max="11270" width="8.375" customWidth="1"/>
    <col min="11271" max="11271" width="6.75" customWidth="1"/>
    <col min="11272" max="11272" width="10" customWidth="1"/>
    <col min="11273" max="11275" width="9.875" customWidth="1"/>
    <col min="11521" max="11521" width="10" customWidth="1"/>
    <col min="11522" max="11524" width="10.375" customWidth="1"/>
    <col min="11525" max="11525" width="8.75" customWidth="1"/>
    <col min="11526" max="11526" width="8.375" customWidth="1"/>
    <col min="11527" max="11527" width="6.75" customWidth="1"/>
    <col min="11528" max="11528" width="10" customWidth="1"/>
    <col min="11529" max="11531" width="9.875" customWidth="1"/>
    <col min="11777" max="11777" width="10" customWidth="1"/>
    <col min="11778" max="11780" width="10.375" customWidth="1"/>
    <col min="11781" max="11781" width="8.75" customWidth="1"/>
    <col min="11782" max="11782" width="8.375" customWidth="1"/>
    <col min="11783" max="11783" width="6.75" customWidth="1"/>
    <col min="11784" max="11784" width="10" customWidth="1"/>
    <col min="11785" max="11787" width="9.875" customWidth="1"/>
    <col min="12033" max="12033" width="10" customWidth="1"/>
    <col min="12034" max="12036" width="10.375" customWidth="1"/>
    <col min="12037" max="12037" width="8.75" customWidth="1"/>
    <col min="12038" max="12038" width="8.375" customWidth="1"/>
    <col min="12039" max="12039" width="6.75" customWidth="1"/>
    <col min="12040" max="12040" width="10" customWidth="1"/>
    <col min="12041" max="12043" width="9.875" customWidth="1"/>
    <col min="12289" max="12289" width="10" customWidth="1"/>
    <col min="12290" max="12292" width="10.375" customWidth="1"/>
    <col min="12293" max="12293" width="8.75" customWidth="1"/>
    <col min="12294" max="12294" width="8.375" customWidth="1"/>
    <col min="12295" max="12295" width="6.75" customWidth="1"/>
    <col min="12296" max="12296" width="10" customWidth="1"/>
    <col min="12297" max="12299" width="9.875" customWidth="1"/>
    <col min="12545" max="12545" width="10" customWidth="1"/>
    <col min="12546" max="12548" width="10.375" customWidth="1"/>
    <col min="12549" max="12549" width="8.75" customWidth="1"/>
    <col min="12550" max="12550" width="8.375" customWidth="1"/>
    <col min="12551" max="12551" width="6.75" customWidth="1"/>
    <col min="12552" max="12552" width="10" customWidth="1"/>
    <col min="12553" max="12555" width="9.875" customWidth="1"/>
    <col min="12801" max="12801" width="10" customWidth="1"/>
    <col min="12802" max="12804" width="10.375" customWidth="1"/>
    <col min="12805" max="12805" width="8.75" customWidth="1"/>
    <col min="12806" max="12806" width="8.375" customWidth="1"/>
    <col min="12807" max="12807" width="6.75" customWidth="1"/>
    <col min="12808" max="12808" width="10" customWidth="1"/>
    <col min="12809" max="12811" width="9.875" customWidth="1"/>
    <col min="13057" max="13057" width="10" customWidth="1"/>
    <col min="13058" max="13060" width="10.375" customWidth="1"/>
    <col min="13061" max="13061" width="8.75" customWidth="1"/>
    <col min="13062" max="13062" width="8.375" customWidth="1"/>
    <col min="13063" max="13063" width="6.75" customWidth="1"/>
    <col min="13064" max="13064" width="10" customWidth="1"/>
    <col min="13065" max="13067" width="9.875" customWidth="1"/>
    <col min="13313" max="13313" width="10" customWidth="1"/>
    <col min="13314" max="13316" width="10.375" customWidth="1"/>
    <col min="13317" max="13317" width="8.75" customWidth="1"/>
    <col min="13318" max="13318" width="8.375" customWidth="1"/>
    <col min="13319" max="13319" width="6.75" customWidth="1"/>
    <col min="13320" max="13320" width="10" customWidth="1"/>
    <col min="13321" max="13323" width="9.875" customWidth="1"/>
    <col min="13569" max="13569" width="10" customWidth="1"/>
    <col min="13570" max="13572" width="10.375" customWidth="1"/>
    <col min="13573" max="13573" width="8.75" customWidth="1"/>
    <col min="13574" max="13574" width="8.375" customWidth="1"/>
    <col min="13575" max="13575" width="6.75" customWidth="1"/>
    <col min="13576" max="13576" width="10" customWidth="1"/>
    <col min="13577" max="13579" width="9.875" customWidth="1"/>
    <col min="13825" max="13825" width="10" customWidth="1"/>
    <col min="13826" max="13828" width="10.375" customWidth="1"/>
    <col min="13829" max="13829" width="8.75" customWidth="1"/>
    <col min="13830" max="13830" width="8.375" customWidth="1"/>
    <col min="13831" max="13831" width="6.75" customWidth="1"/>
    <col min="13832" max="13832" width="10" customWidth="1"/>
    <col min="13833" max="13835" width="9.875" customWidth="1"/>
    <col min="14081" max="14081" width="10" customWidth="1"/>
    <col min="14082" max="14084" width="10.375" customWidth="1"/>
    <col min="14085" max="14085" width="8.75" customWidth="1"/>
    <col min="14086" max="14086" width="8.375" customWidth="1"/>
    <col min="14087" max="14087" width="6.75" customWidth="1"/>
    <col min="14088" max="14088" width="10" customWidth="1"/>
    <col min="14089" max="14091" width="9.875" customWidth="1"/>
    <col min="14337" max="14337" width="10" customWidth="1"/>
    <col min="14338" max="14340" width="10.375" customWidth="1"/>
    <col min="14341" max="14341" width="8.75" customWidth="1"/>
    <col min="14342" max="14342" width="8.375" customWidth="1"/>
    <col min="14343" max="14343" width="6.75" customWidth="1"/>
    <col min="14344" max="14344" width="10" customWidth="1"/>
    <col min="14345" max="14347" width="9.875" customWidth="1"/>
    <col min="14593" max="14593" width="10" customWidth="1"/>
    <col min="14594" max="14596" width="10.375" customWidth="1"/>
    <col min="14597" max="14597" width="8.75" customWidth="1"/>
    <col min="14598" max="14598" width="8.375" customWidth="1"/>
    <col min="14599" max="14599" width="6.75" customWidth="1"/>
    <col min="14600" max="14600" width="10" customWidth="1"/>
    <col min="14601" max="14603" width="9.875" customWidth="1"/>
    <col min="14849" max="14849" width="10" customWidth="1"/>
    <col min="14850" max="14852" width="10.375" customWidth="1"/>
    <col min="14853" max="14853" width="8.75" customWidth="1"/>
    <col min="14854" max="14854" width="8.375" customWidth="1"/>
    <col min="14855" max="14855" width="6.75" customWidth="1"/>
    <col min="14856" max="14856" width="10" customWidth="1"/>
    <col min="14857" max="14859" width="9.875" customWidth="1"/>
    <col min="15105" max="15105" width="10" customWidth="1"/>
    <col min="15106" max="15108" width="10.375" customWidth="1"/>
    <col min="15109" max="15109" width="8.75" customWidth="1"/>
    <col min="15110" max="15110" width="8.375" customWidth="1"/>
    <col min="15111" max="15111" width="6.75" customWidth="1"/>
    <col min="15112" max="15112" width="10" customWidth="1"/>
    <col min="15113" max="15115" width="9.875" customWidth="1"/>
    <col min="15361" max="15361" width="10" customWidth="1"/>
    <col min="15362" max="15364" width="10.375" customWidth="1"/>
    <col min="15365" max="15365" width="8.75" customWidth="1"/>
    <col min="15366" max="15366" width="8.375" customWidth="1"/>
    <col min="15367" max="15367" width="6.75" customWidth="1"/>
    <col min="15368" max="15368" width="10" customWidth="1"/>
    <col min="15369" max="15371" width="9.875" customWidth="1"/>
    <col min="15617" max="15617" width="10" customWidth="1"/>
    <col min="15618" max="15620" width="10.375" customWidth="1"/>
    <col min="15621" max="15621" width="8.75" customWidth="1"/>
    <col min="15622" max="15622" width="8.375" customWidth="1"/>
    <col min="15623" max="15623" width="6.75" customWidth="1"/>
    <col min="15624" max="15624" width="10" customWidth="1"/>
    <col min="15625" max="15627" width="9.875" customWidth="1"/>
    <col min="15873" max="15873" width="10" customWidth="1"/>
    <col min="15874" max="15876" width="10.375" customWidth="1"/>
    <col min="15877" max="15877" width="8.75" customWidth="1"/>
    <col min="15878" max="15878" width="8.375" customWidth="1"/>
    <col min="15879" max="15879" width="6.75" customWidth="1"/>
    <col min="15880" max="15880" width="10" customWidth="1"/>
    <col min="15881" max="15883" width="9.875" customWidth="1"/>
    <col min="16129" max="16129" width="10" customWidth="1"/>
    <col min="16130" max="16132" width="10.375" customWidth="1"/>
    <col min="16133" max="16133" width="8.75" customWidth="1"/>
    <col min="16134" max="16134" width="8.375" customWidth="1"/>
    <col min="16135" max="16135" width="6.75" customWidth="1"/>
    <col min="16136" max="16136" width="10" customWidth="1"/>
    <col min="16137" max="16139" width="9.875" customWidth="1"/>
  </cols>
  <sheetData>
    <row r="1" spans="1:11">
      <c r="A1" s="353" t="s">
        <v>269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spans="1:11" ht="42" customHeight="1">
      <c r="A2" s="375" t="s">
        <v>270</v>
      </c>
      <c r="B2" s="375" t="s">
        <v>85</v>
      </c>
      <c r="C2" s="163" t="s">
        <v>271</v>
      </c>
      <c r="D2" s="164"/>
      <c r="E2" s="165"/>
      <c r="F2" s="356" t="s">
        <v>272</v>
      </c>
      <c r="G2" s="357" t="s">
        <v>273</v>
      </c>
      <c r="H2" s="376" t="s">
        <v>274</v>
      </c>
      <c r="I2" s="377"/>
      <c r="J2" s="377"/>
      <c r="K2" s="378"/>
    </row>
    <row r="3" spans="1:11" ht="28.5" customHeight="1">
      <c r="A3" s="152"/>
      <c r="B3" s="152"/>
      <c r="C3" s="52" t="s">
        <v>85</v>
      </c>
      <c r="D3" s="52" t="s">
        <v>275</v>
      </c>
      <c r="E3" s="56" t="s">
        <v>276</v>
      </c>
      <c r="F3" s="56" t="s">
        <v>277</v>
      </c>
      <c r="G3" s="379" t="s">
        <v>277</v>
      </c>
      <c r="H3" s="379" t="s">
        <v>277</v>
      </c>
      <c r="I3" s="379" t="s">
        <v>278</v>
      </c>
      <c r="J3" s="379" t="s">
        <v>279</v>
      </c>
      <c r="K3" s="380" t="s">
        <v>280</v>
      </c>
    </row>
    <row r="4" spans="1:11" ht="23.65" customHeight="1">
      <c r="A4" s="381" t="s">
        <v>281</v>
      </c>
      <c r="B4" s="382">
        <v>5437451</v>
      </c>
      <c r="C4" s="303">
        <v>1749837</v>
      </c>
      <c r="D4" s="303">
        <v>1565636</v>
      </c>
      <c r="E4" s="303">
        <v>184201</v>
      </c>
      <c r="F4" s="303">
        <v>352030</v>
      </c>
      <c r="G4" s="303">
        <v>1435</v>
      </c>
      <c r="H4" s="303">
        <v>3334149</v>
      </c>
      <c r="I4" s="383" t="s">
        <v>282</v>
      </c>
      <c r="J4" s="383" t="s">
        <v>282</v>
      </c>
      <c r="K4" s="384" t="s">
        <v>282</v>
      </c>
    </row>
    <row r="5" spans="1:11" ht="13.9" customHeight="1">
      <c r="A5" s="385">
        <v>55</v>
      </c>
      <c r="B5" s="386">
        <v>6486428</v>
      </c>
      <c r="C5" s="307">
        <v>1913564</v>
      </c>
      <c r="D5" s="307">
        <v>1739999</v>
      </c>
      <c r="E5" s="307">
        <v>173565</v>
      </c>
      <c r="F5" s="307">
        <v>220607</v>
      </c>
      <c r="G5" s="307">
        <v>292</v>
      </c>
      <c r="H5" s="307">
        <v>4164946</v>
      </c>
      <c r="I5" s="387" t="s">
        <v>282</v>
      </c>
      <c r="J5" s="387" t="s">
        <v>282</v>
      </c>
      <c r="K5" s="388" t="s">
        <v>282</v>
      </c>
    </row>
    <row r="6" spans="1:11" ht="13.9" customHeight="1">
      <c r="A6" s="385">
        <v>60</v>
      </c>
      <c r="B6" s="386">
        <v>7536267</v>
      </c>
      <c r="C6" s="307">
        <v>1873808</v>
      </c>
      <c r="D6" s="307">
        <v>1406932</v>
      </c>
      <c r="E6" s="307">
        <v>466876</v>
      </c>
      <c r="F6" s="307">
        <v>153143</v>
      </c>
      <c r="G6" s="307">
        <v>135</v>
      </c>
      <c r="H6" s="307">
        <v>5509181</v>
      </c>
      <c r="I6" s="387" t="s">
        <v>282</v>
      </c>
      <c r="J6" s="387" t="s">
        <v>282</v>
      </c>
      <c r="K6" s="388" t="s">
        <v>282</v>
      </c>
    </row>
    <row r="7" spans="1:11" ht="13.9" customHeight="1">
      <c r="A7" s="389" t="s">
        <v>283</v>
      </c>
      <c r="B7" s="386">
        <v>7863372</v>
      </c>
      <c r="C7" s="307">
        <v>1816142</v>
      </c>
      <c r="D7" s="307">
        <v>1349829</v>
      </c>
      <c r="E7" s="307">
        <v>466313</v>
      </c>
      <c r="F7" s="307">
        <v>103567</v>
      </c>
      <c r="G7" s="307">
        <v>22</v>
      </c>
      <c r="H7" s="307">
        <v>5943641</v>
      </c>
      <c r="I7" s="387" t="s">
        <v>282</v>
      </c>
      <c r="J7" s="387" t="s">
        <v>282</v>
      </c>
      <c r="K7" s="388" t="s">
        <v>282</v>
      </c>
    </row>
    <row r="8" spans="1:11" ht="13.9" hidden="1" customHeight="1">
      <c r="A8" s="385">
        <v>3</v>
      </c>
      <c r="B8" s="386">
        <v>7871016</v>
      </c>
      <c r="C8" s="307">
        <v>1832477</v>
      </c>
      <c r="D8" s="307">
        <v>1293470</v>
      </c>
      <c r="E8" s="307">
        <v>539007</v>
      </c>
      <c r="F8" s="307">
        <v>96116</v>
      </c>
      <c r="G8" s="307">
        <v>146</v>
      </c>
      <c r="H8" s="307">
        <v>5942277</v>
      </c>
      <c r="I8" s="387" t="s">
        <v>282</v>
      </c>
      <c r="J8" s="387" t="s">
        <v>282</v>
      </c>
      <c r="K8" s="388" t="s">
        <v>282</v>
      </c>
    </row>
    <row r="9" spans="1:11" ht="13.9" hidden="1" customHeight="1">
      <c r="A9" s="385">
        <v>4</v>
      </c>
      <c r="B9" s="386">
        <v>7845015</v>
      </c>
      <c r="C9" s="307">
        <v>1842751</v>
      </c>
      <c r="D9" s="307">
        <v>1194701</v>
      </c>
      <c r="E9" s="307">
        <v>648050</v>
      </c>
      <c r="F9" s="307">
        <v>86087</v>
      </c>
      <c r="G9" s="307">
        <v>48</v>
      </c>
      <c r="H9" s="307">
        <v>5916129</v>
      </c>
      <c r="I9" s="387" t="s">
        <v>282</v>
      </c>
      <c r="J9" s="387" t="s">
        <v>282</v>
      </c>
      <c r="K9" s="388" t="s">
        <v>282</v>
      </c>
    </row>
    <row r="10" spans="1:11" ht="13.9" hidden="1" customHeight="1">
      <c r="A10" s="385">
        <v>5</v>
      </c>
      <c r="B10" s="386">
        <v>7815330</v>
      </c>
      <c r="C10" s="307">
        <v>1828208</v>
      </c>
      <c r="D10" s="307">
        <v>1283607</v>
      </c>
      <c r="E10" s="307">
        <v>544601</v>
      </c>
      <c r="F10" s="307">
        <v>81308</v>
      </c>
      <c r="G10" s="307">
        <v>98</v>
      </c>
      <c r="H10" s="307">
        <v>5905716</v>
      </c>
      <c r="I10" s="387" t="s">
        <v>282</v>
      </c>
      <c r="J10" s="387" t="s">
        <v>282</v>
      </c>
      <c r="K10" s="388" t="s">
        <v>282</v>
      </c>
    </row>
    <row r="11" spans="1:11" ht="13.9" hidden="1" customHeight="1">
      <c r="A11" s="385">
        <v>6</v>
      </c>
      <c r="B11" s="386">
        <v>7822361</v>
      </c>
      <c r="C11" s="307">
        <v>1806689</v>
      </c>
      <c r="D11" s="307">
        <v>1256355</v>
      </c>
      <c r="E11" s="307">
        <v>550334</v>
      </c>
      <c r="F11" s="307">
        <v>72500</v>
      </c>
      <c r="G11" s="307">
        <v>169</v>
      </c>
      <c r="H11" s="307">
        <v>5943003</v>
      </c>
      <c r="I11" s="387" t="s">
        <v>282</v>
      </c>
      <c r="J11" s="387" t="s">
        <v>282</v>
      </c>
      <c r="K11" s="388" t="s">
        <v>282</v>
      </c>
    </row>
    <row r="12" spans="1:11" ht="13.9" customHeight="1">
      <c r="A12" s="385">
        <v>7</v>
      </c>
      <c r="B12" s="386">
        <v>7793872</v>
      </c>
      <c r="C12" s="307">
        <v>1762909</v>
      </c>
      <c r="D12" s="307">
        <v>1231932</v>
      </c>
      <c r="E12" s="307">
        <v>530977</v>
      </c>
      <c r="F12" s="307">
        <v>71519</v>
      </c>
      <c r="G12" s="307">
        <v>60</v>
      </c>
      <c r="H12" s="307">
        <v>5959384</v>
      </c>
      <c r="I12" s="387" t="s">
        <v>282</v>
      </c>
      <c r="J12" s="387" t="s">
        <v>282</v>
      </c>
      <c r="K12" s="388" t="s">
        <v>282</v>
      </c>
    </row>
    <row r="13" spans="1:11" ht="13.9" customHeight="1">
      <c r="A13" s="385">
        <v>8</v>
      </c>
      <c r="B13" s="386">
        <v>7865119</v>
      </c>
      <c r="C13" s="307">
        <v>1758426</v>
      </c>
      <c r="D13" s="307">
        <v>1227984</v>
      </c>
      <c r="E13" s="307">
        <v>530442</v>
      </c>
      <c r="F13" s="307">
        <v>61983</v>
      </c>
      <c r="G13" s="307">
        <v>163</v>
      </c>
      <c r="H13" s="307">
        <v>6044547</v>
      </c>
      <c r="I13" s="387" t="s">
        <v>282</v>
      </c>
      <c r="J13" s="387" t="s">
        <v>282</v>
      </c>
      <c r="K13" s="388" t="s">
        <v>282</v>
      </c>
    </row>
    <row r="14" spans="1:11" ht="13.9" customHeight="1">
      <c r="A14" s="385">
        <v>9</v>
      </c>
      <c r="B14" s="386">
        <v>7764920</v>
      </c>
      <c r="C14" s="307">
        <v>1726951</v>
      </c>
      <c r="D14" s="307">
        <v>1215899</v>
      </c>
      <c r="E14" s="307">
        <v>511052</v>
      </c>
      <c r="F14" s="307">
        <v>54048</v>
      </c>
      <c r="G14" s="307">
        <v>100</v>
      </c>
      <c r="H14" s="307">
        <v>5983821</v>
      </c>
      <c r="I14" s="387" t="s">
        <v>282</v>
      </c>
      <c r="J14" s="387" t="s">
        <v>282</v>
      </c>
      <c r="K14" s="388" t="s">
        <v>282</v>
      </c>
    </row>
    <row r="15" spans="1:11" ht="13.9" customHeight="1">
      <c r="A15" s="385">
        <v>10</v>
      </c>
      <c r="B15" s="386">
        <v>7680726</v>
      </c>
      <c r="C15" s="307">
        <v>1697292</v>
      </c>
      <c r="D15" s="307">
        <v>1192937</v>
      </c>
      <c r="E15" s="307">
        <v>504355</v>
      </c>
      <c r="F15" s="307">
        <v>46505</v>
      </c>
      <c r="G15" s="307">
        <v>281</v>
      </c>
      <c r="H15" s="307">
        <v>5936648</v>
      </c>
      <c r="I15" s="387" t="s">
        <v>282</v>
      </c>
      <c r="J15" s="387" t="s">
        <v>282</v>
      </c>
      <c r="K15" s="388" t="s">
        <v>282</v>
      </c>
    </row>
    <row r="16" spans="1:11" ht="13.9" customHeight="1">
      <c r="A16" s="390" t="s">
        <v>284</v>
      </c>
      <c r="B16" s="307">
        <v>7650295</v>
      </c>
      <c r="C16" s="307">
        <v>1702366</v>
      </c>
      <c r="D16" s="307">
        <v>1178959</v>
      </c>
      <c r="E16" s="307">
        <v>523407</v>
      </c>
      <c r="F16" s="307">
        <v>44662</v>
      </c>
      <c r="G16" s="307">
        <v>0</v>
      </c>
      <c r="H16" s="307">
        <v>5903267</v>
      </c>
      <c r="I16" s="387" t="s">
        <v>282</v>
      </c>
      <c r="J16" s="387" t="s">
        <v>282</v>
      </c>
      <c r="K16" s="388" t="s">
        <v>282</v>
      </c>
    </row>
    <row r="17" spans="1:11" ht="13.9" customHeight="1">
      <c r="A17" s="390" t="s">
        <v>285</v>
      </c>
      <c r="B17" s="307">
        <v>7645340</v>
      </c>
      <c r="C17" s="307">
        <v>1699421</v>
      </c>
      <c r="D17" s="307">
        <v>1172308</v>
      </c>
      <c r="E17" s="307">
        <v>527113</v>
      </c>
      <c r="F17" s="307">
        <v>36892</v>
      </c>
      <c r="G17" s="307">
        <v>361</v>
      </c>
      <c r="H17" s="307">
        <v>5908666</v>
      </c>
      <c r="I17" s="387" t="s">
        <v>282</v>
      </c>
      <c r="J17" s="387" t="s">
        <v>282</v>
      </c>
      <c r="K17" s="388" t="s">
        <v>282</v>
      </c>
    </row>
    <row r="18" spans="1:11" ht="13.9" customHeight="1">
      <c r="A18" s="390" t="s">
        <v>286</v>
      </c>
      <c r="B18" s="307">
        <v>7627386</v>
      </c>
      <c r="C18" s="307">
        <v>1704786</v>
      </c>
      <c r="D18" s="307">
        <v>1175351</v>
      </c>
      <c r="E18" s="307">
        <v>529435</v>
      </c>
      <c r="F18" s="307">
        <v>29835</v>
      </c>
      <c r="G18" s="307">
        <v>352</v>
      </c>
      <c r="H18" s="307">
        <v>5892413</v>
      </c>
      <c r="I18" s="307">
        <v>4071704</v>
      </c>
      <c r="J18" s="307">
        <v>1820709</v>
      </c>
      <c r="K18" s="388" t="s">
        <v>282</v>
      </c>
    </row>
    <row r="19" spans="1:11" ht="13.9" customHeight="1">
      <c r="A19" s="390" t="s">
        <v>287</v>
      </c>
      <c r="B19" s="307">
        <v>7518365</v>
      </c>
      <c r="C19" s="307">
        <v>1689464</v>
      </c>
      <c r="D19" s="307">
        <v>1166252</v>
      </c>
      <c r="E19" s="307">
        <v>523212</v>
      </c>
      <c r="F19" s="307">
        <v>27198</v>
      </c>
      <c r="G19" s="307">
        <v>555</v>
      </c>
      <c r="H19" s="307">
        <v>5801148</v>
      </c>
      <c r="I19" s="307">
        <v>3950071</v>
      </c>
      <c r="J19" s="307">
        <v>1851077</v>
      </c>
      <c r="K19" s="388" t="s">
        <v>282</v>
      </c>
    </row>
    <row r="20" spans="1:11" ht="13.9" customHeight="1">
      <c r="A20" s="390" t="s">
        <v>288</v>
      </c>
      <c r="B20" s="307">
        <v>7472224</v>
      </c>
      <c r="C20" s="307">
        <v>1708826</v>
      </c>
      <c r="D20" s="307">
        <v>1393629</v>
      </c>
      <c r="E20" s="307">
        <v>315197</v>
      </c>
      <c r="F20" s="307">
        <v>21469</v>
      </c>
      <c r="G20" s="307">
        <v>1008</v>
      </c>
      <c r="H20" s="307">
        <v>5740921</v>
      </c>
      <c r="I20" s="307">
        <v>3855510</v>
      </c>
      <c r="J20" s="307">
        <v>1885411</v>
      </c>
      <c r="K20" s="388" t="s">
        <v>282</v>
      </c>
    </row>
    <row r="21" spans="1:11" ht="13.9" customHeight="1">
      <c r="A21" s="390" t="s">
        <v>289</v>
      </c>
      <c r="B21" s="307">
        <v>7490915</v>
      </c>
      <c r="C21" s="307">
        <v>1699104</v>
      </c>
      <c r="D21" s="307">
        <v>1406922</v>
      </c>
      <c r="E21" s="307">
        <v>292182</v>
      </c>
      <c r="F21" s="307">
        <v>17606</v>
      </c>
      <c r="G21" s="307">
        <v>712</v>
      </c>
      <c r="H21" s="307">
        <v>5773493</v>
      </c>
      <c r="I21" s="307">
        <v>3797452</v>
      </c>
      <c r="J21" s="307">
        <v>1976041</v>
      </c>
      <c r="K21" s="388" t="s">
        <v>282</v>
      </c>
    </row>
    <row r="22" spans="1:11" ht="13.9" customHeight="1">
      <c r="A22" s="390" t="s">
        <v>290</v>
      </c>
      <c r="B22" s="307">
        <v>7427827</v>
      </c>
      <c r="C22" s="307">
        <v>1695612</v>
      </c>
      <c r="D22" s="307">
        <v>1396307</v>
      </c>
      <c r="E22" s="307">
        <v>299305</v>
      </c>
      <c r="F22" s="307">
        <v>16830</v>
      </c>
      <c r="G22" s="307">
        <v>483</v>
      </c>
      <c r="H22" s="307">
        <v>5714902</v>
      </c>
      <c r="I22" s="307">
        <v>3736510</v>
      </c>
      <c r="J22" s="307">
        <v>1978392</v>
      </c>
      <c r="K22" s="388" t="s">
        <v>282</v>
      </c>
    </row>
    <row r="23" spans="1:11">
      <c r="A23" s="390" t="s">
        <v>291</v>
      </c>
      <c r="B23" s="307">
        <v>7291569</v>
      </c>
      <c r="C23" s="307">
        <v>1699308</v>
      </c>
      <c r="D23" s="307">
        <v>1387300</v>
      </c>
      <c r="E23" s="307">
        <v>312008</v>
      </c>
      <c r="F23" s="307">
        <v>13650</v>
      </c>
      <c r="G23" s="307">
        <v>248</v>
      </c>
      <c r="H23" s="307">
        <v>5578363</v>
      </c>
      <c r="I23" s="307">
        <v>3654359</v>
      </c>
      <c r="J23" s="307">
        <v>1924004</v>
      </c>
      <c r="K23" s="391">
        <v>733556</v>
      </c>
    </row>
    <row r="24" spans="1:11">
      <c r="A24" s="390" t="s">
        <v>292</v>
      </c>
      <c r="B24" s="307">
        <v>7083219</v>
      </c>
      <c r="C24" s="307">
        <v>1652369</v>
      </c>
      <c r="D24" s="307">
        <v>1373459</v>
      </c>
      <c r="E24" s="307">
        <v>278910</v>
      </c>
      <c r="F24" s="307">
        <v>12036</v>
      </c>
      <c r="G24" s="307">
        <v>123</v>
      </c>
      <c r="H24" s="307">
        <v>5418691</v>
      </c>
      <c r="I24" s="307">
        <v>3576893</v>
      </c>
      <c r="J24" s="307">
        <v>1841798</v>
      </c>
      <c r="K24" s="391">
        <v>670087</v>
      </c>
    </row>
    <row r="25" spans="1:11">
      <c r="A25" s="390" t="s">
        <v>293</v>
      </c>
      <c r="B25" s="307">
        <v>6959839</v>
      </c>
      <c r="C25" s="307">
        <v>1655253</v>
      </c>
      <c r="D25" s="307">
        <v>1380744</v>
      </c>
      <c r="E25" s="307">
        <v>274509</v>
      </c>
      <c r="F25" s="307">
        <v>9224</v>
      </c>
      <c r="G25" s="307">
        <v>75</v>
      </c>
      <c r="H25" s="307">
        <v>5295287</v>
      </c>
      <c r="I25" s="307">
        <v>3462361</v>
      </c>
      <c r="J25" s="307">
        <v>1832926</v>
      </c>
      <c r="K25" s="391">
        <v>628978</v>
      </c>
    </row>
    <row r="26" spans="1:11">
      <c r="A26" s="390" t="s">
        <v>294</v>
      </c>
      <c r="B26" s="307">
        <v>6825341</v>
      </c>
      <c r="C26" s="307">
        <v>1626950</v>
      </c>
      <c r="D26" s="307">
        <v>1370029</v>
      </c>
      <c r="E26" s="307">
        <v>256921</v>
      </c>
      <c r="F26" s="307">
        <v>10516</v>
      </c>
      <c r="G26" s="307">
        <v>0</v>
      </c>
      <c r="H26" s="307">
        <v>5187875</v>
      </c>
      <c r="I26" s="307">
        <v>3404125</v>
      </c>
      <c r="J26" s="307">
        <v>1783750</v>
      </c>
      <c r="K26" s="391">
        <v>566885</v>
      </c>
    </row>
    <row r="27" spans="1:11">
      <c r="A27" s="390" t="s">
        <v>295</v>
      </c>
      <c r="B27" s="307">
        <v>6839434</v>
      </c>
      <c r="C27" s="307">
        <v>1604908</v>
      </c>
      <c r="D27" s="307">
        <v>1358930</v>
      </c>
      <c r="E27" s="307">
        <v>245978</v>
      </c>
      <c r="F27" s="307">
        <v>11729</v>
      </c>
      <c r="G27" s="307">
        <v>96</v>
      </c>
      <c r="H27" s="307">
        <v>5222701</v>
      </c>
      <c r="I27" s="307">
        <v>3464041</v>
      </c>
      <c r="J27" s="307">
        <v>1758660</v>
      </c>
      <c r="K27" s="391">
        <v>515153</v>
      </c>
    </row>
    <row r="28" spans="1:11">
      <c r="A28" s="390" t="s">
        <v>296</v>
      </c>
      <c r="B28" s="307">
        <v>6726354</v>
      </c>
      <c r="C28" s="307">
        <v>1572429</v>
      </c>
      <c r="D28" s="307">
        <v>1334683</v>
      </c>
      <c r="E28" s="307">
        <v>237746</v>
      </c>
      <c r="F28" s="307">
        <v>11008</v>
      </c>
      <c r="G28" s="307">
        <v>165</v>
      </c>
      <c r="H28" s="307">
        <v>5142752</v>
      </c>
      <c r="I28" s="307">
        <v>3436878</v>
      </c>
      <c r="J28" s="307">
        <v>1705874</v>
      </c>
      <c r="K28" s="391">
        <v>461792</v>
      </c>
    </row>
    <row r="29" spans="1:11">
      <c r="A29" s="390" t="s">
        <v>297</v>
      </c>
      <c r="B29" s="307">
        <v>6638811</v>
      </c>
      <c r="C29" s="307">
        <v>1549061</v>
      </c>
      <c r="D29" s="307">
        <v>1315243</v>
      </c>
      <c r="E29" s="307">
        <v>233818</v>
      </c>
      <c r="F29" s="307">
        <v>8571</v>
      </c>
      <c r="G29" s="307">
        <v>67</v>
      </c>
      <c r="H29" s="307">
        <v>5081112</v>
      </c>
      <c r="I29" s="307">
        <v>3383974</v>
      </c>
      <c r="J29" s="307">
        <v>1697138</v>
      </c>
      <c r="K29" s="391">
        <v>430743</v>
      </c>
    </row>
    <row r="30" spans="1:11">
      <c r="A30" s="390" t="s">
        <v>298</v>
      </c>
      <c r="B30" s="386">
        <v>6507891</v>
      </c>
      <c r="C30" s="307">
        <v>1516629</v>
      </c>
      <c r="D30" s="307">
        <v>1288772</v>
      </c>
      <c r="E30" s="307">
        <v>227857</v>
      </c>
      <c r="F30" s="307">
        <v>7170</v>
      </c>
      <c r="G30" s="307">
        <v>358</v>
      </c>
      <c r="H30" s="307">
        <v>4983734</v>
      </c>
      <c r="I30" s="307">
        <v>3321222</v>
      </c>
      <c r="J30" s="307">
        <v>1662512</v>
      </c>
      <c r="K30" s="391">
        <v>404433</v>
      </c>
    </row>
    <row r="31" spans="1:11">
      <c r="A31" s="392" t="s">
        <v>299</v>
      </c>
      <c r="B31" s="312">
        <v>6411196</v>
      </c>
      <c r="C31" s="312">
        <v>1481280</v>
      </c>
      <c r="D31" s="312">
        <v>1252334</v>
      </c>
      <c r="E31" s="312">
        <v>228946</v>
      </c>
      <c r="F31" s="312">
        <v>6008</v>
      </c>
      <c r="G31" s="312">
        <v>69</v>
      </c>
      <c r="H31" s="312">
        <f>I31+J31</f>
        <v>4923839</v>
      </c>
      <c r="I31" s="312">
        <v>3258172</v>
      </c>
      <c r="J31" s="312">
        <v>1665667</v>
      </c>
      <c r="K31" s="367">
        <v>372940</v>
      </c>
    </row>
    <row r="32" spans="1:11">
      <c r="A32" s="374" t="s">
        <v>265</v>
      </c>
      <c r="J32" s="393"/>
      <c r="K32" s="393"/>
    </row>
    <row r="33" spans="1:11">
      <c r="A33" s="374" t="s">
        <v>266</v>
      </c>
      <c r="J33"/>
      <c r="K33"/>
    </row>
    <row r="34" spans="1:11">
      <c r="A34" s="374" t="s">
        <v>267</v>
      </c>
      <c r="J34"/>
      <c r="K34"/>
    </row>
    <row r="35" spans="1:11">
      <c r="A35" s="374" t="s">
        <v>268</v>
      </c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</sheetData>
  <mergeCells count="4">
    <mergeCell ref="A2:A3"/>
    <mergeCell ref="B2:B3"/>
    <mergeCell ref="C2:E2"/>
    <mergeCell ref="H2:K2"/>
  </mergeCells>
  <phoneticPr fontId="2"/>
  <pageMargins left="0.78740157480314965" right="0.78740157480314965" top="0.59055118110236227" bottom="0.59055118110236227" header="0" footer="0"/>
  <pageSetup paperSize="9" scale="82" fitToWidth="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outlinePr summaryBelow="0" summaryRight="0"/>
    <pageSetUpPr autoPageBreaks="0"/>
  </sheetPr>
  <dimension ref="A1:J39"/>
  <sheetViews>
    <sheetView view="pageBreakPreview" topLeftCell="A18" zoomScaleNormal="100" zoomScaleSheetLayoutView="100" workbookViewId="0">
      <selection activeCell="E36" sqref="E36"/>
    </sheetView>
  </sheetViews>
  <sheetFormatPr defaultColWidth="6.5" defaultRowHeight="13.5"/>
  <cols>
    <col min="1" max="9" width="10.875" style="373" customWidth="1"/>
    <col min="10" max="254" width="6.5" customWidth="1"/>
    <col min="257" max="265" width="10.875" customWidth="1"/>
    <col min="266" max="510" width="6.5" customWidth="1"/>
    <col min="513" max="521" width="10.875" customWidth="1"/>
    <col min="522" max="766" width="6.5" customWidth="1"/>
    <col min="769" max="777" width="10.875" customWidth="1"/>
    <col min="778" max="1022" width="6.5" customWidth="1"/>
    <col min="1025" max="1033" width="10.875" customWidth="1"/>
    <col min="1034" max="1278" width="6.5" customWidth="1"/>
    <col min="1281" max="1289" width="10.875" customWidth="1"/>
    <col min="1290" max="1534" width="6.5" customWidth="1"/>
    <col min="1537" max="1545" width="10.875" customWidth="1"/>
    <col min="1546" max="1790" width="6.5" customWidth="1"/>
    <col min="1793" max="1801" width="10.875" customWidth="1"/>
    <col min="1802" max="2046" width="6.5" customWidth="1"/>
    <col min="2049" max="2057" width="10.875" customWidth="1"/>
    <col min="2058" max="2302" width="6.5" customWidth="1"/>
    <col min="2305" max="2313" width="10.875" customWidth="1"/>
    <col min="2314" max="2558" width="6.5" customWidth="1"/>
    <col min="2561" max="2569" width="10.875" customWidth="1"/>
    <col min="2570" max="2814" width="6.5" customWidth="1"/>
    <col min="2817" max="2825" width="10.875" customWidth="1"/>
    <col min="2826" max="3070" width="6.5" customWidth="1"/>
    <col min="3073" max="3081" width="10.875" customWidth="1"/>
    <col min="3082" max="3326" width="6.5" customWidth="1"/>
    <col min="3329" max="3337" width="10.875" customWidth="1"/>
    <col min="3338" max="3582" width="6.5" customWidth="1"/>
    <col min="3585" max="3593" width="10.875" customWidth="1"/>
    <col min="3594" max="3838" width="6.5" customWidth="1"/>
    <col min="3841" max="3849" width="10.875" customWidth="1"/>
    <col min="3850" max="4094" width="6.5" customWidth="1"/>
    <col min="4097" max="4105" width="10.875" customWidth="1"/>
    <col min="4106" max="4350" width="6.5" customWidth="1"/>
    <col min="4353" max="4361" width="10.875" customWidth="1"/>
    <col min="4362" max="4606" width="6.5" customWidth="1"/>
    <col min="4609" max="4617" width="10.875" customWidth="1"/>
    <col min="4618" max="4862" width="6.5" customWidth="1"/>
    <col min="4865" max="4873" width="10.875" customWidth="1"/>
    <col min="4874" max="5118" width="6.5" customWidth="1"/>
    <col min="5121" max="5129" width="10.875" customWidth="1"/>
    <col min="5130" max="5374" width="6.5" customWidth="1"/>
    <col min="5377" max="5385" width="10.875" customWidth="1"/>
    <col min="5386" max="5630" width="6.5" customWidth="1"/>
    <col min="5633" max="5641" width="10.875" customWidth="1"/>
    <col min="5642" max="5886" width="6.5" customWidth="1"/>
    <col min="5889" max="5897" width="10.875" customWidth="1"/>
    <col min="5898" max="6142" width="6.5" customWidth="1"/>
    <col min="6145" max="6153" width="10.875" customWidth="1"/>
    <col min="6154" max="6398" width="6.5" customWidth="1"/>
    <col min="6401" max="6409" width="10.875" customWidth="1"/>
    <col min="6410" max="6654" width="6.5" customWidth="1"/>
    <col min="6657" max="6665" width="10.875" customWidth="1"/>
    <col min="6666" max="6910" width="6.5" customWidth="1"/>
    <col min="6913" max="6921" width="10.875" customWidth="1"/>
    <col min="6922" max="7166" width="6.5" customWidth="1"/>
    <col min="7169" max="7177" width="10.875" customWidth="1"/>
    <col min="7178" max="7422" width="6.5" customWidth="1"/>
    <col min="7425" max="7433" width="10.875" customWidth="1"/>
    <col min="7434" max="7678" width="6.5" customWidth="1"/>
    <col min="7681" max="7689" width="10.875" customWidth="1"/>
    <col min="7690" max="7934" width="6.5" customWidth="1"/>
    <col min="7937" max="7945" width="10.875" customWidth="1"/>
    <col min="7946" max="8190" width="6.5" customWidth="1"/>
    <col min="8193" max="8201" width="10.875" customWidth="1"/>
    <col min="8202" max="8446" width="6.5" customWidth="1"/>
    <col min="8449" max="8457" width="10.875" customWidth="1"/>
    <col min="8458" max="8702" width="6.5" customWidth="1"/>
    <col min="8705" max="8713" width="10.875" customWidth="1"/>
    <col min="8714" max="8958" width="6.5" customWidth="1"/>
    <col min="8961" max="8969" width="10.875" customWidth="1"/>
    <col min="8970" max="9214" width="6.5" customWidth="1"/>
    <col min="9217" max="9225" width="10.875" customWidth="1"/>
    <col min="9226" max="9470" width="6.5" customWidth="1"/>
    <col min="9473" max="9481" width="10.875" customWidth="1"/>
    <col min="9482" max="9726" width="6.5" customWidth="1"/>
    <col min="9729" max="9737" width="10.875" customWidth="1"/>
    <col min="9738" max="9982" width="6.5" customWidth="1"/>
    <col min="9985" max="9993" width="10.875" customWidth="1"/>
    <col min="9994" max="10238" width="6.5" customWidth="1"/>
    <col min="10241" max="10249" width="10.875" customWidth="1"/>
    <col min="10250" max="10494" width="6.5" customWidth="1"/>
    <col min="10497" max="10505" width="10.875" customWidth="1"/>
    <col min="10506" max="10750" width="6.5" customWidth="1"/>
    <col min="10753" max="10761" width="10.875" customWidth="1"/>
    <col min="10762" max="11006" width="6.5" customWidth="1"/>
    <col min="11009" max="11017" width="10.875" customWidth="1"/>
    <col min="11018" max="11262" width="6.5" customWidth="1"/>
    <col min="11265" max="11273" width="10.875" customWidth="1"/>
    <col min="11274" max="11518" width="6.5" customWidth="1"/>
    <col min="11521" max="11529" width="10.875" customWidth="1"/>
    <col min="11530" max="11774" width="6.5" customWidth="1"/>
    <col min="11777" max="11785" width="10.875" customWidth="1"/>
    <col min="11786" max="12030" width="6.5" customWidth="1"/>
    <col min="12033" max="12041" width="10.875" customWidth="1"/>
    <col min="12042" max="12286" width="6.5" customWidth="1"/>
    <col min="12289" max="12297" width="10.875" customWidth="1"/>
    <col min="12298" max="12542" width="6.5" customWidth="1"/>
    <col min="12545" max="12553" width="10.875" customWidth="1"/>
    <col min="12554" max="12798" width="6.5" customWidth="1"/>
    <col min="12801" max="12809" width="10.875" customWidth="1"/>
    <col min="12810" max="13054" width="6.5" customWidth="1"/>
    <col min="13057" max="13065" width="10.875" customWidth="1"/>
    <col min="13066" max="13310" width="6.5" customWidth="1"/>
    <col min="13313" max="13321" width="10.875" customWidth="1"/>
    <col min="13322" max="13566" width="6.5" customWidth="1"/>
    <col min="13569" max="13577" width="10.875" customWidth="1"/>
    <col min="13578" max="13822" width="6.5" customWidth="1"/>
    <col min="13825" max="13833" width="10.875" customWidth="1"/>
    <col min="13834" max="14078" width="6.5" customWidth="1"/>
    <col min="14081" max="14089" width="10.875" customWidth="1"/>
    <col min="14090" max="14334" width="6.5" customWidth="1"/>
    <col min="14337" max="14345" width="10.875" customWidth="1"/>
    <col min="14346" max="14590" width="6.5" customWidth="1"/>
    <col min="14593" max="14601" width="10.875" customWidth="1"/>
    <col min="14602" max="14846" width="6.5" customWidth="1"/>
    <col min="14849" max="14857" width="10.875" customWidth="1"/>
    <col min="14858" max="15102" width="6.5" customWidth="1"/>
    <col min="15105" max="15113" width="10.875" customWidth="1"/>
    <col min="15114" max="15358" width="6.5" customWidth="1"/>
    <col min="15361" max="15369" width="10.875" customWidth="1"/>
    <col min="15370" max="15614" width="6.5" customWidth="1"/>
    <col min="15617" max="15625" width="10.875" customWidth="1"/>
    <col min="15626" max="15870" width="6.5" customWidth="1"/>
    <col min="15873" max="15881" width="10.875" customWidth="1"/>
    <col min="15882" max="16126" width="6.5" customWidth="1"/>
    <col min="16129" max="16137" width="10.875" customWidth="1"/>
    <col min="16138" max="16382" width="6.5" customWidth="1"/>
  </cols>
  <sheetData>
    <row r="1" spans="1:10">
      <c r="A1" s="353" t="s">
        <v>300</v>
      </c>
      <c r="B1" s="354"/>
      <c r="C1" s="354"/>
      <c r="D1" s="354"/>
      <c r="E1" s="354"/>
      <c r="F1" s="354"/>
      <c r="G1" s="354"/>
      <c r="H1" s="354"/>
      <c r="I1" s="354"/>
    </row>
    <row r="2" spans="1:10" s="394" customFormat="1" ht="27" customHeight="1">
      <c r="A2" s="375" t="s">
        <v>270</v>
      </c>
      <c r="B2" s="375" t="s">
        <v>85</v>
      </c>
      <c r="C2" s="375" t="s">
        <v>301</v>
      </c>
      <c r="D2" s="150" t="s">
        <v>302</v>
      </c>
      <c r="E2" s="375" t="s">
        <v>303</v>
      </c>
      <c r="F2" s="375" t="s">
        <v>304</v>
      </c>
      <c r="G2" s="172"/>
      <c r="H2" s="172"/>
      <c r="I2" s="172"/>
    </row>
    <row r="3" spans="1:10" s="394" customFormat="1" ht="21.75" customHeight="1">
      <c r="A3" s="152"/>
      <c r="B3" s="152"/>
      <c r="C3" s="152"/>
      <c r="D3" s="395"/>
      <c r="E3" s="152"/>
      <c r="F3" s="51"/>
      <c r="G3" s="53" t="s">
        <v>278</v>
      </c>
      <c r="H3" s="55" t="s">
        <v>279</v>
      </c>
      <c r="I3" s="396" t="s">
        <v>305</v>
      </c>
    </row>
    <row r="4" spans="1:10" s="394" customFormat="1">
      <c r="A4" s="397" t="s">
        <v>306</v>
      </c>
      <c r="B4" s="398">
        <v>1016.7</v>
      </c>
      <c r="C4" s="50">
        <v>372.2</v>
      </c>
      <c r="D4" s="50">
        <v>0.3</v>
      </c>
      <c r="E4" s="50">
        <v>65.8</v>
      </c>
      <c r="F4" s="50">
        <v>623.4</v>
      </c>
      <c r="G4" s="387" t="s">
        <v>282</v>
      </c>
      <c r="H4" s="387" t="s">
        <v>282</v>
      </c>
      <c r="I4" s="388" t="s">
        <v>282</v>
      </c>
    </row>
    <row r="5" spans="1:10" ht="13.9" customHeight="1">
      <c r="A5" s="399">
        <v>55</v>
      </c>
      <c r="B5" s="346">
        <v>1176.3</v>
      </c>
      <c r="C5" s="310">
        <v>347</v>
      </c>
      <c r="D5" s="310">
        <v>0.1</v>
      </c>
      <c r="E5" s="310">
        <v>40</v>
      </c>
      <c r="F5" s="310">
        <v>789.2</v>
      </c>
      <c r="G5" s="387" t="s">
        <v>282</v>
      </c>
      <c r="H5" s="387" t="s">
        <v>282</v>
      </c>
      <c r="I5" s="388" t="s">
        <v>282</v>
      </c>
    </row>
    <row r="6" spans="1:10" ht="13.9" customHeight="1">
      <c r="A6" s="399">
        <v>60</v>
      </c>
      <c r="B6" s="346">
        <v>1349.5</v>
      </c>
      <c r="C6" s="310">
        <v>335.5</v>
      </c>
      <c r="D6" s="400">
        <v>0</v>
      </c>
      <c r="E6" s="310">
        <v>27.4</v>
      </c>
      <c r="F6" s="310">
        <v>986.5</v>
      </c>
      <c r="G6" s="387" t="s">
        <v>282</v>
      </c>
      <c r="H6" s="387" t="s">
        <v>282</v>
      </c>
      <c r="I6" s="388" t="s">
        <v>282</v>
      </c>
    </row>
    <row r="7" spans="1:10" ht="13.9" customHeight="1">
      <c r="A7" s="390" t="s">
        <v>283</v>
      </c>
      <c r="B7" s="346">
        <v>1422</v>
      </c>
      <c r="C7" s="310">
        <v>328.4</v>
      </c>
      <c r="D7" s="400">
        <v>0</v>
      </c>
      <c r="E7" s="310">
        <v>18.7</v>
      </c>
      <c r="F7" s="310">
        <v>1074.8</v>
      </c>
      <c r="G7" s="387" t="s">
        <v>282</v>
      </c>
      <c r="H7" s="387" t="s">
        <v>282</v>
      </c>
      <c r="I7" s="388" t="s">
        <v>282</v>
      </c>
    </row>
    <row r="8" spans="1:10" ht="13.9" hidden="1" customHeight="1">
      <c r="A8" s="399">
        <v>3</v>
      </c>
      <c r="B8" s="346">
        <v>1424.3</v>
      </c>
      <c r="C8" s="310">
        <v>332</v>
      </c>
      <c r="D8" s="400">
        <v>0</v>
      </c>
      <c r="E8" s="310">
        <v>17.399999999999999</v>
      </c>
      <c r="F8" s="310">
        <v>1076.7</v>
      </c>
      <c r="G8" s="387" t="s">
        <v>282</v>
      </c>
      <c r="H8" s="387" t="s">
        <v>282</v>
      </c>
      <c r="I8" s="388" t="s">
        <v>282</v>
      </c>
    </row>
    <row r="9" spans="1:10" ht="13.9" hidden="1" customHeight="1">
      <c r="A9" s="399">
        <v>4</v>
      </c>
      <c r="B9" s="346">
        <v>1423.4</v>
      </c>
      <c r="C9" s="310">
        <v>334.3</v>
      </c>
      <c r="D9" s="400">
        <v>0</v>
      </c>
      <c r="E9" s="310">
        <v>15.6</v>
      </c>
      <c r="F9" s="310">
        <v>1073.4000000000001</v>
      </c>
      <c r="G9" s="387" t="s">
        <v>282</v>
      </c>
      <c r="H9" s="387" t="s">
        <v>282</v>
      </c>
      <c r="I9" s="388" t="s">
        <v>282</v>
      </c>
    </row>
    <row r="10" spans="1:10" ht="13.9" hidden="1" customHeight="1">
      <c r="A10" s="399">
        <v>5</v>
      </c>
      <c r="B10" s="346">
        <v>1418.9</v>
      </c>
      <c r="C10" s="310">
        <v>331.9</v>
      </c>
      <c r="D10" s="400">
        <v>0</v>
      </c>
      <c r="E10" s="310">
        <v>14.7</v>
      </c>
      <c r="F10" s="310">
        <v>1072.3</v>
      </c>
      <c r="G10" s="387" t="s">
        <v>282</v>
      </c>
      <c r="H10" s="387" t="s">
        <v>282</v>
      </c>
      <c r="I10" s="388" t="s">
        <v>282</v>
      </c>
    </row>
    <row r="11" spans="1:10" ht="13.9" hidden="1" customHeight="1">
      <c r="A11" s="399">
        <v>6</v>
      </c>
      <c r="B11" s="346">
        <v>1421.2</v>
      </c>
      <c r="C11" s="310">
        <v>328.2</v>
      </c>
      <c r="D11" s="400">
        <v>0</v>
      </c>
      <c r="E11" s="310">
        <v>13.2</v>
      </c>
      <c r="F11" s="310">
        <v>1079.7</v>
      </c>
      <c r="G11" s="387" t="s">
        <v>282</v>
      </c>
      <c r="H11" s="387" t="s">
        <v>282</v>
      </c>
      <c r="I11" s="388" t="s">
        <v>282</v>
      </c>
    </row>
    <row r="12" spans="1:10" ht="13.9" customHeight="1">
      <c r="A12" s="399">
        <v>7</v>
      </c>
      <c r="B12" s="346">
        <v>1417.3</v>
      </c>
      <c r="C12" s="310">
        <v>320.60000000000002</v>
      </c>
      <c r="D12" s="400">
        <v>0</v>
      </c>
      <c r="E12" s="310">
        <v>13</v>
      </c>
      <c r="F12" s="310">
        <v>1083.7</v>
      </c>
      <c r="G12" s="387" t="s">
        <v>282</v>
      </c>
      <c r="H12" s="387" t="s">
        <v>282</v>
      </c>
      <c r="I12" s="388" t="s">
        <v>282</v>
      </c>
    </row>
    <row r="13" spans="1:10" ht="13.9" customHeight="1">
      <c r="A13" s="399">
        <v>8</v>
      </c>
      <c r="B13" s="346">
        <v>1427.9</v>
      </c>
      <c r="C13" s="310">
        <v>319.2</v>
      </c>
      <c r="D13" s="400">
        <v>0</v>
      </c>
      <c r="E13" s="310">
        <v>11.3</v>
      </c>
      <c r="F13" s="310">
        <v>1097.4000000000001</v>
      </c>
      <c r="G13" s="387" t="s">
        <v>282</v>
      </c>
      <c r="H13" s="387" t="s">
        <v>282</v>
      </c>
      <c r="I13" s="388" t="s">
        <v>282</v>
      </c>
    </row>
    <row r="14" spans="1:10" ht="13.9" customHeight="1">
      <c r="A14" s="399">
        <v>9</v>
      </c>
      <c r="B14" s="346">
        <v>1414.5</v>
      </c>
      <c r="C14" s="310">
        <v>314.60000000000002</v>
      </c>
      <c r="D14" s="400">
        <v>0</v>
      </c>
      <c r="E14" s="310">
        <v>9.8000000000000007</v>
      </c>
      <c r="F14" s="310">
        <v>1090</v>
      </c>
      <c r="G14" s="387" t="s">
        <v>282</v>
      </c>
      <c r="H14" s="387" t="s">
        <v>282</v>
      </c>
      <c r="I14" s="388" t="s">
        <v>282</v>
      </c>
      <c r="J14" s="401"/>
    </row>
    <row r="15" spans="1:10" ht="13.9" customHeight="1">
      <c r="A15" s="399">
        <v>10</v>
      </c>
      <c r="B15" s="346">
        <v>1401</v>
      </c>
      <c r="C15" s="310">
        <v>309.60000000000002</v>
      </c>
      <c r="D15" s="400">
        <v>0.1</v>
      </c>
      <c r="E15" s="310">
        <v>8.5</v>
      </c>
      <c r="F15" s="310">
        <v>1082.9000000000001</v>
      </c>
      <c r="G15" s="387" t="s">
        <v>282</v>
      </c>
      <c r="H15" s="387" t="s">
        <v>282</v>
      </c>
      <c r="I15" s="388" t="s">
        <v>282</v>
      </c>
      <c r="J15" s="401"/>
    </row>
    <row r="16" spans="1:10" ht="13.9" customHeight="1">
      <c r="A16" s="399" t="s">
        <v>307</v>
      </c>
      <c r="B16" s="346">
        <v>1400.1143840191801</v>
      </c>
      <c r="C16" s="310">
        <v>311.55754431236903</v>
      </c>
      <c r="D16" s="400">
        <v>0</v>
      </c>
      <c r="E16" s="310">
        <v>8.1737905033811913</v>
      </c>
      <c r="F16" s="310">
        <v>1080.3830492034297</v>
      </c>
      <c r="G16" s="387" t="s">
        <v>282</v>
      </c>
      <c r="H16" s="387" t="s">
        <v>282</v>
      </c>
      <c r="I16" s="388" t="s">
        <v>282</v>
      </c>
      <c r="J16" s="401"/>
    </row>
    <row r="17" spans="1:10" ht="13.9" customHeight="1">
      <c r="A17" s="390" t="s">
        <v>308</v>
      </c>
      <c r="B17" s="346">
        <v>1399</v>
      </c>
      <c r="C17" s="310">
        <v>311</v>
      </c>
      <c r="D17" s="400">
        <v>0.1</v>
      </c>
      <c r="E17" s="310">
        <v>6.8</v>
      </c>
      <c r="F17" s="310">
        <v>1081.2</v>
      </c>
      <c r="G17" s="387" t="s">
        <v>282</v>
      </c>
      <c r="H17" s="387" t="s">
        <v>282</v>
      </c>
      <c r="I17" s="388" t="s">
        <v>282</v>
      </c>
      <c r="J17" s="401"/>
    </row>
    <row r="18" spans="1:10">
      <c r="A18" s="399" t="s">
        <v>286</v>
      </c>
      <c r="B18" s="346">
        <v>1401.5390975992946</v>
      </c>
      <c r="C18" s="310">
        <v>313.25597420137262</v>
      </c>
      <c r="D18" s="310">
        <v>6.4680319359076838E-2</v>
      </c>
      <c r="E18" s="310">
        <v>5.482208318403571</v>
      </c>
      <c r="F18" s="310">
        <v>1082.7</v>
      </c>
      <c r="G18" s="310">
        <v>748.2</v>
      </c>
      <c r="H18" s="310">
        <v>334.5</v>
      </c>
      <c r="I18" s="388" t="s">
        <v>282</v>
      </c>
      <c r="J18" s="401"/>
    </row>
    <row r="19" spans="1:10">
      <c r="A19" s="399" t="s">
        <v>287</v>
      </c>
      <c r="B19" s="346">
        <v>1386.2</v>
      </c>
      <c r="C19" s="310">
        <v>311.5</v>
      </c>
      <c r="D19" s="310">
        <v>0.1</v>
      </c>
      <c r="E19" s="310">
        <v>5</v>
      </c>
      <c r="F19" s="310">
        <v>1069.5999999999999</v>
      </c>
      <c r="G19" s="310">
        <v>728.3</v>
      </c>
      <c r="H19" s="310">
        <v>341.3</v>
      </c>
      <c r="I19" s="388" t="s">
        <v>282</v>
      </c>
      <c r="J19" s="401"/>
    </row>
    <row r="20" spans="1:10">
      <c r="A20" s="399" t="s">
        <v>288</v>
      </c>
      <c r="B20" s="346">
        <v>1380.4</v>
      </c>
      <c r="C20" s="310">
        <v>315.7</v>
      </c>
      <c r="D20" s="310">
        <v>0.2</v>
      </c>
      <c r="E20" s="310">
        <v>4</v>
      </c>
      <c r="F20" s="310">
        <v>1060.5999999999999</v>
      </c>
      <c r="G20" s="310">
        <v>712.3</v>
      </c>
      <c r="H20" s="310">
        <v>348.3</v>
      </c>
      <c r="I20" s="388" t="s">
        <v>282</v>
      </c>
      <c r="J20" s="401"/>
    </row>
    <row r="21" spans="1:10">
      <c r="A21" s="399" t="s">
        <v>289</v>
      </c>
      <c r="B21" s="346">
        <v>1385.7</v>
      </c>
      <c r="C21" s="310">
        <v>314.3</v>
      </c>
      <c r="D21" s="310">
        <v>0.1</v>
      </c>
      <c r="E21" s="310">
        <v>3.3</v>
      </c>
      <c r="F21" s="310">
        <v>1068</v>
      </c>
      <c r="G21" s="310">
        <v>702.5</v>
      </c>
      <c r="H21" s="310">
        <v>365.5</v>
      </c>
      <c r="I21" s="388" t="s">
        <v>282</v>
      </c>
      <c r="J21" s="401"/>
    </row>
    <row r="22" spans="1:10">
      <c r="A22" s="399" t="s">
        <v>290</v>
      </c>
      <c r="B22" s="346">
        <v>1386.4</v>
      </c>
      <c r="C22" s="310">
        <v>316.5</v>
      </c>
      <c r="D22" s="310">
        <v>0.1</v>
      </c>
      <c r="E22" s="310">
        <v>3.1</v>
      </c>
      <c r="F22" s="310">
        <v>1066.7</v>
      </c>
      <c r="G22" s="310">
        <v>697.4</v>
      </c>
      <c r="H22" s="310">
        <v>369.3</v>
      </c>
      <c r="I22" s="388" t="s">
        <v>282</v>
      </c>
      <c r="J22" s="401"/>
    </row>
    <row r="23" spans="1:10">
      <c r="A23" s="390" t="s">
        <v>309</v>
      </c>
      <c r="B23" s="346">
        <v>1368.3</v>
      </c>
      <c r="C23" s="310">
        <v>318.89999999999998</v>
      </c>
      <c r="D23" s="400">
        <v>0</v>
      </c>
      <c r="E23" s="310">
        <v>2.6</v>
      </c>
      <c r="F23" s="310">
        <f>G23+H23</f>
        <v>1046.7</v>
      </c>
      <c r="G23" s="310">
        <v>685.7</v>
      </c>
      <c r="H23" s="310">
        <v>361</v>
      </c>
      <c r="I23" s="402">
        <v>137.69999999999999</v>
      </c>
      <c r="J23" s="401"/>
    </row>
    <row r="24" spans="1:10">
      <c r="A24" s="390">
        <v>19</v>
      </c>
      <c r="B24" s="346">
        <v>1336.5</v>
      </c>
      <c r="C24" s="310">
        <v>311.8</v>
      </c>
      <c r="D24" s="400">
        <v>0</v>
      </c>
      <c r="E24" s="310">
        <v>2.2999999999999998</v>
      </c>
      <c r="F24" s="310">
        <v>1022.4</v>
      </c>
      <c r="G24" s="310">
        <v>674.9</v>
      </c>
      <c r="H24" s="310">
        <v>347.5</v>
      </c>
      <c r="I24" s="402">
        <v>126.4</v>
      </c>
      <c r="J24" s="401"/>
    </row>
    <row r="25" spans="1:10">
      <c r="A25" s="390" t="s">
        <v>293</v>
      </c>
      <c r="B25" s="346">
        <v>1316.9</v>
      </c>
      <c r="C25" s="310">
        <v>313.2</v>
      </c>
      <c r="D25" s="400">
        <v>0</v>
      </c>
      <c r="E25" s="310">
        <v>1.7</v>
      </c>
      <c r="F25" s="310">
        <v>1001.9</v>
      </c>
      <c r="G25" s="310">
        <v>655.1</v>
      </c>
      <c r="H25" s="310">
        <v>346.8</v>
      </c>
      <c r="I25" s="402">
        <v>119</v>
      </c>
      <c r="J25" s="401"/>
    </row>
    <row r="26" spans="1:10">
      <c r="A26" s="390" t="s">
        <v>294</v>
      </c>
      <c r="B26" s="346">
        <v>1302.2</v>
      </c>
      <c r="C26" s="310">
        <v>310.39999999999998</v>
      </c>
      <c r="D26" s="400" t="s">
        <v>310</v>
      </c>
      <c r="E26" s="310">
        <v>2</v>
      </c>
      <c r="F26" s="310">
        <v>989.8</v>
      </c>
      <c r="G26" s="310">
        <v>649.5</v>
      </c>
      <c r="H26" s="310">
        <v>340.3</v>
      </c>
      <c r="I26" s="402">
        <v>108.2</v>
      </c>
      <c r="J26" s="401"/>
    </row>
    <row r="27" spans="1:10">
      <c r="A27" s="390" t="s">
        <v>295</v>
      </c>
      <c r="B27" s="346">
        <v>1309</v>
      </c>
      <c r="C27" s="310">
        <v>307.2</v>
      </c>
      <c r="D27" s="400">
        <v>0</v>
      </c>
      <c r="E27" s="310">
        <v>2.2000000000000002</v>
      </c>
      <c r="F27" s="310">
        <v>999.6</v>
      </c>
      <c r="G27" s="310">
        <v>663</v>
      </c>
      <c r="H27" s="310">
        <v>336.6</v>
      </c>
      <c r="I27" s="402">
        <v>98.6</v>
      </c>
      <c r="J27" s="401"/>
    </row>
    <row r="28" spans="1:10">
      <c r="A28" s="390" t="s">
        <v>311</v>
      </c>
      <c r="B28" s="346">
        <v>1295</v>
      </c>
      <c r="C28" s="310">
        <v>302.7</v>
      </c>
      <c r="D28" s="400">
        <v>0</v>
      </c>
      <c r="E28" s="310">
        <v>2.1</v>
      </c>
      <c r="F28" s="310">
        <v>990.1</v>
      </c>
      <c r="G28" s="310">
        <v>661.7</v>
      </c>
      <c r="H28" s="310">
        <v>328.4</v>
      </c>
      <c r="I28" s="402">
        <v>88.9</v>
      </c>
      <c r="J28" s="401"/>
    </row>
    <row r="29" spans="1:10">
      <c r="A29" s="390" t="s">
        <v>297</v>
      </c>
      <c r="B29" s="346">
        <v>1281.9000000000001</v>
      </c>
      <c r="C29" s="310">
        <v>299.10000000000002</v>
      </c>
      <c r="D29" s="400">
        <v>0</v>
      </c>
      <c r="E29" s="310">
        <v>1.7</v>
      </c>
      <c r="F29" s="310">
        <v>981.1</v>
      </c>
      <c r="G29" s="310">
        <v>653.4</v>
      </c>
      <c r="H29" s="310">
        <v>327.7</v>
      </c>
      <c r="I29" s="402">
        <v>83.2</v>
      </c>
      <c r="J29" s="401"/>
    </row>
    <row r="30" spans="1:10">
      <c r="A30" s="390" t="s">
        <v>312</v>
      </c>
      <c r="B30" s="346">
        <v>1269</v>
      </c>
      <c r="C30" s="310">
        <v>295.7</v>
      </c>
      <c r="D30" s="400">
        <v>0.1</v>
      </c>
      <c r="E30" s="310">
        <v>1.4</v>
      </c>
      <c r="F30" s="310">
        <v>971.8</v>
      </c>
      <c r="G30" s="310">
        <v>647.6</v>
      </c>
      <c r="H30" s="310">
        <v>324.2</v>
      </c>
      <c r="I30" s="402">
        <v>78.900000000000006</v>
      </c>
      <c r="J30" s="401"/>
    </row>
    <row r="31" spans="1:10">
      <c r="A31" s="392" t="s">
        <v>313</v>
      </c>
      <c r="B31" s="403">
        <v>1250.5</v>
      </c>
      <c r="C31" s="315">
        <v>241.7</v>
      </c>
      <c r="D31" s="404">
        <v>0</v>
      </c>
      <c r="E31" s="315">
        <v>1</v>
      </c>
      <c r="F31" s="315">
        <v>963.4</v>
      </c>
      <c r="G31" s="315">
        <v>637.9</v>
      </c>
      <c r="H31" s="315">
        <v>325.5</v>
      </c>
      <c r="I31" s="405">
        <v>66.599999999999994</v>
      </c>
    </row>
    <row r="32" spans="1:10">
      <c r="A32" s="374" t="s">
        <v>265</v>
      </c>
      <c r="J32" s="393"/>
    </row>
    <row r="33" spans="1:1">
      <c r="A33" s="374" t="s">
        <v>266</v>
      </c>
    </row>
    <row r="34" spans="1:1">
      <c r="A34" s="374" t="s">
        <v>267</v>
      </c>
    </row>
    <row r="35" spans="1:1">
      <c r="A35" s="374" t="s">
        <v>268</v>
      </c>
    </row>
    <row r="36" spans="1:1">
      <c r="A36" s="374"/>
    </row>
    <row r="37" spans="1:1">
      <c r="A37" s="374"/>
    </row>
    <row r="38" spans="1:1">
      <c r="A38" s="374"/>
    </row>
    <row r="39" spans="1:1">
      <c r="A39" s="374"/>
    </row>
  </sheetData>
  <mergeCells count="6">
    <mergeCell ref="A2:A3"/>
    <mergeCell ref="B2:B3"/>
    <mergeCell ref="C2:C3"/>
    <mergeCell ref="D2:D3"/>
    <mergeCell ref="E2:E3"/>
    <mergeCell ref="F2:I2"/>
  </mergeCells>
  <phoneticPr fontId="2"/>
  <pageMargins left="0.78740157480314965" right="0.78740157480314965" top="0.59055118110236227" bottom="0.59055118110236227" header="0" footer="0"/>
  <pageSetup paperSize="9" scale="89" fitToWidth="4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75"/>
  <sheetViews>
    <sheetView tabSelected="1" view="pageBreakPreview" topLeftCell="A56" zoomScaleNormal="100" zoomScaleSheetLayoutView="75" workbookViewId="0">
      <selection activeCell="G77" sqref="G77"/>
    </sheetView>
  </sheetViews>
  <sheetFormatPr defaultColWidth="6.5" defaultRowHeight="13.5"/>
  <cols>
    <col min="1" max="1" width="10.5" style="373" customWidth="1"/>
    <col min="2" max="2" width="10.5" style="373" bestFit="1" customWidth="1"/>
    <col min="3" max="7" width="8.625" style="373" customWidth="1"/>
    <col min="8" max="8" width="9.875" style="373" customWidth="1"/>
    <col min="9" max="12" width="8.625" style="373" customWidth="1"/>
    <col min="13" max="13" width="4.625" customWidth="1"/>
    <col min="257" max="257" width="10.5" customWidth="1"/>
    <col min="258" max="258" width="10.5" bestFit="1" customWidth="1"/>
    <col min="259" max="263" width="8.625" customWidth="1"/>
    <col min="264" max="264" width="9.875" customWidth="1"/>
    <col min="265" max="268" width="8.625" customWidth="1"/>
    <col min="269" max="269" width="4.625" customWidth="1"/>
    <col min="513" max="513" width="10.5" customWidth="1"/>
    <col min="514" max="514" width="10.5" bestFit="1" customWidth="1"/>
    <col min="515" max="519" width="8.625" customWidth="1"/>
    <col min="520" max="520" width="9.875" customWidth="1"/>
    <col min="521" max="524" width="8.625" customWidth="1"/>
    <col min="525" max="525" width="4.625" customWidth="1"/>
    <col min="769" max="769" width="10.5" customWidth="1"/>
    <col min="770" max="770" width="10.5" bestFit="1" customWidth="1"/>
    <col min="771" max="775" width="8.625" customWidth="1"/>
    <col min="776" max="776" width="9.875" customWidth="1"/>
    <col min="777" max="780" width="8.625" customWidth="1"/>
    <col min="781" max="781" width="4.625" customWidth="1"/>
    <col min="1025" max="1025" width="10.5" customWidth="1"/>
    <col min="1026" max="1026" width="10.5" bestFit="1" customWidth="1"/>
    <col min="1027" max="1031" width="8.625" customWidth="1"/>
    <col min="1032" max="1032" width="9.875" customWidth="1"/>
    <col min="1033" max="1036" width="8.625" customWidth="1"/>
    <col min="1037" max="1037" width="4.625" customWidth="1"/>
    <col min="1281" max="1281" width="10.5" customWidth="1"/>
    <col min="1282" max="1282" width="10.5" bestFit="1" customWidth="1"/>
    <col min="1283" max="1287" width="8.625" customWidth="1"/>
    <col min="1288" max="1288" width="9.875" customWidth="1"/>
    <col min="1289" max="1292" width="8.625" customWidth="1"/>
    <col min="1293" max="1293" width="4.625" customWidth="1"/>
    <col min="1537" max="1537" width="10.5" customWidth="1"/>
    <col min="1538" max="1538" width="10.5" bestFit="1" customWidth="1"/>
    <col min="1539" max="1543" width="8.625" customWidth="1"/>
    <col min="1544" max="1544" width="9.875" customWidth="1"/>
    <col min="1545" max="1548" width="8.625" customWidth="1"/>
    <col min="1549" max="1549" width="4.625" customWidth="1"/>
    <col min="1793" max="1793" width="10.5" customWidth="1"/>
    <col min="1794" max="1794" width="10.5" bestFit="1" customWidth="1"/>
    <col min="1795" max="1799" width="8.625" customWidth="1"/>
    <col min="1800" max="1800" width="9.875" customWidth="1"/>
    <col min="1801" max="1804" width="8.625" customWidth="1"/>
    <col min="1805" max="1805" width="4.625" customWidth="1"/>
    <col min="2049" max="2049" width="10.5" customWidth="1"/>
    <col min="2050" max="2050" width="10.5" bestFit="1" customWidth="1"/>
    <col min="2051" max="2055" width="8.625" customWidth="1"/>
    <col min="2056" max="2056" width="9.875" customWidth="1"/>
    <col min="2057" max="2060" width="8.625" customWidth="1"/>
    <col min="2061" max="2061" width="4.625" customWidth="1"/>
    <col min="2305" max="2305" width="10.5" customWidth="1"/>
    <col min="2306" max="2306" width="10.5" bestFit="1" customWidth="1"/>
    <col min="2307" max="2311" width="8.625" customWidth="1"/>
    <col min="2312" max="2312" width="9.875" customWidth="1"/>
    <col min="2313" max="2316" width="8.625" customWidth="1"/>
    <col min="2317" max="2317" width="4.625" customWidth="1"/>
    <col min="2561" max="2561" width="10.5" customWidth="1"/>
    <col min="2562" max="2562" width="10.5" bestFit="1" customWidth="1"/>
    <col min="2563" max="2567" width="8.625" customWidth="1"/>
    <col min="2568" max="2568" width="9.875" customWidth="1"/>
    <col min="2569" max="2572" width="8.625" customWidth="1"/>
    <col min="2573" max="2573" width="4.625" customWidth="1"/>
    <col min="2817" max="2817" width="10.5" customWidth="1"/>
    <col min="2818" max="2818" width="10.5" bestFit="1" customWidth="1"/>
    <col min="2819" max="2823" width="8.625" customWidth="1"/>
    <col min="2824" max="2824" width="9.875" customWidth="1"/>
    <col min="2825" max="2828" width="8.625" customWidth="1"/>
    <col min="2829" max="2829" width="4.625" customWidth="1"/>
    <col min="3073" max="3073" width="10.5" customWidth="1"/>
    <col min="3074" max="3074" width="10.5" bestFit="1" customWidth="1"/>
    <col min="3075" max="3079" width="8.625" customWidth="1"/>
    <col min="3080" max="3080" width="9.875" customWidth="1"/>
    <col min="3081" max="3084" width="8.625" customWidth="1"/>
    <col min="3085" max="3085" width="4.625" customWidth="1"/>
    <col min="3329" max="3329" width="10.5" customWidth="1"/>
    <col min="3330" max="3330" width="10.5" bestFit="1" customWidth="1"/>
    <col min="3331" max="3335" width="8.625" customWidth="1"/>
    <col min="3336" max="3336" width="9.875" customWidth="1"/>
    <col min="3337" max="3340" width="8.625" customWidth="1"/>
    <col min="3341" max="3341" width="4.625" customWidth="1"/>
    <col min="3585" max="3585" width="10.5" customWidth="1"/>
    <col min="3586" max="3586" width="10.5" bestFit="1" customWidth="1"/>
    <col min="3587" max="3591" width="8.625" customWidth="1"/>
    <col min="3592" max="3592" width="9.875" customWidth="1"/>
    <col min="3593" max="3596" width="8.625" customWidth="1"/>
    <col min="3597" max="3597" width="4.625" customWidth="1"/>
    <col min="3841" max="3841" width="10.5" customWidth="1"/>
    <col min="3842" max="3842" width="10.5" bestFit="1" customWidth="1"/>
    <col min="3843" max="3847" width="8.625" customWidth="1"/>
    <col min="3848" max="3848" width="9.875" customWidth="1"/>
    <col min="3849" max="3852" width="8.625" customWidth="1"/>
    <col min="3853" max="3853" width="4.625" customWidth="1"/>
    <col min="4097" max="4097" width="10.5" customWidth="1"/>
    <col min="4098" max="4098" width="10.5" bestFit="1" customWidth="1"/>
    <col min="4099" max="4103" width="8.625" customWidth="1"/>
    <col min="4104" max="4104" width="9.875" customWidth="1"/>
    <col min="4105" max="4108" width="8.625" customWidth="1"/>
    <col min="4109" max="4109" width="4.625" customWidth="1"/>
    <col min="4353" max="4353" width="10.5" customWidth="1"/>
    <col min="4354" max="4354" width="10.5" bestFit="1" customWidth="1"/>
    <col min="4355" max="4359" width="8.625" customWidth="1"/>
    <col min="4360" max="4360" width="9.875" customWidth="1"/>
    <col min="4361" max="4364" width="8.625" customWidth="1"/>
    <col min="4365" max="4365" width="4.625" customWidth="1"/>
    <col min="4609" max="4609" width="10.5" customWidth="1"/>
    <col min="4610" max="4610" width="10.5" bestFit="1" customWidth="1"/>
    <col min="4611" max="4615" width="8.625" customWidth="1"/>
    <col min="4616" max="4616" width="9.875" customWidth="1"/>
    <col min="4617" max="4620" width="8.625" customWidth="1"/>
    <col min="4621" max="4621" width="4.625" customWidth="1"/>
    <col min="4865" max="4865" width="10.5" customWidth="1"/>
    <col min="4866" max="4866" width="10.5" bestFit="1" customWidth="1"/>
    <col min="4867" max="4871" width="8.625" customWidth="1"/>
    <col min="4872" max="4872" width="9.875" customWidth="1"/>
    <col min="4873" max="4876" width="8.625" customWidth="1"/>
    <col min="4877" max="4877" width="4.625" customWidth="1"/>
    <col min="5121" max="5121" width="10.5" customWidth="1"/>
    <col min="5122" max="5122" width="10.5" bestFit="1" customWidth="1"/>
    <col min="5123" max="5127" width="8.625" customWidth="1"/>
    <col min="5128" max="5128" width="9.875" customWidth="1"/>
    <col min="5129" max="5132" width="8.625" customWidth="1"/>
    <col min="5133" max="5133" width="4.625" customWidth="1"/>
    <col min="5377" max="5377" width="10.5" customWidth="1"/>
    <col min="5378" max="5378" width="10.5" bestFit="1" customWidth="1"/>
    <col min="5379" max="5383" width="8.625" customWidth="1"/>
    <col min="5384" max="5384" width="9.875" customWidth="1"/>
    <col min="5385" max="5388" width="8.625" customWidth="1"/>
    <col min="5389" max="5389" width="4.625" customWidth="1"/>
    <col min="5633" max="5633" width="10.5" customWidth="1"/>
    <col min="5634" max="5634" width="10.5" bestFit="1" customWidth="1"/>
    <col min="5635" max="5639" width="8.625" customWidth="1"/>
    <col min="5640" max="5640" width="9.875" customWidth="1"/>
    <col min="5641" max="5644" width="8.625" customWidth="1"/>
    <col min="5645" max="5645" width="4.625" customWidth="1"/>
    <col min="5889" max="5889" width="10.5" customWidth="1"/>
    <col min="5890" max="5890" width="10.5" bestFit="1" customWidth="1"/>
    <col min="5891" max="5895" width="8.625" customWidth="1"/>
    <col min="5896" max="5896" width="9.875" customWidth="1"/>
    <col min="5897" max="5900" width="8.625" customWidth="1"/>
    <col min="5901" max="5901" width="4.625" customWidth="1"/>
    <col min="6145" max="6145" width="10.5" customWidth="1"/>
    <col min="6146" max="6146" width="10.5" bestFit="1" customWidth="1"/>
    <col min="6147" max="6151" width="8.625" customWidth="1"/>
    <col min="6152" max="6152" width="9.875" customWidth="1"/>
    <col min="6153" max="6156" width="8.625" customWidth="1"/>
    <col min="6157" max="6157" width="4.625" customWidth="1"/>
    <col min="6401" max="6401" width="10.5" customWidth="1"/>
    <col min="6402" max="6402" width="10.5" bestFit="1" customWidth="1"/>
    <col min="6403" max="6407" width="8.625" customWidth="1"/>
    <col min="6408" max="6408" width="9.875" customWidth="1"/>
    <col min="6409" max="6412" width="8.625" customWidth="1"/>
    <col min="6413" max="6413" width="4.625" customWidth="1"/>
    <col min="6657" max="6657" width="10.5" customWidth="1"/>
    <col min="6658" max="6658" width="10.5" bestFit="1" customWidth="1"/>
    <col min="6659" max="6663" width="8.625" customWidth="1"/>
    <col min="6664" max="6664" width="9.875" customWidth="1"/>
    <col min="6665" max="6668" width="8.625" customWidth="1"/>
    <col min="6669" max="6669" width="4.625" customWidth="1"/>
    <col min="6913" max="6913" width="10.5" customWidth="1"/>
    <col min="6914" max="6914" width="10.5" bestFit="1" customWidth="1"/>
    <col min="6915" max="6919" width="8.625" customWidth="1"/>
    <col min="6920" max="6920" width="9.875" customWidth="1"/>
    <col min="6921" max="6924" width="8.625" customWidth="1"/>
    <col min="6925" max="6925" width="4.625" customWidth="1"/>
    <col min="7169" max="7169" width="10.5" customWidth="1"/>
    <col min="7170" max="7170" width="10.5" bestFit="1" customWidth="1"/>
    <col min="7171" max="7175" width="8.625" customWidth="1"/>
    <col min="7176" max="7176" width="9.875" customWidth="1"/>
    <col min="7177" max="7180" width="8.625" customWidth="1"/>
    <col min="7181" max="7181" width="4.625" customWidth="1"/>
    <col min="7425" max="7425" width="10.5" customWidth="1"/>
    <col min="7426" max="7426" width="10.5" bestFit="1" customWidth="1"/>
    <col min="7427" max="7431" width="8.625" customWidth="1"/>
    <col min="7432" max="7432" width="9.875" customWidth="1"/>
    <col min="7433" max="7436" width="8.625" customWidth="1"/>
    <col min="7437" max="7437" width="4.625" customWidth="1"/>
    <col min="7681" max="7681" width="10.5" customWidth="1"/>
    <col min="7682" max="7682" width="10.5" bestFit="1" customWidth="1"/>
    <col min="7683" max="7687" width="8.625" customWidth="1"/>
    <col min="7688" max="7688" width="9.875" customWidth="1"/>
    <col min="7689" max="7692" width="8.625" customWidth="1"/>
    <col min="7693" max="7693" width="4.625" customWidth="1"/>
    <col min="7937" max="7937" width="10.5" customWidth="1"/>
    <col min="7938" max="7938" width="10.5" bestFit="1" customWidth="1"/>
    <col min="7939" max="7943" width="8.625" customWidth="1"/>
    <col min="7944" max="7944" width="9.875" customWidth="1"/>
    <col min="7945" max="7948" width="8.625" customWidth="1"/>
    <col min="7949" max="7949" width="4.625" customWidth="1"/>
    <col min="8193" max="8193" width="10.5" customWidth="1"/>
    <col min="8194" max="8194" width="10.5" bestFit="1" customWidth="1"/>
    <col min="8195" max="8199" width="8.625" customWidth="1"/>
    <col min="8200" max="8200" width="9.875" customWidth="1"/>
    <col min="8201" max="8204" width="8.625" customWidth="1"/>
    <col min="8205" max="8205" width="4.625" customWidth="1"/>
    <col min="8449" max="8449" width="10.5" customWidth="1"/>
    <col min="8450" max="8450" width="10.5" bestFit="1" customWidth="1"/>
    <col min="8451" max="8455" width="8.625" customWidth="1"/>
    <col min="8456" max="8456" width="9.875" customWidth="1"/>
    <col min="8457" max="8460" width="8.625" customWidth="1"/>
    <col min="8461" max="8461" width="4.625" customWidth="1"/>
    <col min="8705" max="8705" width="10.5" customWidth="1"/>
    <col min="8706" max="8706" width="10.5" bestFit="1" customWidth="1"/>
    <col min="8707" max="8711" width="8.625" customWidth="1"/>
    <col min="8712" max="8712" width="9.875" customWidth="1"/>
    <col min="8713" max="8716" width="8.625" customWidth="1"/>
    <col min="8717" max="8717" width="4.625" customWidth="1"/>
    <col min="8961" max="8961" width="10.5" customWidth="1"/>
    <col min="8962" max="8962" width="10.5" bestFit="1" customWidth="1"/>
    <col min="8963" max="8967" width="8.625" customWidth="1"/>
    <col min="8968" max="8968" width="9.875" customWidth="1"/>
    <col min="8969" max="8972" width="8.625" customWidth="1"/>
    <col min="8973" max="8973" width="4.625" customWidth="1"/>
    <col min="9217" max="9217" width="10.5" customWidth="1"/>
    <col min="9218" max="9218" width="10.5" bestFit="1" customWidth="1"/>
    <col min="9219" max="9223" width="8.625" customWidth="1"/>
    <col min="9224" max="9224" width="9.875" customWidth="1"/>
    <col min="9225" max="9228" width="8.625" customWidth="1"/>
    <col min="9229" max="9229" width="4.625" customWidth="1"/>
    <col min="9473" max="9473" width="10.5" customWidth="1"/>
    <col min="9474" max="9474" width="10.5" bestFit="1" customWidth="1"/>
    <col min="9475" max="9479" width="8.625" customWidth="1"/>
    <col min="9480" max="9480" width="9.875" customWidth="1"/>
    <col min="9481" max="9484" width="8.625" customWidth="1"/>
    <col min="9485" max="9485" width="4.625" customWidth="1"/>
    <col min="9729" max="9729" width="10.5" customWidth="1"/>
    <col min="9730" max="9730" width="10.5" bestFit="1" customWidth="1"/>
    <col min="9731" max="9735" width="8.625" customWidth="1"/>
    <col min="9736" max="9736" width="9.875" customWidth="1"/>
    <col min="9737" max="9740" width="8.625" customWidth="1"/>
    <col min="9741" max="9741" width="4.625" customWidth="1"/>
    <col min="9985" max="9985" width="10.5" customWidth="1"/>
    <col min="9986" max="9986" width="10.5" bestFit="1" customWidth="1"/>
    <col min="9987" max="9991" width="8.625" customWidth="1"/>
    <col min="9992" max="9992" width="9.875" customWidth="1"/>
    <col min="9993" max="9996" width="8.625" customWidth="1"/>
    <col min="9997" max="9997" width="4.625" customWidth="1"/>
    <col min="10241" max="10241" width="10.5" customWidth="1"/>
    <col min="10242" max="10242" width="10.5" bestFit="1" customWidth="1"/>
    <col min="10243" max="10247" width="8.625" customWidth="1"/>
    <col min="10248" max="10248" width="9.875" customWidth="1"/>
    <col min="10249" max="10252" width="8.625" customWidth="1"/>
    <col min="10253" max="10253" width="4.625" customWidth="1"/>
    <col min="10497" max="10497" width="10.5" customWidth="1"/>
    <col min="10498" max="10498" width="10.5" bestFit="1" customWidth="1"/>
    <col min="10499" max="10503" width="8.625" customWidth="1"/>
    <col min="10504" max="10504" width="9.875" customWidth="1"/>
    <col min="10505" max="10508" width="8.625" customWidth="1"/>
    <col min="10509" max="10509" width="4.625" customWidth="1"/>
    <col min="10753" max="10753" width="10.5" customWidth="1"/>
    <col min="10754" max="10754" width="10.5" bestFit="1" customWidth="1"/>
    <col min="10755" max="10759" width="8.625" customWidth="1"/>
    <col min="10760" max="10760" width="9.875" customWidth="1"/>
    <col min="10761" max="10764" width="8.625" customWidth="1"/>
    <col min="10765" max="10765" width="4.625" customWidth="1"/>
    <col min="11009" max="11009" width="10.5" customWidth="1"/>
    <col min="11010" max="11010" width="10.5" bestFit="1" customWidth="1"/>
    <col min="11011" max="11015" width="8.625" customWidth="1"/>
    <col min="11016" max="11016" width="9.875" customWidth="1"/>
    <col min="11017" max="11020" width="8.625" customWidth="1"/>
    <col min="11021" max="11021" width="4.625" customWidth="1"/>
    <col min="11265" max="11265" width="10.5" customWidth="1"/>
    <col min="11266" max="11266" width="10.5" bestFit="1" customWidth="1"/>
    <col min="11267" max="11271" width="8.625" customWidth="1"/>
    <col min="11272" max="11272" width="9.875" customWidth="1"/>
    <col min="11273" max="11276" width="8.625" customWidth="1"/>
    <col min="11277" max="11277" width="4.625" customWidth="1"/>
    <col min="11521" max="11521" width="10.5" customWidth="1"/>
    <col min="11522" max="11522" width="10.5" bestFit="1" customWidth="1"/>
    <col min="11523" max="11527" width="8.625" customWidth="1"/>
    <col min="11528" max="11528" width="9.875" customWidth="1"/>
    <col min="11529" max="11532" width="8.625" customWidth="1"/>
    <col min="11533" max="11533" width="4.625" customWidth="1"/>
    <col min="11777" max="11777" width="10.5" customWidth="1"/>
    <col min="11778" max="11778" width="10.5" bestFit="1" customWidth="1"/>
    <col min="11779" max="11783" width="8.625" customWidth="1"/>
    <col min="11784" max="11784" width="9.875" customWidth="1"/>
    <col min="11785" max="11788" width="8.625" customWidth="1"/>
    <col min="11789" max="11789" width="4.625" customWidth="1"/>
    <col min="12033" max="12033" width="10.5" customWidth="1"/>
    <col min="12034" max="12034" width="10.5" bestFit="1" customWidth="1"/>
    <col min="12035" max="12039" width="8.625" customWidth="1"/>
    <col min="12040" max="12040" width="9.875" customWidth="1"/>
    <col min="12041" max="12044" width="8.625" customWidth="1"/>
    <col min="12045" max="12045" width="4.625" customWidth="1"/>
    <col min="12289" max="12289" width="10.5" customWidth="1"/>
    <col min="12290" max="12290" width="10.5" bestFit="1" customWidth="1"/>
    <col min="12291" max="12295" width="8.625" customWidth="1"/>
    <col min="12296" max="12296" width="9.875" customWidth="1"/>
    <col min="12297" max="12300" width="8.625" customWidth="1"/>
    <col min="12301" max="12301" width="4.625" customWidth="1"/>
    <col min="12545" max="12545" width="10.5" customWidth="1"/>
    <col min="12546" max="12546" width="10.5" bestFit="1" customWidth="1"/>
    <col min="12547" max="12551" width="8.625" customWidth="1"/>
    <col min="12552" max="12552" width="9.875" customWidth="1"/>
    <col min="12553" max="12556" width="8.625" customWidth="1"/>
    <col min="12557" max="12557" width="4.625" customWidth="1"/>
    <col min="12801" max="12801" width="10.5" customWidth="1"/>
    <col min="12802" max="12802" width="10.5" bestFit="1" customWidth="1"/>
    <col min="12803" max="12807" width="8.625" customWidth="1"/>
    <col min="12808" max="12808" width="9.875" customWidth="1"/>
    <col min="12809" max="12812" width="8.625" customWidth="1"/>
    <col min="12813" max="12813" width="4.625" customWidth="1"/>
    <col min="13057" max="13057" width="10.5" customWidth="1"/>
    <col min="13058" max="13058" width="10.5" bestFit="1" customWidth="1"/>
    <col min="13059" max="13063" width="8.625" customWidth="1"/>
    <col min="13064" max="13064" width="9.875" customWidth="1"/>
    <col min="13065" max="13068" width="8.625" customWidth="1"/>
    <col min="13069" max="13069" width="4.625" customWidth="1"/>
    <col min="13313" max="13313" width="10.5" customWidth="1"/>
    <col min="13314" max="13314" width="10.5" bestFit="1" customWidth="1"/>
    <col min="13315" max="13319" width="8.625" customWidth="1"/>
    <col min="13320" max="13320" width="9.875" customWidth="1"/>
    <col min="13321" max="13324" width="8.625" customWidth="1"/>
    <col min="13325" max="13325" width="4.625" customWidth="1"/>
    <col min="13569" max="13569" width="10.5" customWidth="1"/>
    <col min="13570" max="13570" width="10.5" bestFit="1" customWidth="1"/>
    <col min="13571" max="13575" width="8.625" customWidth="1"/>
    <col min="13576" max="13576" width="9.875" customWidth="1"/>
    <col min="13577" max="13580" width="8.625" customWidth="1"/>
    <col min="13581" max="13581" width="4.625" customWidth="1"/>
    <col min="13825" max="13825" width="10.5" customWidth="1"/>
    <col min="13826" max="13826" width="10.5" bestFit="1" customWidth="1"/>
    <col min="13827" max="13831" width="8.625" customWidth="1"/>
    <col min="13832" max="13832" width="9.875" customWidth="1"/>
    <col min="13833" max="13836" width="8.625" customWidth="1"/>
    <col min="13837" max="13837" width="4.625" customWidth="1"/>
    <col min="14081" max="14081" width="10.5" customWidth="1"/>
    <col min="14082" max="14082" width="10.5" bestFit="1" customWidth="1"/>
    <col min="14083" max="14087" width="8.625" customWidth="1"/>
    <col min="14088" max="14088" width="9.875" customWidth="1"/>
    <col min="14089" max="14092" width="8.625" customWidth="1"/>
    <col min="14093" max="14093" width="4.625" customWidth="1"/>
    <col min="14337" max="14337" width="10.5" customWidth="1"/>
    <col min="14338" max="14338" width="10.5" bestFit="1" customWidth="1"/>
    <col min="14339" max="14343" width="8.625" customWidth="1"/>
    <col min="14344" max="14344" width="9.875" customWidth="1"/>
    <col min="14345" max="14348" width="8.625" customWidth="1"/>
    <col min="14349" max="14349" width="4.625" customWidth="1"/>
    <col min="14593" max="14593" width="10.5" customWidth="1"/>
    <col min="14594" max="14594" width="10.5" bestFit="1" customWidth="1"/>
    <col min="14595" max="14599" width="8.625" customWidth="1"/>
    <col min="14600" max="14600" width="9.875" customWidth="1"/>
    <col min="14601" max="14604" width="8.625" customWidth="1"/>
    <col min="14605" max="14605" width="4.625" customWidth="1"/>
    <col min="14849" max="14849" width="10.5" customWidth="1"/>
    <col min="14850" max="14850" width="10.5" bestFit="1" customWidth="1"/>
    <col min="14851" max="14855" width="8.625" customWidth="1"/>
    <col min="14856" max="14856" width="9.875" customWidth="1"/>
    <col min="14857" max="14860" width="8.625" customWidth="1"/>
    <col min="14861" max="14861" width="4.625" customWidth="1"/>
    <col min="15105" max="15105" width="10.5" customWidth="1"/>
    <col min="15106" max="15106" width="10.5" bestFit="1" customWidth="1"/>
    <col min="15107" max="15111" width="8.625" customWidth="1"/>
    <col min="15112" max="15112" width="9.875" customWidth="1"/>
    <col min="15113" max="15116" width="8.625" customWidth="1"/>
    <col min="15117" max="15117" width="4.625" customWidth="1"/>
    <col min="15361" max="15361" width="10.5" customWidth="1"/>
    <col min="15362" max="15362" width="10.5" bestFit="1" customWidth="1"/>
    <col min="15363" max="15367" width="8.625" customWidth="1"/>
    <col min="15368" max="15368" width="9.875" customWidth="1"/>
    <col min="15369" max="15372" width="8.625" customWidth="1"/>
    <col min="15373" max="15373" width="4.625" customWidth="1"/>
    <col min="15617" max="15617" width="10.5" customWidth="1"/>
    <col min="15618" max="15618" width="10.5" bestFit="1" customWidth="1"/>
    <col min="15619" max="15623" width="8.625" customWidth="1"/>
    <col min="15624" max="15624" width="9.875" customWidth="1"/>
    <col min="15625" max="15628" width="8.625" customWidth="1"/>
    <col min="15629" max="15629" width="4.625" customWidth="1"/>
    <col min="15873" max="15873" width="10.5" customWidth="1"/>
    <col min="15874" max="15874" width="10.5" bestFit="1" customWidth="1"/>
    <col min="15875" max="15879" width="8.625" customWidth="1"/>
    <col min="15880" max="15880" width="9.875" customWidth="1"/>
    <col min="15881" max="15884" width="8.625" customWidth="1"/>
    <col min="15885" max="15885" width="4.625" customWidth="1"/>
    <col min="16129" max="16129" width="10.5" customWidth="1"/>
    <col min="16130" max="16130" width="10.5" bestFit="1" customWidth="1"/>
    <col min="16131" max="16135" width="8.625" customWidth="1"/>
    <col min="16136" max="16136" width="9.875" customWidth="1"/>
    <col min="16137" max="16140" width="8.625" customWidth="1"/>
    <col min="16141" max="16141" width="4.625" customWidth="1"/>
  </cols>
  <sheetData>
    <row r="1" spans="1:12">
      <c r="A1" s="353" t="s">
        <v>314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2" s="394" customFormat="1" ht="15" customHeight="1">
      <c r="A2" s="172" t="s">
        <v>270</v>
      </c>
      <c r="B2" s="172" t="s">
        <v>85</v>
      </c>
      <c r="C2" s="172" t="s">
        <v>301</v>
      </c>
      <c r="D2" s="172"/>
      <c r="E2" s="172"/>
      <c r="F2" s="150" t="s">
        <v>315</v>
      </c>
      <c r="G2" s="375" t="s">
        <v>303</v>
      </c>
      <c r="H2" s="406" t="s">
        <v>304</v>
      </c>
      <c r="I2" s="376" t="s">
        <v>316</v>
      </c>
      <c r="J2" s="377"/>
      <c r="K2" s="377"/>
      <c r="L2" s="378"/>
    </row>
    <row r="3" spans="1:12" s="394" customFormat="1" ht="58.9" customHeight="1">
      <c r="A3" s="172"/>
      <c r="B3" s="172"/>
      <c r="C3" s="53" t="s">
        <v>85</v>
      </c>
      <c r="D3" s="357" t="s">
        <v>317</v>
      </c>
      <c r="E3" s="357" t="s">
        <v>318</v>
      </c>
      <c r="F3" s="395"/>
      <c r="G3" s="152"/>
      <c r="H3" s="407"/>
      <c r="I3" s="379" t="s">
        <v>278</v>
      </c>
      <c r="J3" s="408" t="s">
        <v>279</v>
      </c>
      <c r="K3" s="357" t="s">
        <v>319</v>
      </c>
      <c r="L3" s="396" t="s">
        <v>320</v>
      </c>
    </row>
    <row r="4" spans="1:12" ht="15" customHeight="1">
      <c r="A4" s="397" t="s">
        <v>306</v>
      </c>
      <c r="B4" s="409">
        <v>86373</v>
      </c>
      <c r="C4" s="410">
        <v>3691</v>
      </c>
      <c r="D4" s="410">
        <v>3330</v>
      </c>
      <c r="E4" s="410">
        <v>361</v>
      </c>
      <c r="F4" s="410">
        <v>78</v>
      </c>
      <c r="G4" s="410">
        <v>986</v>
      </c>
      <c r="H4" s="410">
        <v>81650</v>
      </c>
      <c r="I4" s="411" t="s">
        <v>321</v>
      </c>
      <c r="J4" s="411" t="s">
        <v>282</v>
      </c>
      <c r="K4" s="411" t="s">
        <v>282</v>
      </c>
      <c r="L4" s="412" t="s">
        <v>282</v>
      </c>
    </row>
    <row r="5" spans="1:12" ht="15" customHeight="1">
      <c r="A5" s="399">
        <v>55</v>
      </c>
      <c r="B5" s="409">
        <v>95849</v>
      </c>
      <c r="C5" s="410">
        <v>3668</v>
      </c>
      <c r="D5" s="410">
        <v>3320</v>
      </c>
      <c r="E5" s="410">
        <v>348</v>
      </c>
      <c r="F5" s="410">
        <v>17</v>
      </c>
      <c r="G5" s="410">
        <v>772</v>
      </c>
      <c r="H5" s="410">
        <v>91392</v>
      </c>
      <c r="I5" s="411" t="s">
        <v>282</v>
      </c>
      <c r="J5" s="411" t="s">
        <v>282</v>
      </c>
      <c r="K5" s="411" t="s">
        <v>282</v>
      </c>
      <c r="L5" s="412" t="s">
        <v>282</v>
      </c>
    </row>
    <row r="6" spans="1:12" ht="15" customHeight="1">
      <c r="A6" s="399">
        <v>60</v>
      </c>
      <c r="B6" s="409">
        <v>116140</v>
      </c>
      <c r="C6" s="410">
        <v>3109</v>
      </c>
      <c r="D6" s="410">
        <v>2195</v>
      </c>
      <c r="E6" s="410">
        <v>914</v>
      </c>
      <c r="F6" s="410">
        <v>6</v>
      </c>
      <c r="G6" s="410">
        <v>578</v>
      </c>
      <c r="H6" s="410">
        <v>112447</v>
      </c>
      <c r="I6" s="411" t="s">
        <v>282</v>
      </c>
      <c r="J6" s="411" t="s">
        <v>282</v>
      </c>
      <c r="K6" s="411" t="s">
        <v>282</v>
      </c>
      <c r="L6" s="412" t="s">
        <v>282</v>
      </c>
    </row>
    <row r="7" spans="1:12" ht="13.9" hidden="1" customHeight="1">
      <c r="A7" s="399">
        <v>61</v>
      </c>
      <c r="B7" s="409">
        <v>119082</v>
      </c>
      <c r="C7" s="410">
        <v>3200</v>
      </c>
      <c r="D7" s="410">
        <v>2243</v>
      </c>
      <c r="E7" s="410">
        <v>957</v>
      </c>
      <c r="F7" s="410">
        <v>5</v>
      </c>
      <c r="G7" s="410">
        <v>564</v>
      </c>
      <c r="H7" s="410">
        <v>115313</v>
      </c>
      <c r="I7" s="411" t="s">
        <v>282</v>
      </c>
      <c r="J7" s="411" t="s">
        <v>282</v>
      </c>
      <c r="K7" s="411" t="s">
        <v>282</v>
      </c>
      <c r="L7" s="412" t="s">
        <v>282</v>
      </c>
    </row>
    <row r="8" spans="1:12" ht="13.9" hidden="1" customHeight="1">
      <c r="A8" s="399">
        <v>62</v>
      </c>
      <c r="B8" s="409">
        <v>122026</v>
      </c>
      <c r="C8" s="410">
        <v>3129</v>
      </c>
      <c r="D8" s="410">
        <v>2177</v>
      </c>
      <c r="E8" s="410">
        <v>952</v>
      </c>
      <c r="F8" s="410">
        <v>5</v>
      </c>
      <c r="G8" s="410">
        <v>593</v>
      </c>
      <c r="H8" s="410">
        <v>118299</v>
      </c>
      <c r="I8" s="411" t="s">
        <v>282</v>
      </c>
      <c r="J8" s="411" t="s">
        <v>282</v>
      </c>
      <c r="K8" s="411" t="s">
        <v>282</v>
      </c>
      <c r="L8" s="412" t="s">
        <v>282</v>
      </c>
    </row>
    <row r="9" spans="1:12" ht="13.9" hidden="1" customHeight="1">
      <c r="A9" s="399">
        <v>63</v>
      </c>
      <c r="B9" s="409">
        <v>124030</v>
      </c>
      <c r="C9" s="410">
        <v>3239</v>
      </c>
      <c r="D9" s="410">
        <v>2218</v>
      </c>
      <c r="E9" s="410">
        <v>1021</v>
      </c>
      <c r="F9" s="410">
        <v>2</v>
      </c>
      <c r="G9" s="410">
        <v>584</v>
      </c>
      <c r="H9" s="410">
        <v>120205</v>
      </c>
      <c r="I9" s="411" t="s">
        <v>282</v>
      </c>
      <c r="J9" s="411" t="s">
        <v>282</v>
      </c>
      <c r="K9" s="411" t="s">
        <v>282</v>
      </c>
      <c r="L9" s="412" t="s">
        <v>282</v>
      </c>
    </row>
    <row r="10" spans="1:12" ht="13.9" hidden="1" customHeight="1">
      <c r="A10" s="399" t="s">
        <v>322</v>
      </c>
      <c r="B10" s="409">
        <v>125832</v>
      </c>
      <c r="C10" s="410">
        <v>3257</v>
      </c>
      <c r="D10" s="410">
        <v>2307</v>
      </c>
      <c r="E10" s="410">
        <v>950</v>
      </c>
      <c r="F10" s="410">
        <v>21</v>
      </c>
      <c r="G10" s="410">
        <v>664</v>
      </c>
      <c r="H10" s="410">
        <v>121890</v>
      </c>
      <c r="I10" s="411" t="s">
        <v>282</v>
      </c>
      <c r="J10" s="411" t="s">
        <v>282</v>
      </c>
      <c r="K10" s="411" t="s">
        <v>282</v>
      </c>
      <c r="L10" s="412" t="s">
        <v>282</v>
      </c>
    </row>
    <row r="11" spans="1:12" ht="15" customHeight="1">
      <c r="A11" s="390" t="s">
        <v>283</v>
      </c>
      <c r="B11" s="409">
        <v>128063</v>
      </c>
      <c r="C11" s="410">
        <v>3333</v>
      </c>
      <c r="D11" s="410">
        <v>2386</v>
      </c>
      <c r="E11" s="410">
        <v>947</v>
      </c>
      <c r="F11" s="410">
        <v>2</v>
      </c>
      <c r="G11" s="410">
        <v>667</v>
      </c>
      <c r="H11" s="410">
        <v>124061</v>
      </c>
      <c r="I11" s="411" t="s">
        <v>282</v>
      </c>
      <c r="J11" s="411" t="s">
        <v>282</v>
      </c>
      <c r="K11" s="411" t="s">
        <v>282</v>
      </c>
      <c r="L11" s="412" t="s">
        <v>282</v>
      </c>
    </row>
    <row r="12" spans="1:12" ht="13.9" hidden="1" customHeight="1">
      <c r="A12" s="399">
        <v>3</v>
      </c>
      <c r="B12" s="409">
        <v>129684</v>
      </c>
      <c r="C12" s="410">
        <v>3508</v>
      </c>
      <c r="D12" s="410">
        <v>2353</v>
      </c>
      <c r="E12" s="410">
        <v>1155</v>
      </c>
      <c r="F12" s="410">
        <v>5</v>
      </c>
      <c r="G12" s="410">
        <v>716</v>
      </c>
      <c r="H12" s="410">
        <v>125455</v>
      </c>
      <c r="I12" s="411" t="s">
        <v>282</v>
      </c>
      <c r="J12" s="411" t="s">
        <v>282</v>
      </c>
      <c r="K12" s="411" t="s">
        <v>282</v>
      </c>
      <c r="L12" s="412" t="s">
        <v>282</v>
      </c>
    </row>
    <row r="13" spans="1:12" ht="13.9" hidden="1" customHeight="1">
      <c r="A13" s="399">
        <v>4</v>
      </c>
      <c r="B13" s="409">
        <v>133800</v>
      </c>
      <c r="C13" s="410">
        <v>3440</v>
      </c>
      <c r="D13" s="410">
        <v>2165</v>
      </c>
      <c r="E13" s="410">
        <v>1275</v>
      </c>
      <c r="F13" s="410">
        <v>2</v>
      </c>
      <c r="G13" s="410">
        <v>615</v>
      </c>
      <c r="H13" s="410">
        <v>129743</v>
      </c>
      <c r="I13" s="411" t="s">
        <v>282</v>
      </c>
      <c r="J13" s="411" t="s">
        <v>282</v>
      </c>
      <c r="K13" s="411" t="s">
        <v>282</v>
      </c>
      <c r="L13" s="412" t="s">
        <v>282</v>
      </c>
    </row>
    <row r="14" spans="1:12" ht="13.9" hidden="1" customHeight="1">
      <c r="A14" s="399">
        <v>5</v>
      </c>
      <c r="B14" s="409">
        <v>137694</v>
      </c>
      <c r="C14" s="410">
        <v>3576</v>
      </c>
      <c r="D14" s="410">
        <v>2363</v>
      </c>
      <c r="E14" s="410">
        <v>1213</v>
      </c>
      <c r="F14" s="410">
        <v>6</v>
      </c>
      <c r="G14" s="410">
        <v>683</v>
      </c>
      <c r="H14" s="410">
        <v>133429</v>
      </c>
      <c r="I14" s="411" t="s">
        <v>282</v>
      </c>
      <c r="J14" s="411" t="s">
        <v>282</v>
      </c>
      <c r="K14" s="411" t="s">
        <v>282</v>
      </c>
      <c r="L14" s="412" t="s">
        <v>282</v>
      </c>
    </row>
    <row r="15" spans="1:12" ht="13.9" hidden="1" customHeight="1">
      <c r="A15" s="399">
        <v>6</v>
      </c>
      <c r="B15" s="409">
        <v>138827</v>
      </c>
      <c r="C15" s="410">
        <v>3646</v>
      </c>
      <c r="D15" s="410">
        <v>2415</v>
      </c>
      <c r="E15" s="410">
        <v>1231</v>
      </c>
      <c r="F15" s="410">
        <v>10</v>
      </c>
      <c r="G15" s="410">
        <v>564</v>
      </c>
      <c r="H15" s="410">
        <v>134607</v>
      </c>
      <c r="I15" s="411" t="s">
        <v>282</v>
      </c>
      <c r="J15" s="411" t="s">
        <v>282</v>
      </c>
      <c r="K15" s="411" t="s">
        <v>282</v>
      </c>
      <c r="L15" s="412" t="s">
        <v>282</v>
      </c>
    </row>
    <row r="16" spans="1:12" ht="15" customHeight="1">
      <c r="A16" s="399">
        <v>7</v>
      </c>
      <c r="B16" s="409">
        <v>144497</v>
      </c>
      <c r="C16" s="410">
        <v>3578</v>
      </c>
      <c r="D16" s="410">
        <v>2407</v>
      </c>
      <c r="E16" s="410">
        <v>1171</v>
      </c>
      <c r="F16" s="410">
        <v>4</v>
      </c>
      <c r="G16" s="410">
        <v>566</v>
      </c>
      <c r="H16" s="410">
        <v>140349</v>
      </c>
      <c r="I16" s="411" t="s">
        <v>282</v>
      </c>
      <c r="J16" s="411" t="s">
        <v>282</v>
      </c>
      <c r="K16" s="411" t="s">
        <v>282</v>
      </c>
      <c r="L16" s="412" t="s">
        <v>282</v>
      </c>
    </row>
    <row r="17" spans="1:12" ht="15" customHeight="1">
      <c r="A17" s="399">
        <v>8</v>
      </c>
      <c r="B17" s="409">
        <v>149486</v>
      </c>
      <c r="C17" s="410">
        <v>3706</v>
      </c>
      <c r="D17" s="410">
        <v>2433</v>
      </c>
      <c r="E17" s="410">
        <v>1273</v>
      </c>
      <c r="F17" s="410">
        <v>10</v>
      </c>
      <c r="G17" s="410">
        <v>537</v>
      </c>
      <c r="H17" s="410">
        <v>145233</v>
      </c>
      <c r="I17" s="411" t="s">
        <v>282</v>
      </c>
      <c r="J17" s="411" t="s">
        <v>282</v>
      </c>
      <c r="K17" s="411" t="s">
        <v>282</v>
      </c>
      <c r="L17" s="412" t="s">
        <v>282</v>
      </c>
    </row>
    <row r="18" spans="1:12" ht="15" customHeight="1">
      <c r="A18" s="399">
        <v>9</v>
      </c>
      <c r="B18" s="409">
        <v>152411</v>
      </c>
      <c r="C18" s="410">
        <v>3680</v>
      </c>
      <c r="D18" s="410">
        <v>2399</v>
      </c>
      <c r="E18" s="410">
        <v>1281</v>
      </c>
      <c r="F18" s="410">
        <v>7</v>
      </c>
      <c r="G18" s="410">
        <v>457</v>
      </c>
      <c r="H18" s="410">
        <v>148267</v>
      </c>
      <c r="I18" s="411" t="s">
        <v>282</v>
      </c>
      <c r="J18" s="411" t="s">
        <v>282</v>
      </c>
      <c r="K18" s="411" t="s">
        <v>282</v>
      </c>
      <c r="L18" s="412" t="s">
        <v>282</v>
      </c>
    </row>
    <row r="19" spans="1:12" ht="15" customHeight="1">
      <c r="A19" s="399">
        <v>10</v>
      </c>
      <c r="B19" s="409">
        <v>160657</v>
      </c>
      <c r="C19" s="410">
        <v>3879</v>
      </c>
      <c r="D19" s="410">
        <v>2312</v>
      </c>
      <c r="E19" s="410">
        <v>1567</v>
      </c>
      <c r="F19" s="410">
        <v>21</v>
      </c>
      <c r="G19" s="410">
        <v>444</v>
      </c>
      <c r="H19" s="410">
        <v>156313</v>
      </c>
      <c r="I19" s="411" t="s">
        <v>282</v>
      </c>
      <c r="J19" s="410">
        <v>2709</v>
      </c>
      <c r="K19" s="410">
        <v>2701</v>
      </c>
      <c r="L19" s="412" t="s">
        <v>282</v>
      </c>
    </row>
    <row r="20" spans="1:12" ht="15" customHeight="1">
      <c r="A20" s="390" t="s">
        <v>323</v>
      </c>
      <c r="B20" s="409">
        <v>164213</v>
      </c>
      <c r="C20" s="410">
        <v>4039</v>
      </c>
      <c r="D20" s="410">
        <v>2325</v>
      </c>
      <c r="E20" s="410">
        <v>1714</v>
      </c>
      <c r="F20" s="410">
        <v>0</v>
      </c>
      <c r="G20" s="410">
        <v>513</v>
      </c>
      <c r="H20" s="410">
        <v>159661</v>
      </c>
      <c r="I20" s="411" t="s">
        <v>282</v>
      </c>
      <c r="J20" s="410">
        <v>3761</v>
      </c>
      <c r="K20" s="410">
        <v>4679</v>
      </c>
      <c r="L20" s="412" t="s">
        <v>282</v>
      </c>
    </row>
    <row r="21" spans="1:12" ht="15" customHeight="1">
      <c r="A21" s="390" t="s">
        <v>308</v>
      </c>
      <c r="B21" s="409">
        <v>169030</v>
      </c>
      <c r="C21" s="410">
        <v>4149</v>
      </c>
      <c r="D21" s="410">
        <v>2441</v>
      </c>
      <c r="E21" s="410">
        <v>1708</v>
      </c>
      <c r="F21" s="410">
        <v>42</v>
      </c>
      <c r="G21" s="410">
        <v>426</v>
      </c>
      <c r="H21" s="410">
        <v>164413</v>
      </c>
      <c r="I21" s="411" t="s">
        <v>282</v>
      </c>
      <c r="J21" s="410">
        <v>4764</v>
      </c>
      <c r="K21" s="410">
        <v>5481</v>
      </c>
      <c r="L21" s="412" t="s">
        <v>282</v>
      </c>
    </row>
    <row r="22" spans="1:12" ht="15" customHeight="1">
      <c r="A22" s="390" t="s">
        <v>324</v>
      </c>
      <c r="B22" s="409">
        <v>172423</v>
      </c>
      <c r="C22" s="410">
        <v>4097</v>
      </c>
      <c r="D22" s="410">
        <v>2281</v>
      </c>
      <c r="E22" s="410">
        <v>1816</v>
      </c>
      <c r="F22" s="410">
        <v>47</v>
      </c>
      <c r="G22" s="410">
        <v>364</v>
      </c>
      <c r="H22" s="410">
        <v>167915</v>
      </c>
      <c r="I22" s="410">
        <v>12070</v>
      </c>
      <c r="J22" s="410">
        <v>5585</v>
      </c>
      <c r="K22" s="410">
        <v>4692</v>
      </c>
      <c r="L22" s="412" t="s">
        <v>282</v>
      </c>
    </row>
    <row r="23" spans="1:12" ht="15" customHeight="1">
      <c r="A23" s="390" t="s">
        <v>287</v>
      </c>
      <c r="B23" s="409">
        <v>176541</v>
      </c>
      <c r="C23" s="410">
        <v>4201</v>
      </c>
      <c r="D23" s="410">
        <v>2372</v>
      </c>
      <c r="E23" s="410">
        <v>1829</v>
      </c>
      <c r="F23" s="410">
        <v>64</v>
      </c>
      <c r="G23" s="410">
        <v>342</v>
      </c>
      <c r="H23" s="410">
        <v>171934</v>
      </c>
      <c r="I23" s="410">
        <v>44281</v>
      </c>
      <c r="J23" s="410">
        <v>5963</v>
      </c>
      <c r="K23" s="410">
        <v>5010</v>
      </c>
      <c r="L23" s="412" t="s">
        <v>282</v>
      </c>
    </row>
    <row r="24" spans="1:12" ht="15" customHeight="1">
      <c r="A24" s="390" t="s">
        <v>325</v>
      </c>
      <c r="B24" s="409">
        <v>181607</v>
      </c>
      <c r="C24" s="410">
        <v>4465</v>
      </c>
      <c r="D24" s="410">
        <v>3316</v>
      </c>
      <c r="E24" s="410">
        <v>1149</v>
      </c>
      <c r="F24" s="410">
        <v>86</v>
      </c>
      <c r="G24" s="410">
        <v>297</v>
      </c>
      <c r="H24" s="410">
        <v>176759</v>
      </c>
      <c r="I24" s="410">
        <v>120122</v>
      </c>
      <c r="J24" s="410">
        <v>6352</v>
      </c>
      <c r="K24" s="410">
        <v>5183</v>
      </c>
      <c r="L24" s="412" t="s">
        <v>282</v>
      </c>
    </row>
    <row r="25" spans="1:12" ht="15" customHeight="1">
      <c r="A25" s="390" t="s">
        <v>289</v>
      </c>
      <c r="B25" s="409">
        <v>183040</v>
      </c>
      <c r="C25" s="410">
        <v>4627</v>
      </c>
      <c r="D25" s="410">
        <v>3503</v>
      </c>
      <c r="E25" s="410">
        <v>1124</v>
      </c>
      <c r="F25" s="410">
        <v>47</v>
      </c>
      <c r="G25" s="410">
        <v>260</v>
      </c>
      <c r="H25" s="410">
        <v>178106</v>
      </c>
      <c r="I25" s="410">
        <v>171083</v>
      </c>
      <c r="J25" s="410">
        <v>7023</v>
      </c>
      <c r="K25" s="410">
        <v>5357</v>
      </c>
      <c r="L25" s="412" t="s">
        <v>282</v>
      </c>
    </row>
    <row r="26" spans="1:12" ht="15" customHeight="1">
      <c r="A26" s="390" t="s">
        <v>290</v>
      </c>
      <c r="B26" s="409">
        <v>184171</v>
      </c>
      <c r="C26" s="410">
        <v>4715</v>
      </c>
      <c r="D26" s="410">
        <v>3591</v>
      </c>
      <c r="E26" s="410">
        <f>C26-D26</f>
        <v>1124</v>
      </c>
      <c r="F26" s="410">
        <v>41</v>
      </c>
      <c r="G26" s="410">
        <v>254</v>
      </c>
      <c r="H26" s="410">
        <v>179161</v>
      </c>
      <c r="I26" s="410">
        <v>171586</v>
      </c>
      <c r="J26" s="410">
        <v>7575</v>
      </c>
      <c r="K26" s="410">
        <v>5007</v>
      </c>
      <c r="L26" s="412" t="s">
        <v>282</v>
      </c>
    </row>
    <row r="27" spans="1:12" ht="15" customHeight="1">
      <c r="A27" s="390" t="s">
        <v>326</v>
      </c>
      <c r="B27" s="409">
        <v>184096</v>
      </c>
      <c r="C27" s="410">
        <v>4841</v>
      </c>
      <c r="D27" s="410">
        <v>3725</v>
      </c>
      <c r="E27" s="410">
        <f>C27-D27</f>
        <v>1116</v>
      </c>
      <c r="F27" s="410">
        <v>39</v>
      </c>
      <c r="G27" s="410">
        <v>244</v>
      </c>
      <c r="H27" s="410">
        <v>178972</v>
      </c>
      <c r="I27" s="410">
        <v>171663</v>
      </c>
      <c r="J27" s="410">
        <v>7309</v>
      </c>
      <c r="K27" s="410">
        <v>4939</v>
      </c>
      <c r="L27" s="413">
        <v>1466</v>
      </c>
    </row>
    <row r="28" spans="1:12" ht="15" customHeight="1">
      <c r="A28" s="390" t="s">
        <v>292</v>
      </c>
      <c r="B28" s="409">
        <v>180023</v>
      </c>
      <c r="C28" s="410">
        <v>4620</v>
      </c>
      <c r="D28" s="410">
        <v>3622</v>
      </c>
      <c r="E28" s="410">
        <f>C28-D28</f>
        <v>998</v>
      </c>
      <c r="F28" s="410">
        <v>6</v>
      </c>
      <c r="G28" s="410">
        <v>230</v>
      </c>
      <c r="H28" s="410">
        <v>175167</v>
      </c>
      <c r="I28" s="410">
        <v>167841</v>
      </c>
      <c r="J28" s="410">
        <v>7326</v>
      </c>
      <c r="K28" s="410">
        <v>4561</v>
      </c>
      <c r="L28" s="413">
        <v>1365</v>
      </c>
    </row>
    <row r="29" spans="1:12" ht="15" customHeight="1">
      <c r="A29" s="390" t="s">
        <v>293</v>
      </c>
      <c r="B29" s="409">
        <v>177372</v>
      </c>
      <c r="C29" s="410">
        <v>4631</v>
      </c>
      <c r="D29" s="410">
        <v>3701</v>
      </c>
      <c r="E29" s="410">
        <v>930</v>
      </c>
      <c r="F29" s="410">
        <v>1</v>
      </c>
      <c r="G29" s="410">
        <v>215</v>
      </c>
      <c r="H29" s="410">
        <v>172525</v>
      </c>
      <c r="I29" s="410">
        <v>165245</v>
      </c>
      <c r="J29" s="410">
        <v>7280</v>
      </c>
      <c r="K29" s="410">
        <v>4926</v>
      </c>
      <c r="L29" s="413">
        <v>1246</v>
      </c>
    </row>
    <row r="30" spans="1:12" ht="15" customHeight="1">
      <c r="A30" s="390" t="s">
        <v>294</v>
      </c>
      <c r="B30" s="409">
        <v>177427</v>
      </c>
      <c r="C30" s="410">
        <v>4396</v>
      </c>
      <c r="D30" s="410">
        <v>3596</v>
      </c>
      <c r="E30" s="410">
        <v>800</v>
      </c>
      <c r="F30" s="410">
        <v>0</v>
      </c>
      <c r="G30" s="410">
        <v>225</v>
      </c>
      <c r="H30" s="410">
        <v>172806</v>
      </c>
      <c r="I30" s="410">
        <v>165685</v>
      </c>
      <c r="J30" s="410">
        <v>7121</v>
      </c>
      <c r="K30" s="410">
        <v>4729</v>
      </c>
      <c r="L30" s="413">
        <v>1221</v>
      </c>
    </row>
    <row r="31" spans="1:12" ht="15" customHeight="1">
      <c r="A31" s="390" t="s">
        <v>327</v>
      </c>
      <c r="B31" s="409">
        <v>184332</v>
      </c>
      <c r="C31" s="410">
        <v>4585</v>
      </c>
      <c r="D31" s="410">
        <v>3773</v>
      </c>
      <c r="E31" s="410">
        <v>812</v>
      </c>
      <c r="F31" s="410">
        <v>4</v>
      </c>
      <c r="G31" s="410">
        <v>243</v>
      </c>
      <c r="H31" s="410">
        <v>179500</v>
      </c>
      <c r="I31" s="410">
        <v>172584</v>
      </c>
      <c r="J31" s="410">
        <v>6916</v>
      </c>
      <c r="K31" s="410">
        <v>4787</v>
      </c>
      <c r="L31" s="413">
        <v>1092</v>
      </c>
    </row>
    <row r="32" spans="1:12" ht="15" customHeight="1">
      <c r="A32" s="390" t="s">
        <v>311</v>
      </c>
      <c r="B32" s="409">
        <v>186470</v>
      </c>
      <c r="C32" s="410">
        <v>4547</v>
      </c>
      <c r="D32" s="410">
        <v>3702</v>
      </c>
      <c r="E32" s="410">
        <v>845</v>
      </c>
      <c r="F32" s="410">
        <v>6</v>
      </c>
      <c r="G32" s="410">
        <v>232</v>
      </c>
      <c r="H32" s="410">
        <v>181685</v>
      </c>
      <c r="I32" s="410">
        <v>174606</v>
      </c>
      <c r="J32" s="410">
        <v>7079</v>
      </c>
      <c r="K32" s="410">
        <v>4562</v>
      </c>
      <c r="L32" s="413">
        <v>1003</v>
      </c>
    </row>
    <row r="33" spans="1:12" ht="15" customHeight="1">
      <c r="A33" s="390" t="s">
        <v>297</v>
      </c>
      <c r="B33" s="409">
        <v>188874</v>
      </c>
      <c r="C33" s="410">
        <v>4780</v>
      </c>
      <c r="D33" s="410">
        <v>3911</v>
      </c>
      <c r="E33" s="410">
        <v>869</v>
      </c>
      <c r="F33" s="410">
        <v>4</v>
      </c>
      <c r="G33" s="410">
        <v>213</v>
      </c>
      <c r="H33" s="410">
        <v>183877</v>
      </c>
      <c r="I33" s="410">
        <v>176960</v>
      </c>
      <c r="J33" s="410">
        <v>6917</v>
      </c>
      <c r="K33" s="410">
        <v>4485</v>
      </c>
      <c r="L33" s="413">
        <v>850</v>
      </c>
    </row>
    <row r="34" spans="1:12" ht="15" customHeight="1">
      <c r="A34" s="390" t="s">
        <v>312</v>
      </c>
      <c r="B34" s="409">
        <v>188421</v>
      </c>
      <c r="C34" s="410">
        <v>4799</v>
      </c>
      <c r="D34" s="410">
        <v>3928</v>
      </c>
      <c r="E34" s="410">
        <v>871</v>
      </c>
      <c r="F34" s="410">
        <v>4</v>
      </c>
      <c r="G34" s="410">
        <v>170</v>
      </c>
      <c r="H34" s="410">
        <v>183448</v>
      </c>
      <c r="I34" s="410">
        <v>176374</v>
      </c>
      <c r="J34" s="410">
        <v>7074</v>
      </c>
      <c r="K34" s="410">
        <v>4468</v>
      </c>
      <c r="L34" s="413">
        <v>713</v>
      </c>
    </row>
    <row r="35" spans="1:12" ht="15" customHeight="1">
      <c r="A35" s="392" t="s">
        <v>299</v>
      </c>
      <c r="B35" s="414">
        <v>190851</v>
      </c>
      <c r="C35" s="415">
        <v>4495</v>
      </c>
      <c r="D35" s="415">
        <v>3610</v>
      </c>
      <c r="E35" s="415">
        <v>885</v>
      </c>
      <c r="F35" s="415">
        <v>4</v>
      </c>
      <c r="G35" s="415">
        <v>94</v>
      </c>
      <c r="H35" s="415">
        <v>186258</v>
      </c>
      <c r="I35" s="415">
        <v>178454</v>
      </c>
      <c r="J35" s="415">
        <v>7804</v>
      </c>
      <c r="K35" s="415">
        <v>4367</v>
      </c>
      <c r="L35" s="416">
        <v>699</v>
      </c>
    </row>
    <row r="36" spans="1:12" ht="13.9" customHeight="1">
      <c r="A36" s="417"/>
      <c r="B36" s="410"/>
      <c r="C36" s="410"/>
      <c r="D36" s="410"/>
      <c r="E36" s="410"/>
      <c r="F36" s="410"/>
      <c r="G36" s="410"/>
      <c r="H36" s="410"/>
      <c r="I36" s="410"/>
      <c r="J36" s="410"/>
      <c r="K36" s="410"/>
      <c r="L36" s="410"/>
    </row>
    <row r="37" spans="1:12" ht="61.9" customHeight="1">
      <c r="A37" s="394"/>
      <c r="B37"/>
      <c r="C37"/>
      <c r="D37"/>
      <c r="E37"/>
      <c r="F37"/>
      <c r="G37"/>
      <c r="H37"/>
      <c r="I37"/>
      <c r="J37"/>
      <c r="K37"/>
      <c r="L37"/>
    </row>
    <row r="38" spans="1:12">
      <c r="A38" s="353" t="s">
        <v>328</v>
      </c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</row>
    <row r="39" spans="1:12" ht="13.5" customHeight="1">
      <c r="A39" s="172" t="s">
        <v>329</v>
      </c>
      <c r="B39" s="172" t="s">
        <v>85</v>
      </c>
      <c r="C39" s="172" t="s">
        <v>330</v>
      </c>
      <c r="D39" s="172"/>
      <c r="E39" s="172"/>
      <c r="F39" s="150" t="s">
        <v>315</v>
      </c>
      <c r="G39" s="375" t="s">
        <v>331</v>
      </c>
      <c r="H39" s="406" t="s">
        <v>304</v>
      </c>
      <c r="I39" s="376" t="s">
        <v>316</v>
      </c>
      <c r="J39" s="377"/>
      <c r="K39" s="377"/>
      <c r="L39" s="378"/>
    </row>
    <row r="40" spans="1:12" ht="55.5" customHeight="1">
      <c r="A40" s="172"/>
      <c r="B40" s="172"/>
      <c r="C40" s="53" t="s">
        <v>85</v>
      </c>
      <c r="D40" s="357" t="s">
        <v>317</v>
      </c>
      <c r="E40" s="357" t="s">
        <v>318</v>
      </c>
      <c r="F40" s="395"/>
      <c r="G40" s="152"/>
      <c r="H40" s="407"/>
      <c r="I40" s="379" t="s">
        <v>278</v>
      </c>
      <c r="J40" s="408" t="s">
        <v>279</v>
      </c>
      <c r="K40" s="357" t="s">
        <v>332</v>
      </c>
      <c r="L40" s="396" t="s">
        <v>320</v>
      </c>
    </row>
    <row r="41" spans="1:12" ht="15" customHeight="1">
      <c r="A41" s="385" t="s">
        <v>333</v>
      </c>
      <c r="B41" s="409">
        <v>85605</v>
      </c>
      <c r="C41" s="410">
        <v>3423</v>
      </c>
      <c r="D41" s="410">
        <v>3092</v>
      </c>
      <c r="E41" s="410">
        <v>331</v>
      </c>
      <c r="F41" s="410">
        <v>78</v>
      </c>
      <c r="G41" s="410">
        <v>1065</v>
      </c>
      <c r="H41" s="410">
        <v>81039</v>
      </c>
      <c r="I41" s="411" t="s">
        <v>282</v>
      </c>
      <c r="J41" s="411" t="s">
        <v>282</v>
      </c>
      <c r="K41" s="411" t="s">
        <v>282</v>
      </c>
      <c r="L41" s="412" t="s">
        <v>282</v>
      </c>
    </row>
    <row r="42" spans="1:12" ht="15" customHeight="1">
      <c r="A42" s="385">
        <v>55</v>
      </c>
      <c r="B42" s="409">
        <v>95695</v>
      </c>
      <c r="C42" s="410">
        <v>3673</v>
      </c>
      <c r="D42" s="410">
        <v>3314</v>
      </c>
      <c r="E42" s="410">
        <v>359</v>
      </c>
      <c r="F42" s="410">
        <v>17</v>
      </c>
      <c r="G42" s="410">
        <v>868</v>
      </c>
      <c r="H42" s="410">
        <v>91137</v>
      </c>
      <c r="I42" s="411" t="s">
        <v>282</v>
      </c>
      <c r="J42" s="411" t="s">
        <v>282</v>
      </c>
      <c r="K42" s="411" t="s">
        <v>282</v>
      </c>
      <c r="L42" s="412" t="s">
        <v>282</v>
      </c>
    </row>
    <row r="43" spans="1:12" ht="15" customHeight="1">
      <c r="A43" s="385">
        <v>60</v>
      </c>
      <c r="B43" s="409">
        <v>115948</v>
      </c>
      <c r="C43" s="410">
        <v>3231</v>
      </c>
      <c r="D43" s="410">
        <v>2255</v>
      </c>
      <c r="E43" s="410">
        <v>976</v>
      </c>
      <c r="F43" s="410">
        <v>6</v>
      </c>
      <c r="G43" s="410">
        <v>619</v>
      </c>
      <c r="H43" s="410">
        <v>112092</v>
      </c>
      <c r="I43" s="411" t="s">
        <v>282</v>
      </c>
      <c r="J43" s="411" t="s">
        <v>282</v>
      </c>
      <c r="K43" s="411" t="s">
        <v>282</v>
      </c>
      <c r="L43" s="412" t="s">
        <v>282</v>
      </c>
    </row>
    <row r="44" spans="1:12" hidden="1">
      <c r="A44" s="385">
        <v>61</v>
      </c>
      <c r="B44" s="409">
        <v>118955</v>
      </c>
      <c r="C44" s="410">
        <v>3231</v>
      </c>
      <c r="D44" s="410">
        <v>2322</v>
      </c>
      <c r="E44" s="410">
        <v>909</v>
      </c>
      <c r="F44" s="410">
        <v>5</v>
      </c>
      <c r="G44" s="410">
        <v>654</v>
      </c>
      <c r="H44" s="410">
        <v>115065</v>
      </c>
      <c r="I44" s="411" t="s">
        <v>282</v>
      </c>
      <c r="J44" s="411" t="s">
        <v>282</v>
      </c>
      <c r="K44" s="411" t="s">
        <v>282</v>
      </c>
      <c r="L44" s="412" t="s">
        <v>282</v>
      </c>
    </row>
    <row r="45" spans="1:12" hidden="1">
      <c r="A45" s="385">
        <v>62</v>
      </c>
      <c r="B45" s="409">
        <v>121895</v>
      </c>
      <c r="C45" s="410">
        <v>3141</v>
      </c>
      <c r="D45" s="410">
        <v>2208</v>
      </c>
      <c r="E45" s="410">
        <v>933</v>
      </c>
      <c r="F45" s="410">
        <v>5</v>
      </c>
      <c r="G45" s="410">
        <v>616</v>
      </c>
      <c r="H45" s="410">
        <v>118133</v>
      </c>
      <c r="I45" s="411" t="s">
        <v>282</v>
      </c>
      <c r="J45" s="411" t="s">
        <v>282</v>
      </c>
      <c r="K45" s="411" t="s">
        <v>282</v>
      </c>
      <c r="L45" s="412" t="s">
        <v>282</v>
      </c>
    </row>
    <row r="46" spans="1:12" hidden="1">
      <c r="A46" s="385">
        <v>63</v>
      </c>
      <c r="B46" s="409">
        <v>124106</v>
      </c>
      <c r="C46" s="410">
        <v>3245</v>
      </c>
      <c r="D46" s="410">
        <v>2269</v>
      </c>
      <c r="E46" s="410">
        <v>976</v>
      </c>
      <c r="F46" s="410">
        <v>2</v>
      </c>
      <c r="G46" s="410">
        <v>639</v>
      </c>
      <c r="H46" s="410">
        <v>120220</v>
      </c>
      <c r="I46" s="411" t="s">
        <v>282</v>
      </c>
      <c r="J46" s="411" t="s">
        <v>282</v>
      </c>
      <c r="K46" s="411" t="s">
        <v>282</v>
      </c>
      <c r="L46" s="412" t="s">
        <v>282</v>
      </c>
    </row>
    <row r="47" spans="1:12" hidden="1">
      <c r="A47" s="385" t="s">
        <v>334</v>
      </c>
      <c r="B47" s="409">
        <v>125929</v>
      </c>
      <c r="C47" s="410">
        <v>3239</v>
      </c>
      <c r="D47" s="410">
        <v>2282</v>
      </c>
      <c r="E47" s="410">
        <v>957</v>
      </c>
      <c r="F47" s="410">
        <v>21</v>
      </c>
      <c r="G47" s="410">
        <v>673</v>
      </c>
      <c r="H47" s="410">
        <v>121996</v>
      </c>
      <c r="I47" s="411" t="s">
        <v>282</v>
      </c>
      <c r="J47" s="411" t="s">
        <v>282</v>
      </c>
      <c r="K47" s="411" t="s">
        <v>282</v>
      </c>
      <c r="L47" s="412" t="s">
        <v>282</v>
      </c>
    </row>
    <row r="48" spans="1:12" ht="15" customHeight="1">
      <c r="A48" s="390" t="s">
        <v>283</v>
      </c>
      <c r="B48" s="409">
        <v>127797</v>
      </c>
      <c r="C48" s="410">
        <v>3268</v>
      </c>
      <c r="D48" s="410">
        <v>2298</v>
      </c>
      <c r="E48" s="410">
        <v>970</v>
      </c>
      <c r="F48" s="410">
        <v>1</v>
      </c>
      <c r="G48" s="410">
        <v>707</v>
      </c>
      <c r="H48" s="410">
        <v>123821</v>
      </c>
      <c r="I48" s="411" t="s">
        <v>282</v>
      </c>
      <c r="J48" s="411" t="s">
        <v>282</v>
      </c>
      <c r="K48" s="411" t="s">
        <v>282</v>
      </c>
      <c r="L48" s="412" t="s">
        <v>282</v>
      </c>
    </row>
    <row r="49" spans="1:12" hidden="1">
      <c r="A49" s="385">
        <v>3</v>
      </c>
      <c r="B49" s="409">
        <v>129826</v>
      </c>
      <c r="C49" s="410">
        <v>3477</v>
      </c>
      <c r="D49" s="410">
        <v>2333</v>
      </c>
      <c r="E49" s="410">
        <v>1144</v>
      </c>
      <c r="F49" s="410">
        <v>6</v>
      </c>
      <c r="G49" s="410">
        <v>733</v>
      </c>
      <c r="H49" s="410">
        <v>125610</v>
      </c>
      <c r="I49" s="411" t="s">
        <v>282</v>
      </c>
      <c r="J49" s="411" t="s">
        <v>282</v>
      </c>
      <c r="K49" s="411" t="s">
        <v>282</v>
      </c>
      <c r="L49" s="412" t="s">
        <v>282</v>
      </c>
    </row>
    <row r="50" spans="1:12" hidden="1">
      <c r="A50" s="385">
        <v>4</v>
      </c>
      <c r="B50" s="409">
        <v>133966</v>
      </c>
      <c r="C50" s="410">
        <v>3451</v>
      </c>
      <c r="D50" s="410">
        <v>2124</v>
      </c>
      <c r="E50" s="410">
        <v>1327</v>
      </c>
      <c r="F50" s="410">
        <v>3</v>
      </c>
      <c r="G50" s="410">
        <v>603</v>
      </c>
      <c r="H50" s="410">
        <v>129909</v>
      </c>
      <c r="I50" s="411" t="s">
        <v>282</v>
      </c>
      <c r="J50" s="411" t="s">
        <v>282</v>
      </c>
      <c r="K50" s="411" t="s">
        <v>282</v>
      </c>
      <c r="L50" s="412" t="s">
        <v>282</v>
      </c>
    </row>
    <row r="51" spans="1:12" hidden="1">
      <c r="A51" s="385">
        <v>5</v>
      </c>
      <c r="B51" s="409">
        <v>137648</v>
      </c>
      <c r="C51" s="410">
        <v>3570</v>
      </c>
      <c r="D51" s="410">
        <v>2375</v>
      </c>
      <c r="E51" s="410">
        <v>1195</v>
      </c>
      <c r="F51" s="410">
        <v>6</v>
      </c>
      <c r="G51" s="410">
        <v>711</v>
      </c>
      <c r="H51" s="410">
        <v>133361</v>
      </c>
      <c r="I51" s="411" t="s">
        <v>282</v>
      </c>
      <c r="J51" s="411" t="s">
        <v>282</v>
      </c>
      <c r="K51" s="411" t="s">
        <v>282</v>
      </c>
      <c r="L51" s="412" t="s">
        <v>282</v>
      </c>
    </row>
    <row r="52" spans="1:12" hidden="1">
      <c r="A52" s="385">
        <v>6</v>
      </c>
      <c r="B52" s="409">
        <v>139035</v>
      </c>
      <c r="C52" s="410">
        <v>3736</v>
      </c>
      <c r="D52" s="410">
        <v>2495</v>
      </c>
      <c r="E52" s="410">
        <v>1241</v>
      </c>
      <c r="F52" s="410">
        <v>10</v>
      </c>
      <c r="G52" s="410">
        <v>588</v>
      </c>
      <c r="H52" s="410">
        <v>134701</v>
      </c>
      <c r="I52" s="411" t="s">
        <v>282</v>
      </c>
      <c r="J52" s="411" t="s">
        <v>282</v>
      </c>
      <c r="K52" s="411" t="s">
        <v>282</v>
      </c>
      <c r="L52" s="412" t="s">
        <v>282</v>
      </c>
    </row>
    <row r="53" spans="1:12" ht="15" customHeight="1">
      <c r="A53" s="385">
        <v>7</v>
      </c>
      <c r="B53" s="409">
        <v>144475</v>
      </c>
      <c r="C53" s="410">
        <v>3645</v>
      </c>
      <c r="D53" s="410">
        <v>2456</v>
      </c>
      <c r="E53" s="410">
        <v>1189</v>
      </c>
      <c r="F53" s="410">
        <v>4</v>
      </c>
      <c r="G53" s="410">
        <v>581</v>
      </c>
      <c r="H53" s="410">
        <v>140245</v>
      </c>
      <c r="I53" s="411" t="s">
        <v>282</v>
      </c>
      <c r="J53" s="411" t="s">
        <v>282</v>
      </c>
      <c r="K53" s="411" t="s">
        <v>282</v>
      </c>
      <c r="L53" s="412" t="s">
        <v>282</v>
      </c>
    </row>
    <row r="54" spans="1:12" ht="15" customHeight="1">
      <c r="A54" s="385">
        <v>8</v>
      </c>
      <c r="B54" s="409">
        <v>149302</v>
      </c>
      <c r="C54" s="410">
        <v>3742</v>
      </c>
      <c r="D54" s="410">
        <v>2457</v>
      </c>
      <c r="E54" s="410">
        <v>1285</v>
      </c>
      <c r="F54" s="410">
        <v>10</v>
      </c>
      <c r="G54" s="410">
        <v>545</v>
      </c>
      <c r="H54" s="410">
        <v>145005</v>
      </c>
      <c r="I54" s="411" t="s">
        <v>282</v>
      </c>
      <c r="J54" s="411" t="s">
        <v>282</v>
      </c>
      <c r="K54" s="411" t="s">
        <v>282</v>
      </c>
      <c r="L54" s="412" t="s">
        <v>282</v>
      </c>
    </row>
    <row r="55" spans="1:12" ht="15" customHeight="1">
      <c r="A55" s="385">
        <v>9</v>
      </c>
      <c r="B55" s="409">
        <v>152984</v>
      </c>
      <c r="C55" s="410">
        <v>3774</v>
      </c>
      <c r="D55" s="410">
        <v>2442</v>
      </c>
      <c r="E55" s="410">
        <v>1332</v>
      </c>
      <c r="F55" s="410">
        <v>7</v>
      </c>
      <c r="G55" s="410">
        <v>505</v>
      </c>
      <c r="H55" s="410">
        <v>148698</v>
      </c>
      <c r="I55" s="411" t="s">
        <v>282</v>
      </c>
      <c r="J55" s="411" t="s">
        <v>282</v>
      </c>
      <c r="K55" s="411" t="s">
        <v>282</v>
      </c>
      <c r="L55" s="412" t="s">
        <v>282</v>
      </c>
    </row>
    <row r="56" spans="1:12" ht="15" customHeight="1">
      <c r="A56" s="385">
        <v>10</v>
      </c>
      <c r="B56" s="409">
        <v>160763</v>
      </c>
      <c r="C56" s="410">
        <v>3907</v>
      </c>
      <c r="D56" s="410">
        <v>2384</v>
      </c>
      <c r="E56" s="410">
        <v>1523</v>
      </c>
      <c r="F56" s="410">
        <v>21</v>
      </c>
      <c r="G56" s="410">
        <v>437</v>
      </c>
      <c r="H56" s="410">
        <v>156398</v>
      </c>
      <c r="I56" s="411" t="s">
        <v>282</v>
      </c>
      <c r="J56" s="410">
        <v>4289</v>
      </c>
      <c r="K56" s="410">
        <v>537</v>
      </c>
      <c r="L56" s="412" t="s">
        <v>282</v>
      </c>
    </row>
    <row r="57" spans="1:12" ht="15" customHeight="1">
      <c r="A57" s="389" t="s">
        <v>335</v>
      </c>
      <c r="B57" s="409">
        <v>164243</v>
      </c>
      <c r="C57" s="410">
        <v>4007</v>
      </c>
      <c r="D57" s="410">
        <v>2310</v>
      </c>
      <c r="E57" s="410">
        <v>1697</v>
      </c>
      <c r="F57" s="410">
        <v>0</v>
      </c>
      <c r="G57" s="410">
        <v>524</v>
      </c>
      <c r="H57" s="410">
        <v>159712</v>
      </c>
      <c r="I57" s="411" t="s">
        <v>282</v>
      </c>
      <c r="J57" s="410">
        <v>6604</v>
      </c>
      <c r="K57" s="410">
        <v>993</v>
      </c>
      <c r="L57" s="412" t="s">
        <v>282</v>
      </c>
    </row>
    <row r="58" spans="1:12" ht="15" customHeight="1">
      <c r="A58" s="389" t="s">
        <v>336</v>
      </c>
      <c r="B58" s="409">
        <v>168993</v>
      </c>
      <c r="C58" s="410">
        <v>4170</v>
      </c>
      <c r="D58" s="410">
        <v>2476</v>
      </c>
      <c r="E58" s="410">
        <v>1694</v>
      </c>
      <c r="F58" s="410">
        <v>41</v>
      </c>
      <c r="G58" s="410">
        <v>431</v>
      </c>
      <c r="H58" s="410">
        <v>164351</v>
      </c>
      <c r="I58" s="411" t="s">
        <v>282</v>
      </c>
      <c r="J58" s="410">
        <v>8278</v>
      </c>
      <c r="K58" s="410">
        <v>1262</v>
      </c>
      <c r="L58" s="412" t="s">
        <v>282</v>
      </c>
    </row>
    <row r="59" spans="1:12" ht="15" customHeight="1">
      <c r="A59" s="390" t="s">
        <v>337</v>
      </c>
      <c r="B59" s="409">
        <v>172427</v>
      </c>
      <c r="C59" s="410">
        <v>4103</v>
      </c>
      <c r="D59" s="410">
        <v>2265</v>
      </c>
      <c r="E59" s="410">
        <v>1838</v>
      </c>
      <c r="F59" s="410">
        <v>48</v>
      </c>
      <c r="G59" s="410">
        <v>374</v>
      </c>
      <c r="H59" s="410">
        <v>167902</v>
      </c>
      <c r="I59" s="410">
        <v>12231</v>
      </c>
      <c r="J59" s="410">
        <v>8821</v>
      </c>
      <c r="K59" s="410">
        <v>1265</v>
      </c>
      <c r="L59" s="412" t="s">
        <v>282</v>
      </c>
    </row>
    <row r="60" spans="1:12" ht="15" customHeight="1">
      <c r="A60" s="390" t="s">
        <v>287</v>
      </c>
      <c r="B60" s="409">
        <v>176840</v>
      </c>
      <c r="C60" s="410">
        <v>4233</v>
      </c>
      <c r="D60" s="410">
        <v>2401</v>
      </c>
      <c r="E60" s="410">
        <v>1832</v>
      </c>
      <c r="F60" s="410">
        <v>59</v>
      </c>
      <c r="G60" s="410">
        <v>363</v>
      </c>
      <c r="H60" s="410">
        <v>172175</v>
      </c>
      <c r="I60" s="410">
        <v>43954</v>
      </c>
      <c r="J60" s="410">
        <v>9581</v>
      </c>
      <c r="K60" s="410">
        <v>1392</v>
      </c>
      <c r="L60" s="412" t="s">
        <v>282</v>
      </c>
    </row>
    <row r="61" spans="1:12" ht="15" customHeight="1">
      <c r="A61" s="390" t="s">
        <v>338</v>
      </c>
      <c r="B61" s="409">
        <v>181847</v>
      </c>
      <c r="C61" s="410">
        <v>4433</v>
      </c>
      <c r="D61" s="410">
        <v>3299</v>
      </c>
      <c r="E61" s="410">
        <v>1134</v>
      </c>
      <c r="F61" s="410">
        <v>87</v>
      </c>
      <c r="G61" s="410">
        <v>301</v>
      </c>
      <c r="H61" s="410">
        <v>177026</v>
      </c>
      <c r="I61" s="410">
        <v>118528</v>
      </c>
      <c r="J61" s="410">
        <v>10168</v>
      </c>
      <c r="K61" s="410">
        <v>714</v>
      </c>
      <c r="L61" s="412" t="s">
        <v>282</v>
      </c>
    </row>
    <row r="62" spans="1:12" ht="15" customHeight="1">
      <c r="A62" s="390" t="s">
        <v>289</v>
      </c>
      <c r="B62" s="409">
        <v>183038</v>
      </c>
      <c r="C62" s="410">
        <v>4685</v>
      </c>
      <c r="D62" s="410">
        <v>3557</v>
      </c>
      <c r="E62" s="410">
        <v>1128</v>
      </c>
      <c r="F62" s="410">
        <v>49</v>
      </c>
      <c r="G62" s="410">
        <v>257</v>
      </c>
      <c r="H62" s="410">
        <v>178047</v>
      </c>
      <c r="I62" s="410">
        <v>167309</v>
      </c>
      <c r="J62" s="410">
        <v>10738</v>
      </c>
      <c r="K62" s="410">
        <v>1498</v>
      </c>
      <c r="L62" s="412" t="s">
        <v>282</v>
      </c>
    </row>
    <row r="63" spans="1:12" ht="15" customHeight="1">
      <c r="A63" s="390" t="s">
        <v>290</v>
      </c>
      <c r="B63" s="409">
        <v>183909</v>
      </c>
      <c r="C63" s="410">
        <v>4654</v>
      </c>
      <c r="D63" s="410">
        <v>3581</v>
      </c>
      <c r="E63" s="410">
        <v>1073</v>
      </c>
      <c r="F63" s="410">
        <v>42</v>
      </c>
      <c r="G63" s="410">
        <v>258</v>
      </c>
      <c r="H63" s="410">
        <v>178955</v>
      </c>
      <c r="I63" s="410">
        <v>167852</v>
      </c>
      <c r="J63" s="410">
        <v>11103</v>
      </c>
      <c r="K63" s="410">
        <v>1444</v>
      </c>
      <c r="L63" s="412" t="s">
        <v>282</v>
      </c>
    </row>
    <row r="64" spans="1:12" ht="15" customHeight="1">
      <c r="A64" s="390" t="s">
        <v>339</v>
      </c>
      <c r="B64" s="409">
        <v>184760</v>
      </c>
      <c r="C64" s="410">
        <v>4982</v>
      </c>
      <c r="D64" s="410">
        <v>3778</v>
      </c>
      <c r="E64" s="410">
        <f>C64-D64</f>
        <v>1204</v>
      </c>
      <c r="F64" s="410">
        <v>39</v>
      </c>
      <c r="G64" s="410">
        <v>229</v>
      </c>
      <c r="H64" s="410">
        <v>179510</v>
      </c>
      <c r="I64" s="410">
        <v>168677</v>
      </c>
      <c r="J64" s="410">
        <v>10833</v>
      </c>
      <c r="K64" s="410">
        <v>1669</v>
      </c>
      <c r="L64" s="413">
        <v>1909</v>
      </c>
    </row>
    <row r="65" spans="1:12" ht="15" customHeight="1">
      <c r="A65" s="390" t="s">
        <v>340</v>
      </c>
      <c r="B65" s="409">
        <v>180502</v>
      </c>
      <c r="C65" s="410">
        <f>D65+E65</f>
        <v>4655</v>
      </c>
      <c r="D65" s="410">
        <v>3653</v>
      </c>
      <c r="E65" s="410">
        <v>1002</v>
      </c>
      <c r="F65" s="410">
        <v>5</v>
      </c>
      <c r="G65" s="410">
        <v>211</v>
      </c>
      <c r="H65" s="410">
        <f>B65-G65-F65-C65</f>
        <v>175631</v>
      </c>
      <c r="I65" s="410">
        <v>165082</v>
      </c>
      <c r="J65" s="410">
        <v>10549</v>
      </c>
      <c r="K65" s="410">
        <v>1359</v>
      </c>
      <c r="L65" s="413">
        <v>1711</v>
      </c>
    </row>
    <row r="66" spans="1:12" ht="15" customHeight="1">
      <c r="A66" s="390" t="s">
        <v>293</v>
      </c>
      <c r="B66" s="409">
        <v>177814</v>
      </c>
      <c r="C66" s="410">
        <v>4682</v>
      </c>
      <c r="D66" s="410">
        <v>3685</v>
      </c>
      <c r="E66" s="410">
        <v>997</v>
      </c>
      <c r="F66" s="410">
        <v>2</v>
      </c>
      <c r="G66" s="410">
        <v>167</v>
      </c>
      <c r="H66" s="410">
        <v>172963</v>
      </c>
      <c r="I66" s="410">
        <v>162252</v>
      </c>
      <c r="J66" s="410">
        <v>10711</v>
      </c>
      <c r="K66" s="410">
        <v>1538</v>
      </c>
      <c r="L66" s="413">
        <v>1589</v>
      </c>
    </row>
    <row r="67" spans="1:12" ht="15" customHeight="1">
      <c r="A67" s="390" t="s">
        <v>294</v>
      </c>
      <c r="B67" s="409">
        <v>177635</v>
      </c>
      <c r="C67" s="410">
        <v>4482</v>
      </c>
      <c r="D67" s="410">
        <v>3654</v>
      </c>
      <c r="E67" s="410">
        <v>828</v>
      </c>
      <c r="F67" s="410">
        <v>0</v>
      </c>
      <c r="G67" s="410">
        <v>183</v>
      </c>
      <c r="H67" s="410">
        <v>172970</v>
      </c>
      <c r="I67" s="410">
        <v>162564</v>
      </c>
      <c r="J67" s="410">
        <v>10406</v>
      </c>
      <c r="K67" s="410">
        <v>1550</v>
      </c>
      <c r="L67" s="413">
        <v>1560</v>
      </c>
    </row>
    <row r="68" spans="1:12" ht="15" customHeight="1">
      <c r="A68" s="390" t="s">
        <v>327</v>
      </c>
      <c r="B68" s="409">
        <v>184446</v>
      </c>
      <c r="C68" s="410">
        <v>4656</v>
      </c>
      <c r="D68" s="410">
        <v>3778</v>
      </c>
      <c r="E68" s="410">
        <v>878</v>
      </c>
      <c r="F68" s="410">
        <v>4</v>
      </c>
      <c r="G68" s="410">
        <v>201</v>
      </c>
      <c r="H68" s="410">
        <v>179585</v>
      </c>
      <c r="I68" s="410">
        <v>169030</v>
      </c>
      <c r="J68" s="410">
        <v>10555</v>
      </c>
      <c r="K68" s="410">
        <v>1324</v>
      </c>
      <c r="L68" s="413">
        <v>1471</v>
      </c>
    </row>
    <row r="69" spans="1:12" ht="15" customHeight="1">
      <c r="A69" s="390" t="s">
        <v>341</v>
      </c>
      <c r="B69" s="409">
        <v>186591</v>
      </c>
      <c r="C69" s="410">
        <v>4640</v>
      </c>
      <c r="D69" s="410">
        <v>3757</v>
      </c>
      <c r="E69" s="410">
        <v>883</v>
      </c>
      <c r="F69" s="410">
        <v>5</v>
      </c>
      <c r="G69" s="410">
        <v>184</v>
      </c>
      <c r="H69" s="410">
        <v>181762</v>
      </c>
      <c r="I69" s="410">
        <v>171133</v>
      </c>
      <c r="J69" s="410">
        <v>10629</v>
      </c>
      <c r="K69" s="410">
        <v>1045</v>
      </c>
      <c r="L69" s="413">
        <v>1312</v>
      </c>
    </row>
    <row r="70" spans="1:12" ht="15" customHeight="1">
      <c r="A70" s="390" t="s">
        <v>297</v>
      </c>
      <c r="B70" s="409">
        <v>189178</v>
      </c>
      <c r="C70" s="410">
        <v>4911</v>
      </c>
      <c r="D70" s="410">
        <v>4014</v>
      </c>
      <c r="E70" s="410">
        <v>897</v>
      </c>
      <c r="F70" s="410">
        <v>5</v>
      </c>
      <c r="G70" s="410">
        <v>174</v>
      </c>
      <c r="H70" s="410">
        <v>184088</v>
      </c>
      <c r="I70" s="410">
        <v>173673</v>
      </c>
      <c r="J70" s="410">
        <v>10415</v>
      </c>
      <c r="K70" s="410">
        <v>1017</v>
      </c>
      <c r="L70" s="413">
        <v>1158</v>
      </c>
    </row>
    <row r="71" spans="1:12">
      <c r="A71" s="390" t="s">
        <v>342</v>
      </c>
      <c r="B71" s="409">
        <v>188774</v>
      </c>
      <c r="C71" s="410">
        <v>4859</v>
      </c>
      <c r="D71" s="410">
        <v>3956</v>
      </c>
      <c r="E71" s="410">
        <v>903</v>
      </c>
      <c r="F71" s="410">
        <v>4</v>
      </c>
      <c r="G71" s="410">
        <v>136</v>
      </c>
      <c r="H71" s="410">
        <v>183775</v>
      </c>
      <c r="I71" s="410">
        <v>173245</v>
      </c>
      <c r="J71" s="410">
        <v>10530</v>
      </c>
      <c r="K71" s="410">
        <v>1092</v>
      </c>
      <c r="L71" s="413">
        <v>1127</v>
      </c>
    </row>
    <row r="72" spans="1:12">
      <c r="A72" s="392" t="s">
        <v>299</v>
      </c>
      <c r="B72" s="414">
        <v>191052</v>
      </c>
      <c r="C72" s="415">
        <v>4661</v>
      </c>
      <c r="D72" s="415">
        <v>3771</v>
      </c>
      <c r="E72" s="415">
        <v>890</v>
      </c>
      <c r="F72" s="415">
        <v>0</v>
      </c>
      <c r="G72" s="415">
        <v>92</v>
      </c>
      <c r="H72" s="415">
        <v>186299</v>
      </c>
      <c r="I72" s="415">
        <v>175180</v>
      </c>
      <c r="J72" s="415">
        <v>11119</v>
      </c>
      <c r="K72" s="415">
        <v>1054</v>
      </c>
      <c r="L72" s="416">
        <v>1079</v>
      </c>
    </row>
    <row r="73" spans="1:12">
      <c r="A73" s="374" t="s">
        <v>265</v>
      </c>
      <c r="J73"/>
      <c r="K73"/>
      <c r="L73"/>
    </row>
    <row r="74" spans="1:12">
      <c r="A74" s="374" t="s">
        <v>266</v>
      </c>
      <c r="J74"/>
      <c r="K74"/>
      <c r="L74"/>
    </row>
    <row r="75" spans="1:12">
      <c r="A75" s="374" t="s">
        <v>267</v>
      </c>
      <c r="J75"/>
      <c r="K75"/>
      <c r="L75"/>
    </row>
  </sheetData>
  <mergeCells count="14">
    <mergeCell ref="I2:L2"/>
    <mergeCell ref="A39:A40"/>
    <mergeCell ref="B39:B40"/>
    <mergeCell ref="C39:E39"/>
    <mergeCell ref="F39:F40"/>
    <mergeCell ref="G39:G40"/>
    <mergeCell ref="H39:H40"/>
    <mergeCell ref="I39:L39"/>
    <mergeCell ref="A2:A3"/>
    <mergeCell ref="B2:B3"/>
    <mergeCell ref="C2:E2"/>
    <mergeCell ref="F2:F3"/>
    <mergeCell ref="G2:G3"/>
    <mergeCell ref="H2:H3"/>
  </mergeCells>
  <phoneticPr fontId="2"/>
  <pageMargins left="0.78740157480314965" right="0.78740157480314965" top="0.59055118110236227" bottom="0.59055118110236227" header="0" footer="0"/>
  <pageSetup paperSize="9" scale="80" orientation="portrait" blackAndWhite="1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4"/>
  <sheetViews>
    <sheetView view="pageBreakPreview" zoomScaleNormal="100" zoomScaleSheetLayoutView="100" workbookViewId="0">
      <pane xSplit="1" ySplit="5" topLeftCell="B36" activePane="bottomRight" state="frozen"/>
      <selection activeCell="E15" sqref="E15"/>
      <selection pane="topRight" activeCell="E15" sqref="E15"/>
      <selection pane="bottomLeft" activeCell="E15" sqref="E15"/>
      <selection pane="bottomRight" activeCell="E47" sqref="E47"/>
    </sheetView>
  </sheetViews>
  <sheetFormatPr defaultRowHeight="13.5"/>
  <cols>
    <col min="1" max="1" width="7.875" customWidth="1"/>
    <col min="3" max="8" width="8.125" customWidth="1"/>
    <col min="9" max="9" width="7.5" bestFit="1" customWidth="1"/>
    <col min="10" max="15" width="6.625" customWidth="1"/>
    <col min="16" max="16" width="7.125" customWidth="1"/>
    <col min="17" max="17" width="10.75" customWidth="1"/>
  </cols>
  <sheetData>
    <row r="1" spans="1:17" ht="18.75" customHeight="1">
      <c r="A1" s="23" t="s">
        <v>61</v>
      </c>
      <c r="B1" s="2"/>
      <c r="C1" s="2"/>
      <c r="D1" s="2"/>
      <c r="E1" s="2"/>
      <c r="F1" s="2"/>
      <c r="G1" s="2"/>
      <c r="H1" s="2"/>
      <c r="J1" s="2"/>
      <c r="K1" s="2"/>
      <c r="L1" s="2"/>
      <c r="M1" s="162" t="s">
        <v>1</v>
      </c>
      <c r="N1" s="162"/>
      <c r="O1" s="162"/>
    </row>
    <row r="2" spans="1:17">
      <c r="A2" s="150" t="s">
        <v>2</v>
      </c>
      <c r="B2" s="163" t="s">
        <v>62</v>
      </c>
      <c r="C2" s="164"/>
      <c r="D2" s="164"/>
      <c r="E2" s="164"/>
      <c r="F2" s="164"/>
      <c r="G2" s="164"/>
      <c r="H2" s="165"/>
      <c r="I2" s="24"/>
      <c r="J2" s="164" t="s">
        <v>63</v>
      </c>
      <c r="K2" s="164"/>
      <c r="L2" s="164"/>
      <c r="M2" s="164"/>
      <c r="N2" s="164"/>
      <c r="O2" s="165"/>
      <c r="Q2" s="3"/>
    </row>
    <row r="3" spans="1:17">
      <c r="A3" s="151"/>
      <c r="B3" s="166" t="s">
        <v>5</v>
      </c>
      <c r="C3" s="25"/>
      <c r="D3" s="25"/>
      <c r="E3" s="25"/>
      <c r="F3" s="25"/>
      <c r="G3" s="25"/>
      <c r="H3" s="169" t="s">
        <v>7</v>
      </c>
      <c r="I3" s="166" t="s">
        <v>5</v>
      </c>
      <c r="J3" s="25"/>
      <c r="K3" s="25"/>
      <c r="L3" s="25"/>
      <c r="M3" s="25"/>
      <c r="N3" s="25"/>
      <c r="O3" s="169" t="s">
        <v>7</v>
      </c>
      <c r="P3" s="2"/>
      <c r="Q3" s="3"/>
    </row>
    <row r="4" spans="1:17" ht="24" customHeight="1">
      <c r="A4" s="151"/>
      <c r="B4" s="167"/>
      <c r="C4" s="172" t="s">
        <v>9</v>
      </c>
      <c r="D4" s="173" t="s">
        <v>64</v>
      </c>
      <c r="E4" s="173" t="s">
        <v>65</v>
      </c>
      <c r="F4" s="172" t="s">
        <v>66</v>
      </c>
      <c r="G4" s="172" t="s">
        <v>10</v>
      </c>
      <c r="H4" s="170"/>
      <c r="I4" s="167"/>
      <c r="J4" s="172" t="s">
        <v>9</v>
      </c>
      <c r="K4" s="173" t="s">
        <v>64</v>
      </c>
      <c r="L4" s="173" t="s">
        <v>65</v>
      </c>
      <c r="M4" s="172" t="s">
        <v>66</v>
      </c>
      <c r="N4" s="172" t="s">
        <v>10</v>
      </c>
      <c r="O4" s="170"/>
      <c r="P4" s="2"/>
      <c r="Q4" s="3"/>
    </row>
    <row r="5" spans="1:17" ht="55.5" customHeight="1">
      <c r="A5" s="152"/>
      <c r="B5" s="168"/>
      <c r="C5" s="172"/>
      <c r="D5" s="173"/>
      <c r="E5" s="173"/>
      <c r="F5" s="172"/>
      <c r="G5" s="172"/>
      <c r="H5" s="171"/>
      <c r="I5" s="167"/>
      <c r="J5" s="172"/>
      <c r="K5" s="173"/>
      <c r="L5" s="173"/>
      <c r="M5" s="172"/>
      <c r="N5" s="172"/>
      <c r="O5" s="170"/>
      <c r="P5" s="2"/>
      <c r="Q5" s="3"/>
    </row>
    <row r="6" spans="1:17">
      <c r="A6" s="7" t="s">
        <v>12</v>
      </c>
      <c r="B6" s="27">
        <v>1568261</v>
      </c>
      <c r="C6" s="27">
        <v>338174</v>
      </c>
      <c r="D6" s="27">
        <v>1778</v>
      </c>
      <c r="E6" s="27">
        <v>5949</v>
      </c>
      <c r="F6" s="27">
        <v>328144</v>
      </c>
      <c r="G6" s="27">
        <v>894216</v>
      </c>
      <c r="H6" s="28">
        <v>112364</v>
      </c>
      <c r="I6" s="29">
        <v>1234</v>
      </c>
      <c r="J6" s="30">
        <v>266.10000000000002</v>
      </c>
      <c r="K6" s="30">
        <v>1.4</v>
      </c>
      <c r="L6" s="30">
        <v>4.7</v>
      </c>
      <c r="M6" s="30">
        <v>258.2</v>
      </c>
      <c r="N6" s="30">
        <v>703.6</v>
      </c>
      <c r="O6" s="31">
        <v>88.4</v>
      </c>
    </row>
    <row r="7" spans="1:17" s="3" customFormat="1" ht="25.15" customHeight="1">
      <c r="A7" s="13" t="s">
        <v>13</v>
      </c>
      <c r="B7" s="32">
        <v>96574</v>
      </c>
      <c r="C7" s="32">
        <v>20484</v>
      </c>
      <c r="D7" s="32">
        <v>94</v>
      </c>
      <c r="E7" s="32">
        <v>243</v>
      </c>
      <c r="F7" s="32">
        <v>22646</v>
      </c>
      <c r="G7" s="32">
        <v>53107</v>
      </c>
      <c r="H7" s="33">
        <v>6950</v>
      </c>
      <c r="I7" s="34">
        <v>1788.4</v>
      </c>
      <c r="J7" s="35">
        <v>379.3</v>
      </c>
      <c r="K7" s="35">
        <v>1.7</v>
      </c>
      <c r="L7" s="35">
        <v>4.5</v>
      </c>
      <c r="M7" s="35">
        <v>419.4</v>
      </c>
      <c r="N7" s="35">
        <v>983.5</v>
      </c>
      <c r="O7" s="36">
        <v>128.69999999999999</v>
      </c>
      <c r="Q7"/>
    </row>
    <row r="8" spans="1:17">
      <c r="A8" s="16" t="s">
        <v>14</v>
      </c>
      <c r="B8" s="37">
        <v>17664</v>
      </c>
      <c r="C8" s="38">
        <v>4495</v>
      </c>
      <c r="D8" s="38">
        <v>24</v>
      </c>
      <c r="E8" s="38">
        <v>66</v>
      </c>
      <c r="F8" s="38">
        <v>2699</v>
      </c>
      <c r="G8" s="38">
        <v>10380</v>
      </c>
      <c r="H8" s="39">
        <v>2766</v>
      </c>
      <c r="I8" s="40">
        <v>1337.2</v>
      </c>
      <c r="J8" s="41">
        <v>340.3</v>
      </c>
      <c r="K8" s="41">
        <v>1.8</v>
      </c>
      <c r="L8" s="41">
        <v>5</v>
      </c>
      <c r="M8" s="41">
        <v>204.3</v>
      </c>
      <c r="N8" s="41">
        <v>785.8</v>
      </c>
      <c r="O8" s="42">
        <v>209.4</v>
      </c>
      <c r="P8" s="43"/>
    </row>
    <row r="9" spans="1:17">
      <c r="A9" s="16" t="s">
        <v>15</v>
      </c>
      <c r="B9" s="38">
        <v>17569</v>
      </c>
      <c r="C9" s="38">
        <v>4429</v>
      </c>
      <c r="D9" s="38">
        <v>38</v>
      </c>
      <c r="E9" s="38">
        <v>116</v>
      </c>
      <c r="F9" s="38">
        <v>2432</v>
      </c>
      <c r="G9" s="38">
        <v>10554</v>
      </c>
      <c r="H9" s="39">
        <v>1663</v>
      </c>
      <c r="I9" s="40">
        <v>1368.3</v>
      </c>
      <c r="J9" s="41">
        <v>344.9</v>
      </c>
      <c r="K9" s="41">
        <v>3</v>
      </c>
      <c r="L9" s="41">
        <v>9</v>
      </c>
      <c r="M9" s="41">
        <v>189.4</v>
      </c>
      <c r="N9" s="41">
        <v>822</v>
      </c>
      <c r="O9" s="42">
        <v>129.5</v>
      </c>
    </row>
    <row r="10" spans="1:17">
      <c r="A10" s="16" t="s">
        <v>16</v>
      </c>
      <c r="B10" s="38">
        <v>25265</v>
      </c>
      <c r="C10" s="38">
        <v>6175</v>
      </c>
      <c r="D10" s="38">
        <v>28</v>
      </c>
      <c r="E10" s="38">
        <v>62</v>
      </c>
      <c r="F10" s="38">
        <v>3045</v>
      </c>
      <c r="G10" s="38">
        <v>15955</v>
      </c>
      <c r="H10" s="39">
        <v>1945</v>
      </c>
      <c r="I10" s="40">
        <v>1085.3</v>
      </c>
      <c r="J10" s="41">
        <v>265.2</v>
      </c>
      <c r="K10" s="41">
        <v>1.2</v>
      </c>
      <c r="L10" s="41">
        <v>2.7</v>
      </c>
      <c r="M10" s="41">
        <v>130.80000000000001</v>
      </c>
      <c r="N10" s="41">
        <v>685.4</v>
      </c>
      <c r="O10" s="42">
        <v>83.5</v>
      </c>
    </row>
    <row r="11" spans="1:17">
      <c r="A11" s="16" t="s">
        <v>17</v>
      </c>
      <c r="B11" s="38">
        <v>15437</v>
      </c>
      <c r="C11" s="38">
        <v>4080</v>
      </c>
      <c r="D11" s="38">
        <v>30</v>
      </c>
      <c r="E11" s="38">
        <v>44</v>
      </c>
      <c r="F11" s="38">
        <v>2229</v>
      </c>
      <c r="G11" s="38">
        <v>9054</v>
      </c>
      <c r="H11" s="39">
        <v>931</v>
      </c>
      <c r="I11" s="40">
        <v>1488.6</v>
      </c>
      <c r="J11" s="41">
        <v>393.4</v>
      </c>
      <c r="K11" s="41">
        <v>2.9</v>
      </c>
      <c r="L11" s="41">
        <v>4.2</v>
      </c>
      <c r="M11" s="41">
        <v>214.9</v>
      </c>
      <c r="N11" s="41">
        <v>873.1</v>
      </c>
      <c r="O11" s="42">
        <v>89.8</v>
      </c>
    </row>
    <row r="12" spans="1:17" s="3" customFormat="1" ht="25.15" customHeight="1">
      <c r="A12" s="13" t="s">
        <v>18</v>
      </c>
      <c r="B12" s="32">
        <v>14921</v>
      </c>
      <c r="C12" s="32">
        <v>3817</v>
      </c>
      <c r="D12" s="32">
        <v>12</v>
      </c>
      <c r="E12" s="32">
        <v>30</v>
      </c>
      <c r="F12" s="32">
        <v>1925</v>
      </c>
      <c r="G12" s="32">
        <v>9137</v>
      </c>
      <c r="H12" s="33">
        <v>749</v>
      </c>
      <c r="I12" s="34">
        <v>1319.3</v>
      </c>
      <c r="J12" s="35">
        <v>337.5</v>
      </c>
      <c r="K12" s="35">
        <v>1.1000000000000001</v>
      </c>
      <c r="L12" s="35">
        <v>2.7</v>
      </c>
      <c r="M12" s="35">
        <v>170.2</v>
      </c>
      <c r="N12" s="35">
        <v>807.9</v>
      </c>
      <c r="O12" s="36">
        <v>66.2</v>
      </c>
      <c r="Q12"/>
    </row>
    <row r="13" spans="1:17">
      <c r="A13" s="16" t="s">
        <v>19</v>
      </c>
      <c r="B13" s="38">
        <v>25835</v>
      </c>
      <c r="C13" s="38">
        <v>6449</v>
      </c>
      <c r="D13" s="38">
        <v>32</v>
      </c>
      <c r="E13" s="38">
        <v>98</v>
      </c>
      <c r="F13" s="38">
        <v>3955</v>
      </c>
      <c r="G13" s="38">
        <v>15301</v>
      </c>
      <c r="H13" s="39">
        <v>1845</v>
      </c>
      <c r="I13" s="40">
        <v>1335.1</v>
      </c>
      <c r="J13" s="41">
        <v>333.3</v>
      </c>
      <c r="K13" s="41">
        <v>1.7</v>
      </c>
      <c r="L13" s="41">
        <v>5.0999999999999996</v>
      </c>
      <c r="M13" s="41">
        <v>204.4</v>
      </c>
      <c r="N13" s="41">
        <v>790.7</v>
      </c>
      <c r="O13" s="42">
        <v>95.3</v>
      </c>
    </row>
    <row r="14" spans="1:17">
      <c r="A14" s="16" t="s">
        <v>20</v>
      </c>
      <c r="B14" s="38">
        <v>32151</v>
      </c>
      <c r="C14" s="38">
        <v>7383</v>
      </c>
      <c r="D14" s="38">
        <v>48</v>
      </c>
      <c r="E14" s="38">
        <v>128</v>
      </c>
      <c r="F14" s="38">
        <v>5742</v>
      </c>
      <c r="G14" s="38">
        <v>18850</v>
      </c>
      <c r="H14" s="39">
        <v>2140</v>
      </c>
      <c r="I14" s="40">
        <v>1101.4000000000001</v>
      </c>
      <c r="J14" s="41">
        <v>252.9</v>
      </c>
      <c r="K14" s="41">
        <v>1.6</v>
      </c>
      <c r="L14" s="41">
        <v>4.4000000000000004</v>
      </c>
      <c r="M14" s="41">
        <v>196.7</v>
      </c>
      <c r="N14" s="41">
        <v>645.79999999999995</v>
      </c>
      <c r="O14" s="42">
        <v>73.3</v>
      </c>
    </row>
    <row r="15" spans="1:17">
      <c r="A15" s="16" t="s">
        <v>21</v>
      </c>
      <c r="B15" s="38">
        <v>21572</v>
      </c>
      <c r="C15" s="38">
        <v>5158</v>
      </c>
      <c r="D15" s="38">
        <v>28</v>
      </c>
      <c r="E15" s="38">
        <v>65</v>
      </c>
      <c r="F15" s="38">
        <v>4124</v>
      </c>
      <c r="G15" s="38">
        <v>12197</v>
      </c>
      <c r="H15" s="39">
        <v>1812</v>
      </c>
      <c r="I15" s="40">
        <v>1089.5</v>
      </c>
      <c r="J15" s="41">
        <v>260.5</v>
      </c>
      <c r="K15" s="41">
        <v>1.4</v>
      </c>
      <c r="L15" s="41">
        <v>3.3</v>
      </c>
      <c r="M15" s="41">
        <v>208.3</v>
      </c>
      <c r="N15" s="41">
        <v>616</v>
      </c>
      <c r="O15" s="42">
        <v>91.5</v>
      </c>
    </row>
    <row r="16" spans="1:17">
      <c r="A16" s="16" t="s">
        <v>22</v>
      </c>
      <c r="B16" s="38">
        <v>24596</v>
      </c>
      <c r="C16" s="38">
        <v>5186</v>
      </c>
      <c r="D16" s="38">
        <v>48</v>
      </c>
      <c r="E16" s="38">
        <v>69</v>
      </c>
      <c r="F16" s="38">
        <v>4707</v>
      </c>
      <c r="G16" s="38">
        <v>14586</v>
      </c>
      <c r="H16" s="39">
        <v>1383</v>
      </c>
      <c r="I16" s="40">
        <v>1244.7</v>
      </c>
      <c r="J16" s="41">
        <v>262.39999999999998</v>
      </c>
      <c r="K16" s="41">
        <v>2.4</v>
      </c>
      <c r="L16" s="41">
        <v>3.5</v>
      </c>
      <c r="M16" s="41">
        <v>238.2</v>
      </c>
      <c r="N16" s="41">
        <v>738.2</v>
      </c>
      <c r="O16" s="42">
        <v>70</v>
      </c>
    </row>
    <row r="17" spans="1:17" s="3" customFormat="1" ht="25.15" customHeight="1">
      <c r="A17" s="13" t="s">
        <v>23</v>
      </c>
      <c r="B17" s="32">
        <v>62060</v>
      </c>
      <c r="C17" s="32">
        <v>14393</v>
      </c>
      <c r="D17" s="32">
        <v>32</v>
      </c>
      <c r="E17" s="32">
        <v>171</v>
      </c>
      <c r="F17" s="32">
        <v>11910</v>
      </c>
      <c r="G17" s="32">
        <v>35554</v>
      </c>
      <c r="H17" s="33">
        <v>2996</v>
      </c>
      <c r="I17" s="34">
        <v>857.3</v>
      </c>
      <c r="J17" s="35">
        <v>198.8</v>
      </c>
      <c r="K17" s="35">
        <v>0.4</v>
      </c>
      <c r="L17" s="35">
        <v>2.4</v>
      </c>
      <c r="M17" s="35">
        <v>164.5</v>
      </c>
      <c r="N17" s="35">
        <v>491.1</v>
      </c>
      <c r="O17" s="36">
        <v>41.4</v>
      </c>
      <c r="Q17"/>
    </row>
    <row r="18" spans="1:17">
      <c r="A18" s="16" t="s">
        <v>24</v>
      </c>
      <c r="B18" s="38">
        <v>58126</v>
      </c>
      <c r="C18" s="38">
        <v>12773</v>
      </c>
      <c r="D18" s="38">
        <v>58</v>
      </c>
      <c r="E18" s="38">
        <v>130</v>
      </c>
      <c r="F18" s="38">
        <v>10234</v>
      </c>
      <c r="G18" s="38">
        <v>34931</v>
      </c>
      <c r="H18" s="39">
        <v>2612</v>
      </c>
      <c r="I18" s="40">
        <v>938</v>
      </c>
      <c r="J18" s="41">
        <v>206.1</v>
      </c>
      <c r="K18" s="41">
        <v>0.9</v>
      </c>
      <c r="L18" s="41">
        <v>2.1</v>
      </c>
      <c r="M18" s="41">
        <v>165.1</v>
      </c>
      <c r="N18" s="41">
        <v>563.70000000000005</v>
      </c>
      <c r="O18" s="42">
        <v>42.1</v>
      </c>
    </row>
    <row r="19" spans="1:17">
      <c r="A19" s="16" t="s">
        <v>25</v>
      </c>
      <c r="B19" s="38">
        <v>127110</v>
      </c>
      <c r="C19" s="38">
        <v>22612</v>
      </c>
      <c r="D19" s="38">
        <v>145</v>
      </c>
      <c r="E19" s="38">
        <v>520</v>
      </c>
      <c r="F19" s="38">
        <v>22708</v>
      </c>
      <c r="G19" s="38">
        <v>81125</v>
      </c>
      <c r="H19" s="39">
        <v>4285</v>
      </c>
      <c r="I19" s="40">
        <v>949.3</v>
      </c>
      <c r="J19" s="41">
        <v>168.9</v>
      </c>
      <c r="K19" s="41">
        <v>1.1000000000000001</v>
      </c>
      <c r="L19" s="41">
        <v>3.9</v>
      </c>
      <c r="M19" s="41">
        <v>169.6</v>
      </c>
      <c r="N19" s="41">
        <v>605.9</v>
      </c>
      <c r="O19" s="42">
        <v>32</v>
      </c>
    </row>
    <row r="20" spans="1:17">
      <c r="A20" s="16" t="s">
        <v>26</v>
      </c>
      <c r="B20" s="38">
        <v>74119</v>
      </c>
      <c r="C20" s="38">
        <v>14155</v>
      </c>
      <c r="D20" s="38">
        <v>69</v>
      </c>
      <c r="E20" s="38">
        <v>166</v>
      </c>
      <c r="F20" s="38">
        <v>13462</v>
      </c>
      <c r="G20" s="38">
        <v>46267</v>
      </c>
      <c r="H20" s="39">
        <v>2726</v>
      </c>
      <c r="I20" s="40">
        <v>814.9</v>
      </c>
      <c r="J20" s="41">
        <v>155.6</v>
      </c>
      <c r="K20" s="41">
        <v>0.8</v>
      </c>
      <c r="L20" s="41">
        <v>1.8</v>
      </c>
      <c r="M20" s="41">
        <v>148</v>
      </c>
      <c r="N20" s="41">
        <v>508.7</v>
      </c>
      <c r="O20" s="42">
        <v>30</v>
      </c>
    </row>
    <row r="21" spans="1:17">
      <c r="A21" s="16" t="s">
        <v>27</v>
      </c>
      <c r="B21" s="38">
        <v>29065</v>
      </c>
      <c r="C21" s="38">
        <v>6760</v>
      </c>
      <c r="D21" s="38">
        <v>36</v>
      </c>
      <c r="E21" s="38">
        <v>60</v>
      </c>
      <c r="F21" s="38">
        <v>4928</v>
      </c>
      <c r="G21" s="38">
        <v>17281</v>
      </c>
      <c r="H21" s="39">
        <v>786</v>
      </c>
      <c r="I21" s="40">
        <v>1256.5999999999999</v>
      </c>
      <c r="J21" s="41">
        <v>292.3</v>
      </c>
      <c r="K21" s="41">
        <v>1.6</v>
      </c>
      <c r="L21" s="41">
        <v>2.6</v>
      </c>
      <c r="M21" s="41">
        <v>213.1</v>
      </c>
      <c r="N21" s="41">
        <v>747.1</v>
      </c>
      <c r="O21" s="42">
        <v>34</v>
      </c>
    </row>
    <row r="22" spans="1:17" s="3" customFormat="1" ht="25.15" customHeight="1">
      <c r="A22" s="13" t="s">
        <v>28</v>
      </c>
      <c r="B22" s="32">
        <v>16880</v>
      </c>
      <c r="C22" s="32">
        <v>3203</v>
      </c>
      <c r="D22" s="32">
        <v>22</v>
      </c>
      <c r="E22" s="32">
        <v>82</v>
      </c>
      <c r="F22" s="32">
        <v>5112</v>
      </c>
      <c r="G22" s="32">
        <v>8461</v>
      </c>
      <c r="H22" s="33">
        <v>735</v>
      </c>
      <c r="I22" s="34">
        <v>1577.6</v>
      </c>
      <c r="J22" s="35">
        <v>299.3</v>
      </c>
      <c r="K22" s="35">
        <v>2.1</v>
      </c>
      <c r="L22" s="35">
        <v>7.7</v>
      </c>
      <c r="M22" s="35">
        <v>477.8</v>
      </c>
      <c r="N22" s="35">
        <v>790.7</v>
      </c>
      <c r="O22" s="36">
        <v>68.7</v>
      </c>
      <c r="Q22"/>
    </row>
    <row r="23" spans="1:17">
      <c r="A23" s="16" t="s">
        <v>29</v>
      </c>
      <c r="B23" s="38">
        <v>18468</v>
      </c>
      <c r="C23" s="38">
        <v>3790</v>
      </c>
      <c r="D23" s="38">
        <v>18</v>
      </c>
      <c r="E23" s="38">
        <v>92</v>
      </c>
      <c r="F23" s="38">
        <v>4388</v>
      </c>
      <c r="G23" s="38">
        <v>10180</v>
      </c>
      <c r="H23" s="39">
        <v>962</v>
      </c>
      <c r="I23" s="40">
        <v>1597.6</v>
      </c>
      <c r="J23" s="41">
        <v>327.9</v>
      </c>
      <c r="K23" s="41">
        <v>1.6</v>
      </c>
      <c r="L23" s="41">
        <v>8</v>
      </c>
      <c r="M23" s="41">
        <v>379.6</v>
      </c>
      <c r="N23" s="41">
        <v>880.6</v>
      </c>
      <c r="O23" s="42">
        <v>83.2</v>
      </c>
    </row>
    <row r="24" spans="1:17">
      <c r="A24" s="16" t="s">
        <v>30</v>
      </c>
      <c r="B24" s="38">
        <v>11103</v>
      </c>
      <c r="C24" s="38">
        <v>2298</v>
      </c>
      <c r="D24" s="38">
        <v>16</v>
      </c>
      <c r="E24" s="38">
        <v>49</v>
      </c>
      <c r="F24" s="38">
        <v>2346</v>
      </c>
      <c r="G24" s="38">
        <v>6394</v>
      </c>
      <c r="H24" s="39">
        <v>1328</v>
      </c>
      <c r="I24" s="40">
        <v>1405.4</v>
      </c>
      <c r="J24" s="41">
        <v>290.89999999999998</v>
      </c>
      <c r="K24" s="41">
        <v>2</v>
      </c>
      <c r="L24" s="41">
        <v>6.2</v>
      </c>
      <c r="M24" s="41">
        <v>297</v>
      </c>
      <c r="N24" s="41">
        <v>809.4</v>
      </c>
      <c r="O24" s="42">
        <v>168.1</v>
      </c>
    </row>
    <row r="25" spans="1:17">
      <c r="A25" s="16" t="s">
        <v>31</v>
      </c>
      <c r="B25" s="38">
        <v>11037</v>
      </c>
      <c r="C25" s="38">
        <v>2421</v>
      </c>
      <c r="D25" s="38">
        <v>28</v>
      </c>
      <c r="E25" s="38">
        <v>50</v>
      </c>
      <c r="F25" s="38">
        <v>2246</v>
      </c>
      <c r="G25" s="38">
        <v>6292</v>
      </c>
      <c r="H25" s="39">
        <v>512</v>
      </c>
      <c r="I25" s="40">
        <v>1312.4</v>
      </c>
      <c r="J25" s="41">
        <v>287.89999999999998</v>
      </c>
      <c r="K25" s="41">
        <v>3.3</v>
      </c>
      <c r="L25" s="41">
        <v>5.9</v>
      </c>
      <c r="M25" s="41">
        <v>267.10000000000002</v>
      </c>
      <c r="N25" s="41">
        <v>748.2</v>
      </c>
      <c r="O25" s="42">
        <v>60.9</v>
      </c>
    </row>
    <row r="26" spans="1:17">
      <c r="A26" s="16" t="s">
        <v>32</v>
      </c>
      <c r="B26" s="38">
        <v>24190</v>
      </c>
      <c r="C26" s="38">
        <v>4842</v>
      </c>
      <c r="D26" s="38">
        <v>46</v>
      </c>
      <c r="E26" s="38">
        <v>74</v>
      </c>
      <c r="F26" s="38">
        <v>4066</v>
      </c>
      <c r="G26" s="38">
        <v>15162</v>
      </c>
      <c r="H26" s="39">
        <v>1076</v>
      </c>
      <c r="I26" s="40">
        <v>1147</v>
      </c>
      <c r="J26" s="41">
        <v>229.6</v>
      </c>
      <c r="K26" s="41">
        <v>2.2000000000000002</v>
      </c>
      <c r="L26" s="41">
        <v>3.5</v>
      </c>
      <c r="M26" s="41">
        <v>192.8</v>
      </c>
      <c r="N26" s="41">
        <v>718.9</v>
      </c>
      <c r="O26" s="42">
        <v>51</v>
      </c>
    </row>
    <row r="27" spans="1:17" s="3" customFormat="1" ht="25.15" customHeight="1">
      <c r="A27" s="13" t="s">
        <v>33</v>
      </c>
      <c r="B27" s="32">
        <v>20727</v>
      </c>
      <c r="C27" s="32">
        <v>4066</v>
      </c>
      <c r="D27" s="32">
        <v>30</v>
      </c>
      <c r="E27" s="32">
        <v>137</v>
      </c>
      <c r="F27" s="32">
        <v>3389</v>
      </c>
      <c r="G27" s="32">
        <v>13105</v>
      </c>
      <c r="H27" s="33">
        <v>1806</v>
      </c>
      <c r="I27" s="34">
        <v>1015.5</v>
      </c>
      <c r="J27" s="35">
        <v>199.2</v>
      </c>
      <c r="K27" s="35">
        <v>1.5</v>
      </c>
      <c r="L27" s="35">
        <v>6.7</v>
      </c>
      <c r="M27" s="35">
        <v>166</v>
      </c>
      <c r="N27" s="35">
        <v>642.1</v>
      </c>
      <c r="O27" s="36">
        <v>88.5</v>
      </c>
      <c r="Q27"/>
    </row>
    <row r="28" spans="1:17">
      <c r="A28" s="16" t="s">
        <v>34</v>
      </c>
      <c r="B28" s="38">
        <v>38726</v>
      </c>
      <c r="C28" s="38">
        <v>6880</v>
      </c>
      <c r="D28" s="38">
        <v>48</v>
      </c>
      <c r="E28" s="38">
        <v>168</v>
      </c>
      <c r="F28" s="38">
        <v>10630</v>
      </c>
      <c r="G28" s="38">
        <v>21000</v>
      </c>
      <c r="H28" s="39">
        <v>2403</v>
      </c>
      <c r="I28" s="40">
        <v>1045.2</v>
      </c>
      <c r="J28" s="41">
        <v>185.7</v>
      </c>
      <c r="K28" s="41">
        <v>1.3</v>
      </c>
      <c r="L28" s="41">
        <v>4.5</v>
      </c>
      <c r="M28" s="41">
        <v>286.89999999999998</v>
      </c>
      <c r="N28" s="41">
        <v>566.79999999999995</v>
      </c>
      <c r="O28" s="42">
        <v>64.900000000000006</v>
      </c>
    </row>
    <row r="29" spans="1:17">
      <c r="A29" s="16" t="s">
        <v>35</v>
      </c>
      <c r="B29" s="38">
        <v>67758</v>
      </c>
      <c r="C29" s="38">
        <v>12914</v>
      </c>
      <c r="D29" s="38">
        <v>70</v>
      </c>
      <c r="E29" s="38">
        <v>251</v>
      </c>
      <c r="F29" s="38">
        <v>14286</v>
      </c>
      <c r="G29" s="38">
        <v>40237</v>
      </c>
      <c r="H29" s="39">
        <v>4646</v>
      </c>
      <c r="I29" s="40">
        <v>908.9</v>
      </c>
      <c r="J29" s="41">
        <v>173.2</v>
      </c>
      <c r="K29" s="41">
        <v>0.9</v>
      </c>
      <c r="L29" s="41">
        <v>3.4</v>
      </c>
      <c r="M29" s="41">
        <v>191.6</v>
      </c>
      <c r="N29" s="41">
        <v>539.70000000000005</v>
      </c>
      <c r="O29" s="42">
        <v>62.3</v>
      </c>
    </row>
    <row r="30" spans="1:17">
      <c r="A30" s="16" t="s">
        <v>36</v>
      </c>
      <c r="B30" s="38">
        <v>20535</v>
      </c>
      <c r="C30" s="38">
        <v>4781</v>
      </c>
      <c r="D30" s="38">
        <v>24</v>
      </c>
      <c r="E30" s="38">
        <v>30</v>
      </c>
      <c r="F30" s="38">
        <v>4285</v>
      </c>
      <c r="G30" s="38">
        <v>11415</v>
      </c>
      <c r="H30" s="39">
        <v>1420</v>
      </c>
      <c r="I30" s="40">
        <v>1125.2</v>
      </c>
      <c r="J30" s="41">
        <v>262</v>
      </c>
      <c r="K30" s="41">
        <v>1.3</v>
      </c>
      <c r="L30" s="41">
        <v>1.6</v>
      </c>
      <c r="M30" s="41">
        <v>234.8</v>
      </c>
      <c r="N30" s="41">
        <v>625.5</v>
      </c>
      <c r="O30" s="42">
        <v>77.8</v>
      </c>
    </row>
    <row r="31" spans="1:17">
      <c r="A31" s="16" t="s">
        <v>37</v>
      </c>
      <c r="B31" s="38">
        <v>14561</v>
      </c>
      <c r="C31" s="38">
        <v>2379</v>
      </c>
      <c r="D31" s="38">
        <v>34</v>
      </c>
      <c r="E31" s="38">
        <v>73</v>
      </c>
      <c r="F31" s="38">
        <v>2796</v>
      </c>
      <c r="G31" s="38">
        <v>9279</v>
      </c>
      <c r="H31" s="39">
        <v>536</v>
      </c>
      <c r="I31" s="40">
        <v>1028.3</v>
      </c>
      <c r="J31" s="41">
        <v>168</v>
      </c>
      <c r="K31" s="41">
        <v>2.4</v>
      </c>
      <c r="L31" s="41">
        <v>5.2</v>
      </c>
      <c r="M31" s="41">
        <v>197.5</v>
      </c>
      <c r="N31" s="41">
        <v>655.29999999999995</v>
      </c>
      <c r="O31" s="42">
        <v>37.9</v>
      </c>
    </row>
    <row r="32" spans="1:17" s="3" customFormat="1" ht="25.15" customHeight="1">
      <c r="A32" s="13" t="s">
        <v>38</v>
      </c>
      <c r="B32" s="32">
        <v>35883</v>
      </c>
      <c r="C32" s="32">
        <v>6386</v>
      </c>
      <c r="D32" s="32">
        <v>36</v>
      </c>
      <c r="E32" s="32">
        <v>306</v>
      </c>
      <c r="F32" s="32">
        <v>6332</v>
      </c>
      <c r="G32" s="32">
        <v>22823</v>
      </c>
      <c r="H32" s="33">
        <v>892</v>
      </c>
      <c r="I32" s="34">
        <v>1374.8</v>
      </c>
      <c r="J32" s="35">
        <v>244.7</v>
      </c>
      <c r="K32" s="35">
        <v>1.4</v>
      </c>
      <c r="L32" s="35">
        <v>11.7</v>
      </c>
      <c r="M32" s="35">
        <v>242.6</v>
      </c>
      <c r="N32" s="35">
        <v>874.4</v>
      </c>
      <c r="O32" s="36">
        <v>34.200000000000003</v>
      </c>
      <c r="Q32"/>
    </row>
    <row r="33" spans="1:17">
      <c r="A33" s="16" t="s">
        <v>39</v>
      </c>
      <c r="B33" s="38">
        <v>107770</v>
      </c>
      <c r="C33" s="38">
        <v>19122</v>
      </c>
      <c r="D33" s="38">
        <v>70</v>
      </c>
      <c r="E33" s="38">
        <v>602</v>
      </c>
      <c r="F33" s="38">
        <v>22504</v>
      </c>
      <c r="G33" s="38">
        <v>65472</v>
      </c>
      <c r="H33" s="39">
        <v>2656</v>
      </c>
      <c r="I33" s="40">
        <v>1219.7</v>
      </c>
      <c r="J33" s="41">
        <v>216.4</v>
      </c>
      <c r="K33" s="41">
        <v>0.8</v>
      </c>
      <c r="L33" s="41">
        <v>6.8</v>
      </c>
      <c r="M33" s="41">
        <v>254.7</v>
      </c>
      <c r="N33" s="41">
        <v>741</v>
      </c>
      <c r="O33" s="42">
        <v>30.1</v>
      </c>
    </row>
    <row r="34" spans="1:17">
      <c r="A34" s="16" t="s">
        <v>40</v>
      </c>
      <c r="B34" s="38">
        <v>65335</v>
      </c>
      <c r="C34" s="38">
        <v>11720</v>
      </c>
      <c r="D34" s="38">
        <v>54</v>
      </c>
      <c r="E34" s="38">
        <v>200</v>
      </c>
      <c r="F34" s="38">
        <v>14450</v>
      </c>
      <c r="G34" s="38">
        <v>38911</v>
      </c>
      <c r="H34" s="39">
        <v>3019</v>
      </c>
      <c r="I34" s="40">
        <v>1179.0999999999999</v>
      </c>
      <c r="J34" s="41">
        <v>211.5</v>
      </c>
      <c r="K34" s="41">
        <v>1</v>
      </c>
      <c r="L34" s="41">
        <v>3.6</v>
      </c>
      <c r="M34" s="41">
        <v>260.8</v>
      </c>
      <c r="N34" s="41">
        <v>702.2</v>
      </c>
      <c r="O34" s="42">
        <v>54.5</v>
      </c>
    </row>
    <row r="35" spans="1:17">
      <c r="A35" s="16" t="s">
        <v>41</v>
      </c>
      <c r="B35" s="38">
        <v>16701</v>
      </c>
      <c r="C35" s="38">
        <v>2890</v>
      </c>
      <c r="D35" s="38">
        <v>13</v>
      </c>
      <c r="E35" s="38">
        <v>40</v>
      </c>
      <c r="F35" s="38">
        <v>3425</v>
      </c>
      <c r="G35" s="38">
        <v>10333</v>
      </c>
      <c r="H35" s="39">
        <v>575</v>
      </c>
      <c r="I35" s="40">
        <v>1213.7</v>
      </c>
      <c r="J35" s="41">
        <v>210</v>
      </c>
      <c r="K35" s="41">
        <v>0.9</v>
      </c>
      <c r="L35" s="41">
        <v>2.9</v>
      </c>
      <c r="M35" s="41">
        <v>248.9</v>
      </c>
      <c r="N35" s="41">
        <v>750.9</v>
      </c>
      <c r="O35" s="42">
        <v>41.8</v>
      </c>
    </row>
    <row r="36" spans="1:17">
      <c r="A36" s="16" t="s">
        <v>42</v>
      </c>
      <c r="B36" s="38">
        <v>13722</v>
      </c>
      <c r="C36" s="38">
        <v>2099</v>
      </c>
      <c r="D36" s="38">
        <v>32</v>
      </c>
      <c r="E36" s="38">
        <v>73</v>
      </c>
      <c r="F36" s="38">
        <v>2782</v>
      </c>
      <c r="G36" s="38">
        <v>8736</v>
      </c>
      <c r="H36" s="39">
        <v>1414</v>
      </c>
      <c r="I36" s="40">
        <v>1413.2</v>
      </c>
      <c r="J36" s="41">
        <v>216.2</v>
      </c>
      <c r="K36" s="41">
        <v>3.3</v>
      </c>
      <c r="L36" s="41">
        <v>7.5</v>
      </c>
      <c r="M36" s="41">
        <v>286.5</v>
      </c>
      <c r="N36" s="41">
        <v>899.7</v>
      </c>
      <c r="O36" s="42">
        <v>145.6</v>
      </c>
    </row>
    <row r="37" spans="1:17" s="3" customFormat="1" ht="25.15" customHeight="1">
      <c r="A37" s="13" t="s">
        <v>43</v>
      </c>
      <c r="B37" s="32">
        <v>8722</v>
      </c>
      <c r="C37" s="32">
        <v>1931</v>
      </c>
      <c r="D37" s="32">
        <v>12</v>
      </c>
      <c r="E37" s="32">
        <v>34</v>
      </c>
      <c r="F37" s="32">
        <v>1791</v>
      </c>
      <c r="G37" s="32">
        <v>4954</v>
      </c>
      <c r="H37" s="33">
        <v>569</v>
      </c>
      <c r="I37" s="34">
        <v>1519.5</v>
      </c>
      <c r="J37" s="35">
        <v>336.4</v>
      </c>
      <c r="K37" s="35">
        <v>2.1</v>
      </c>
      <c r="L37" s="35">
        <v>5.9</v>
      </c>
      <c r="M37" s="35">
        <v>312</v>
      </c>
      <c r="N37" s="35">
        <v>863.1</v>
      </c>
      <c r="O37" s="36">
        <v>99.1</v>
      </c>
      <c r="Q37"/>
    </row>
    <row r="38" spans="1:17">
      <c r="A38" s="16" t="s">
        <v>44</v>
      </c>
      <c r="B38" s="38">
        <v>11003</v>
      </c>
      <c r="C38" s="38">
        <v>2324</v>
      </c>
      <c r="D38" s="38">
        <v>30</v>
      </c>
      <c r="E38" s="38">
        <v>33</v>
      </c>
      <c r="F38" s="38">
        <v>2274</v>
      </c>
      <c r="G38" s="38">
        <v>6342</v>
      </c>
      <c r="H38" s="39">
        <v>545</v>
      </c>
      <c r="I38" s="40">
        <v>1578.6</v>
      </c>
      <c r="J38" s="41">
        <v>333.4</v>
      </c>
      <c r="K38" s="41">
        <v>4.3</v>
      </c>
      <c r="L38" s="41">
        <v>4.7</v>
      </c>
      <c r="M38" s="41">
        <v>326.3</v>
      </c>
      <c r="N38" s="41">
        <v>909.9</v>
      </c>
      <c r="O38" s="42">
        <v>78.2</v>
      </c>
    </row>
    <row r="39" spans="1:17">
      <c r="A39" s="16" t="s">
        <v>45</v>
      </c>
      <c r="B39" s="38">
        <v>29088</v>
      </c>
      <c r="C39" s="38">
        <v>5698</v>
      </c>
      <c r="D39" s="38">
        <v>26</v>
      </c>
      <c r="E39" s="38">
        <v>141</v>
      </c>
      <c r="F39" s="38">
        <v>4854</v>
      </c>
      <c r="G39" s="38">
        <v>18369</v>
      </c>
      <c r="H39" s="39">
        <v>2513</v>
      </c>
      <c r="I39" s="40">
        <v>1511.9</v>
      </c>
      <c r="J39" s="41">
        <v>296.2</v>
      </c>
      <c r="K39" s="41">
        <v>1.4</v>
      </c>
      <c r="L39" s="41">
        <v>7.3</v>
      </c>
      <c r="M39" s="41">
        <v>252.3</v>
      </c>
      <c r="N39" s="41">
        <v>954.7</v>
      </c>
      <c r="O39" s="42">
        <v>130.6</v>
      </c>
    </row>
    <row r="40" spans="1:17">
      <c r="A40" s="16" t="s">
        <v>46</v>
      </c>
      <c r="B40" s="38">
        <v>40418</v>
      </c>
      <c r="C40" s="38">
        <v>8985</v>
      </c>
      <c r="D40" s="38">
        <v>28</v>
      </c>
      <c r="E40" s="38">
        <v>155</v>
      </c>
      <c r="F40" s="38">
        <v>10114</v>
      </c>
      <c r="G40" s="38">
        <v>21136</v>
      </c>
      <c r="H40" s="39">
        <v>3381</v>
      </c>
      <c r="I40" s="40">
        <v>1426.7</v>
      </c>
      <c r="J40" s="41">
        <v>317.2</v>
      </c>
      <c r="K40" s="41">
        <v>1</v>
      </c>
      <c r="L40" s="41">
        <v>5.5</v>
      </c>
      <c r="M40" s="41">
        <v>357</v>
      </c>
      <c r="N40" s="41">
        <v>746.1</v>
      </c>
      <c r="O40" s="42">
        <v>119.3</v>
      </c>
    </row>
    <row r="41" spans="1:17">
      <c r="A41" s="16" t="s">
        <v>47</v>
      </c>
      <c r="B41" s="38">
        <v>27120</v>
      </c>
      <c r="C41" s="38">
        <v>6059</v>
      </c>
      <c r="D41" s="38">
        <v>40</v>
      </c>
      <c r="E41" s="38">
        <v>60</v>
      </c>
      <c r="F41" s="38">
        <v>9703</v>
      </c>
      <c r="G41" s="38">
        <v>11258</v>
      </c>
      <c r="H41" s="39">
        <v>2012</v>
      </c>
      <c r="I41" s="40">
        <v>1926.1</v>
      </c>
      <c r="J41" s="41">
        <v>430.3</v>
      </c>
      <c r="K41" s="41">
        <v>2.8</v>
      </c>
      <c r="L41" s="41">
        <v>4.3</v>
      </c>
      <c r="M41" s="41">
        <v>689.1</v>
      </c>
      <c r="N41" s="41">
        <v>799.6</v>
      </c>
      <c r="O41" s="42">
        <v>142.9</v>
      </c>
    </row>
    <row r="42" spans="1:17" s="3" customFormat="1" ht="25.15" customHeight="1">
      <c r="A42" s="13" t="s">
        <v>48</v>
      </c>
      <c r="B42" s="32">
        <v>14845</v>
      </c>
      <c r="C42" s="32">
        <v>3916</v>
      </c>
      <c r="D42" s="32">
        <v>23</v>
      </c>
      <c r="E42" s="32">
        <v>37</v>
      </c>
      <c r="F42" s="32">
        <v>4367</v>
      </c>
      <c r="G42" s="32">
        <v>6502</v>
      </c>
      <c r="H42" s="33">
        <v>2137</v>
      </c>
      <c r="I42" s="34">
        <v>1943.1</v>
      </c>
      <c r="J42" s="35">
        <v>512.6</v>
      </c>
      <c r="K42" s="35">
        <v>3</v>
      </c>
      <c r="L42" s="35">
        <v>4.8</v>
      </c>
      <c r="M42" s="35">
        <v>571.6</v>
      </c>
      <c r="N42" s="35">
        <v>851</v>
      </c>
      <c r="O42" s="36">
        <v>279.7</v>
      </c>
      <c r="Q42"/>
    </row>
    <row r="43" spans="1:17">
      <c r="A43" s="16" t="s">
        <v>49</v>
      </c>
      <c r="B43" s="38">
        <v>15102</v>
      </c>
      <c r="C43" s="38">
        <v>3433</v>
      </c>
      <c r="D43" s="38">
        <v>18</v>
      </c>
      <c r="E43" s="38">
        <v>123</v>
      </c>
      <c r="F43" s="38">
        <v>2653</v>
      </c>
      <c r="G43" s="38">
        <v>8875</v>
      </c>
      <c r="H43" s="39">
        <v>1921</v>
      </c>
      <c r="I43" s="40">
        <v>1539.4</v>
      </c>
      <c r="J43" s="41">
        <v>349.9</v>
      </c>
      <c r="K43" s="41">
        <v>1.8</v>
      </c>
      <c r="L43" s="41">
        <v>12.5</v>
      </c>
      <c r="M43" s="41">
        <v>270.39999999999998</v>
      </c>
      <c r="N43" s="41">
        <v>904.7</v>
      </c>
      <c r="O43" s="42">
        <v>195.8</v>
      </c>
    </row>
    <row r="44" spans="1:17">
      <c r="A44" s="16" t="s">
        <v>50</v>
      </c>
      <c r="B44" s="38">
        <v>22579</v>
      </c>
      <c r="C44" s="38">
        <v>5116</v>
      </c>
      <c r="D44" s="38">
        <v>26</v>
      </c>
      <c r="E44" s="38">
        <v>72</v>
      </c>
      <c r="F44" s="38">
        <v>5131</v>
      </c>
      <c r="G44" s="38">
        <v>12234</v>
      </c>
      <c r="H44" s="39">
        <v>3315</v>
      </c>
      <c r="I44" s="40">
        <v>1618.6</v>
      </c>
      <c r="J44" s="41">
        <v>366.7</v>
      </c>
      <c r="K44" s="41">
        <v>1.9</v>
      </c>
      <c r="L44" s="41">
        <v>5.2</v>
      </c>
      <c r="M44" s="41">
        <v>367.8</v>
      </c>
      <c r="N44" s="41">
        <v>877</v>
      </c>
      <c r="O44" s="42">
        <v>237.6</v>
      </c>
    </row>
    <row r="45" spans="1:17">
      <c r="A45" s="16" t="s">
        <v>51</v>
      </c>
      <c r="B45" s="38">
        <v>18320</v>
      </c>
      <c r="C45" s="38">
        <v>3676</v>
      </c>
      <c r="D45" s="38">
        <v>11</v>
      </c>
      <c r="E45" s="38">
        <v>107</v>
      </c>
      <c r="F45" s="38">
        <v>6669</v>
      </c>
      <c r="G45" s="38">
        <v>7857</v>
      </c>
      <c r="H45" s="39">
        <v>1495</v>
      </c>
      <c r="I45" s="40">
        <v>2482.4</v>
      </c>
      <c r="J45" s="41">
        <v>498.1</v>
      </c>
      <c r="K45" s="41">
        <v>1.5</v>
      </c>
      <c r="L45" s="41">
        <v>14.5</v>
      </c>
      <c r="M45" s="41">
        <v>903.7</v>
      </c>
      <c r="N45" s="41">
        <v>1064.5999999999999</v>
      </c>
      <c r="O45" s="42">
        <v>202.6</v>
      </c>
    </row>
    <row r="46" spans="1:17">
      <c r="A46" s="16" t="s">
        <v>52</v>
      </c>
      <c r="B46" s="38">
        <v>86071</v>
      </c>
      <c r="C46" s="38">
        <v>21476</v>
      </c>
      <c r="D46" s="38">
        <v>56</v>
      </c>
      <c r="E46" s="38">
        <v>285</v>
      </c>
      <c r="F46" s="38">
        <v>21340</v>
      </c>
      <c r="G46" s="38">
        <v>42914</v>
      </c>
      <c r="H46" s="39">
        <v>8415</v>
      </c>
      <c r="I46" s="40">
        <v>1690.7</v>
      </c>
      <c r="J46" s="41">
        <v>421.8</v>
      </c>
      <c r="K46" s="41">
        <v>1.1000000000000001</v>
      </c>
      <c r="L46" s="41">
        <v>5.6</v>
      </c>
      <c r="M46" s="41">
        <v>419.2</v>
      </c>
      <c r="N46" s="41">
        <v>842.9</v>
      </c>
      <c r="O46" s="42">
        <v>165.3</v>
      </c>
    </row>
    <row r="47" spans="1:17" s="3" customFormat="1" ht="25.15" customHeight="1">
      <c r="A47" s="13" t="s">
        <v>53</v>
      </c>
      <c r="B47" s="32">
        <v>15108</v>
      </c>
      <c r="C47" s="32">
        <v>4267</v>
      </c>
      <c r="D47" s="32">
        <v>24</v>
      </c>
      <c r="E47" s="32">
        <v>30</v>
      </c>
      <c r="F47" s="32">
        <v>4364</v>
      </c>
      <c r="G47" s="32">
        <v>6423</v>
      </c>
      <c r="H47" s="33">
        <v>2603</v>
      </c>
      <c r="I47" s="34">
        <v>1809.3</v>
      </c>
      <c r="J47" s="35">
        <v>511</v>
      </c>
      <c r="K47" s="35">
        <v>2.9</v>
      </c>
      <c r="L47" s="35">
        <v>3.6</v>
      </c>
      <c r="M47" s="35">
        <v>522.6</v>
      </c>
      <c r="N47" s="35">
        <v>769.2</v>
      </c>
      <c r="O47" s="36">
        <v>311.7</v>
      </c>
      <c r="Q47"/>
    </row>
    <row r="48" spans="1:17">
      <c r="A48" s="16" t="s">
        <v>54</v>
      </c>
      <c r="B48" s="38">
        <v>26780</v>
      </c>
      <c r="C48" s="38">
        <v>7922</v>
      </c>
      <c r="D48" s="38">
        <v>38</v>
      </c>
      <c r="E48" s="38">
        <v>143</v>
      </c>
      <c r="F48" s="38">
        <v>6407</v>
      </c>
      <c r="G48" s="38">
        <v>12270</v>
      </c>
      <c r="H48" s="39">
        <v>4210</v>
      </c>
      <c r="I48" s="40">
        <v>1932.2</v>
      </c>
      <c r="J48" s="41">
        <v>571.6</v>
      </c>
      <c r="K48" s="41">
        <v>2.7</v>
      </c>
      <c r="L48" s="41">
        <v>10.3</v>
      </c>
      <c r="M48" s="41">
        <v>462.3</v>
      </c>
      <c r="N48" s="41">
        <v>885.3</v>
      </c>
      <c r="O48" s="42">
        <v>303.8</v>
      </c>
    </row>
    <row r="49" spans="1:17">
      <c r="A49" s="16" t="s">
        <v>55</v>
      </c>
      <c r="B49" s="38">
        <v>35190</v>
      </c>
      <c r="C49" s="38">
        <v>8943</v>
      </c>
      <c r="D49" s="38">
        <v>48</v>
      </c>
      <c r="E49" s="38">
        <v>154</v>
      </c>
      <c r="F49" s="38">
        <v>9310</v>
      </c>
      <c r="G49" s="38">
        <v>16735</v>
      </c>
      <c r="H49" s="39">
        <v>5447</v>
      </c>
      <c r="I49" s="40">
        <v>1961.5</v>
      </c>
      <c r="J49" s="41">
        <v>498.5</v>
      </c>
      <c r="K49" s="41">
        <v>2.7</v>
      </c>
      <c r="L49" s="41">
        <v>8.6</v>
      </c>
      <c r="M49" s="41">
        <v>519</v>
      </c>
      <c r="N49" s="41">
        <v>932.8</v>
      </c>
      <c r="O49" s="42">
        <v>303.60000000000002</v>
      </c>
    </row>
    <row r="50" spans="1:17">
      <c r="A50" s="16" t="s">
        <v>56</v>
      </c>
      <c r="B50" s="38">
        <v>20042</v>
      </c>
      <c r="C50" s="38">
        <v>5247</v>
      </c>
      <c r="D50" s="38">
        <v>40</v>
      </c>
      <c r="E50" s="38">
        <v>50</v>
      </c>
      <c r="F50" s="38">
        <v>2908</v>
      </c>
      <c r="G50" s="38">
        <v>11797</v>
      </c>
      <c r="H50" s="39">
        <v>4099</v>
      </c>
      <c r="I50" s="40">
        <v>1711.5</v>
      </c>
      <c r="J50" s="41">
        <v>448.1</v>
      </c>
      <c r="K50" s="41">
        <v>3.4</v>
      </c>
      <c r="L50" s="41">
        <v>4.3</v>
      </c>
      <c r="M50" s="41">
        <v>248.3</v>
      </c>
      <c r="N50" s="41">
        <v>1007.4</v>
      </c>
      <c r="O50" s="42">
        <v>350</v>
      </c>
    </row>
    <row r="51" spans="1:17">
      <c r="A51" s="16" t="s">
        <v>57</v>
      </c>
      <c r="B51" s="38">
        <v>19245</v>
      </c>
      <c r="C51" s="38">
        <v>5837</v>
      </c>
      <c r="D51" s="38">
        <v>27</v>
      </c>
      <c r="E51" s="38">
        <v>82</v>
      </c>
      <c r="F51" s="38">
        <v>3804</v>
      </c>
      <c r="G51" s="38">
        <v>9495</v>
      </c>
      <c r="H51" s="39">
        <v>2944</v>
      </c>
      <c r="I51" s="40">
        <v>1727.6</v>
      </c>
      <c r="J51" s="41">
        <v>524</v>
      </c>
      <c r="K51" s="41">
        <v>2.4</v>
      </c>
      <c r="L51" s="41">
        <v>7.4</v>
      </c>
      <c r="M51" s="41">
        <v>341.5</v>
      </c>
      <c r="N51" s="41">
        <v>852.3</v>
      </c>
      <c r="O51" s="42">
        <v>264.3</v>
      </c>
    </row>
    <row r="52" spans="1:17" s="3" customFormat="1" ht="25.15" customHeight="1">
      <c r="A52" s="13" t="s">
        <v>58</v>
      </c>
      <c r="B52" s="32">
        <v>34275</v>
      </c>
      <c r="C52" s="32">
        <v>9792</v>
      </c>
      <c r="D52" s="32">
        <v>44</v>
      </c>
      <c r="E52" s="32">
        <v>181</v>
      </c>
      <c r="F52" s="32">
        <v>8887</v>
      </c>
      <c r="G52" s="32">
        <v>15371</v>
      </c>
      <c r="H52" s="33">
        <v>5973</v>
      </c>
      <c r="I52" s="34">
        <v>2054.9</v>
      </c>
      <c r="J52" s="35">
        <v>587.1</v>
      </c>
      <c r="K52" s="35">
        <v>2.6</v>
      </c>
      <c r="L52" s="35">
        <v>10.9</v>
      </c>
      <c r="M52" s="35">
        <v>532.79999999999995</v>
      </c>
      <c r="N52" s="35">
        <v>921.5</v>
      </c>
      <c r="O52" s="36">
        <v>358.1</v>
      </c>
      <c r="Q52"/>
    </row>
    <row r="53" spans="1:17">
      <c r="A53" s="17" t="s">
        <v>59</v>
      </c>
      <c r="B53" s="44">
        <v>18893</v>
      </c>
      <c r="C53" s="44">
        <v>5412</v>
      </c>
      <c r="D53" s="44">
        <v>24</v>
      </c>
      <c r="E53" s="44">
        <v>67</v>
      </c>
      <c r="F53" s="44">
        <v>3785</v>
      </c>
      <c r="G53" s="44">
        <v>9605</v>
      </c>
      <c r="H53" s="45">
        <v>1216</v>
      </c>
      <c r="I53" s="46">
        <v>1329.6</v>
      </c>
      <c r="J53" s="47">
        <v>380.9</v>
      </c>
      <c r="K53" s="47">
        <v>1.7</v>
      </c>
      <c r="L53" s="47">
        <v>4.7</v>
      </c>
      <c r="M53" s="47">
        <v>266.39999999999998</v>
      </c>
      <c r="N53" s="47">
        <v>675.9</v>
      </c>
      <c r="O53" s="48">
        <v>85.6</v>
      </c>
    </row>
    <row r="54" spans="1:17" ht="12.75" customHeight="1">
      <c r="H54" s="49"/>
      <c r="I54" s="50"/>
      <c r="J54" s="50"/>
      <c r="K54" s="50"/>
      <c r="L54" s="50"/>
      <c r="M54" s="50"/>
      <c r="N54" s="50"/>
      <c r="O54" s="50"/>
    </row>
  </sheetData>
  <mergeCells count="18">
    <mergeCell ref="K4:K5"/>
    <mergeCell ref="L4:L5"/>
    <mergeCell ref="M1:O1"/>
    <mergeCell ref="A2:A5"/>
    <mergeCell ref="B2:H2"/>
    <mergeCell ref="J2:O2"/>
    <mergeCell ref="B3:B5"/>
    <mergeCell ref="H3:H5"/>
    <mergeCell ref="I3:I5"/>
    <mergeCell ref="O3:O5"/>
    <mergeCell ref="C4:C5"/>
    <mergeCell ref="D4:D5"/>
    <mergeCell ref="M4:M5"/>
    <mergeCell ref="N4:N5"/>
    <mergeCell ref="E4:E5"/>
    <mergeCell ref="F4:F5"/>
    <mergeCell ref="G4:G5"/>
    <mergeCell ref="J4:J5"/>
  </mergeCells>
  <phoneticPr fontId="2"/>
  <pageMargins left="0.62" right="0.25" top="0.59055118110236227" bottom="0.59055118110236227" header="0" footer="0"/>
  <pageSetup paperSize="9" scale="85" fitToWidth="0" orientation="portrait" blackAndWhite="1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view="pageBreakPreview" zoomScale="75" zoomScaleNormal="75" zoomScaleSheetLayoutView="75" workbookViewId="0">
      <pane xSplit="1" ySplit="5" topLeftCell="B6" activePane="bottomRight" state="frozen"/>
      <selection activeCell="E15" sqref="E15"/>
      <selection pane="topRight" activeCell="E15" sqref="E15"/>
      <selection pane="bottomLeft" activeCell="E15" sqref="E15"/>
      <selection pane="bottomRight" activeCell="S15" sqref="S15"/>
    </sheetView>
  </sheetViews>
  <sheetFormatPr defaultColWidth="9.125" defaultRowHeight="13.5"/>
  <cols>
    <col min="1" max="1" width="11.875" style="57" customWidth="1"/>
    <col min="2" max="14" width="9.625" style="57" customWidth="1"/>
    <col min="15" max="256" width="9.125" style="57"/>
    <col min="257" max="257" width="11.875" style="57" customWidth="1"/>
    <col min="258" max="270" width="9.625" style="57" customWidth="1"/>
    <col min="271" max="512" width="9.125" style="57"/>
    <col min="513" max="513" width="11.875" style="57" customWidth="1"/>
    <col min="514" max="526" width="9.625" style="57" customWidth="1"/>
    <col min="527" max="768" width="9.125" style="57"/>
    <col min="769" max="769" width="11.875" style="57" customWidth="1"/>
    <col min="770" max="782" width="9.625" style="57" customWidth="1"/>
    <col min="783" max="1024" width="9.125" style="57"/>
    <col min="1025" max="1025" width="11.875" style="57" customWidth="1"/>
    <col min="1026" max="1038" width="9.625" style="57" customWidth="1"/>
    <col min="1039" max="1280" width="9.125" style="57"/>
    <col min="1281" max="1281" width="11.875" style="57" customWidth="1"/>
    <col min="1282" max="1294" width="9.625" style="57" customWidth="1"/>
    <col min="1295" max="1536" width="9.125" style="57"/>
    <col min="1537" max="1537" width="11.875" style="57" customWidth="1"/>
    <col min="1538" max="1550" width="9.625" style="57" customWidth="1"/>
    <col min="1551" max="1792" width="9.125" style="57"/>
    <col min="1793" max="1793" width="11.875" style="57" customWidth="1"/>
    <col min="1794" max="1806" width="9.625" style="57" customWidth="1"/>
    <col min="1807" max="2048" width="9.125" style="57"/>
    <col min="2049" max="2049" width="11.875" style="57" customWidth="1"/>
    <col min="2050" max="2062" width="9.625" style="57" customWidth="1"/>
    <col min="2063" max="2304" width="9.125" style="57"/>
    <col min="2305" max="2305" width="11.875" style="57" customWidth="1"/>
    <col min="2306" max="2318" width="9.625" style="57" customWidth="1"/>
    <col min="2319" max="2560" width="9.125" style="57"/>
    <col min="2561" max="2561" width="11.875" style="57" customWidth="1"/>
    <col min="2562" max="2574" width="9.625" style="57" customWidth="1"/>
    <col min="2575" max="2816" width="9.125" style="57"/>
    <col min="2817" max="2817" width="11.875" style="57" customWidth="1"/>
    <col min="2818" max="2830" width="9.625" style="57" customWidth="1"/>
    <col min="2831" max="3072" width="9.125" style="57"/>
    <col min="3073" max="3073" width="11.875" style="57" customWidth="1"/>
    <col min="3074" max="3086" width="9.625" style="57" customWidth="1"/>
    <col min="3087" max="3328" width="9.125" style="57"/>
    <col min="3329" max="3329" width="11.875" style="57" customWidth="1"/>
    <col min="3330" max="3342" width="9.625" style="57" customWidth="1"/>
    <col min="3343" max="3584" width="9.125" style="57"/>
    <col min="3585" max="3585" width="11.875" style="57" customWidth="1"/>
    <col min="3586" max="3598" width="9.625" style="57" customWidth="1"/>
    <col min="3599" max="3840" width="9.125" style="57"/>
    <col min="3841" max="3841" width="11.875" style="57" customWidth="1"/>
    <col min="3842" max="3854" width="9.625" style="57" customWidth="1"/>
    <col min="3855" max="4096" width="9.125" style="57"/>
    <col min="4097" max="4097" width="11.875" style="57" customWidth="1"/>
    <col min="4098" max="4110" width="9.625" style="57" customWidth="1"/>
    <col min="4111" max="4352" width="9.125" style="57"/>
    <col min="4353" max="4353" width="11.875" style="57" customWidth="1"/>
    <col min="4354" max="4366" width="9.625" style="57" customWidth="1"/>
    <col min="4367" max="4608" width="9.125" style="57"/>
    <col min="4609" max="4609" width="11.875" style="57" customWidth="1"/>
    <col min="4610" max="4622" width="9.625" style="57" customWidth="1"/>
    <col min="4623" max="4864" width="9.125" style="57"/>
    <col min="4865" max="4865" width="11.875" style="57" customWidth="1"/>
    <col min="4866" max="4878" width="9.625" style="57" customWidth="1"/>
    <col min="4879" max="5120" width="9.125" style="57"/>
    <col min="5121" max="5121" width="11.875" style="57" customWidth="1"/>
    <col min="5122" max="5134" width="9.625" style="57" customWidth="1"/>
    <col min="5135" max="5376" width="9.125" style="57"/>
    <col min="5377" max="5377" width="11.875" style="57" customWidth="1"/>
    <col min="5378" max="5390" width="9.625" style="57" customWidth="1"/>
    <col min="5391" max="5632" width="9.125" style="57"/>
    <col min="5633" max="5633" width="11.875" style="57" customWidth="1"/>
    <col min="5634" max="5646" width="9.625" style="57" customWidth="1"/>
    <col min="5647" max="5888" width="9.125" style="57"/>
    <col min="5889" max="5889" width="11.875" style="57" customWidth="1"/>
    <col min="5890" max="5902" width="9.625" style="57" customWidth="1"/>
    <col min="5903" max="6144" width="9.125" style="57"/>
    <col min="6145" max="6145" width="11.875" style="57" customWidth="1"/>
    <col min="6146" max="6158" width="9.625" style="57" customWidth="1"/>
    <col min="6159" max="6400" width="9.125" style="57"/>
    <col min="6401" max="6401" width="11.875" style="57" customWidth="1"/>
    <col min="6402" max="6414" width="9.625" style="57" customWidth="1"/>
    <col min="6415" max="6656" width="9.125" style="57"/>
    <col min="6657" max="6657" width="11.875" style="57" customWidth="1"/>
    <col min="6658" max="6670" width="9.625" style="57" customWidth="1"/>
    <col min="6671" max="6912" width="9.125" style="57"/>
    <col min="6913" max="6913" width="11.875" style="57" customWidth="1"/>
    <col min="6914" max="6926" width="9.625" style="57" customWidth="1"/>
    <col min="6927" max="7168" width="9.125" style="57"/>
    <col min="7169" max="7169" width="11.875" style="57" customWidth="1"/>
    <col min="7170" max="7182" width="9.625" style="57" customWidth="1"/>
    <col min="7183" max="7424" width="9.125" style="57"/>
    <col min="7425" max="7425" width="11.875" style="57" customWidth="1"/>
    <col min="7426" max="7438" width="9.625" style="57" customWidth="1"/>
    <col min="7439" max="7680" width="9.125" style="57"/>
    <col min="7681" max="7681" width="11.875" style="57" customWidth="1"/>
    <col min="7682" max="7694" width="9.625" style="57" customWidth="1"/>
    <col min="7695" max="7936" width="9.125" style="57"/>
    <col min="7937" max="7937" width="11.875" style="57" customWidth="1"/>
    <col min="7938" max="7950" width="9.625" style="57" customWidth="1"/>
    <col min="7951" max="8192" width="9.125" style="57"/>
    <col min="8193" max="8193" width="11.875" style="57" customWidth="1"/>
    <col min="8194" max="8206" width="9.625" style="57" customWidth="1"/>
    <col min="8207" max="8448" width="9.125" style="57"/>
    <col min="8449" max="8449" width="11.875" style="57" customWidth="1"/>
    <col min="8450" max="8462" width="9.625" style="57" customWidth="1"/>
    <col min="8463" max="8704" width="9.125" style="57"/>
    <col min="8705" max="8705" width="11.875" style="57" customWidth="1"/>
    <col min="8706" max="8718" width="9.625" style="57" customWidth="1"/>
    <col min="8719" max="8960" width="9.125" style="57"/>
    <col min="8961" max="8961" width="11.875" style="57" customWidth="1"/>
    <col min="8962" max="8974" width="9.625" style="57" customWidth="1"/>
    <col min="8975" max="9216" width="9.125" style="57"/>
    <col min="9217" max="9217" width="11.875" style="57" customWidth="1"/>
    <col min="9218" max="9230" width="9.625" style="57" customWidth="1"/>
    <col min="9231" max="9472" width="9.125" style="57"/>
    <col min="9473" max="9473" width="11.875" style="57" customWidth="1"/>
    <col min="9474" max="9486" width="9.625" style="57" customWidth="1"/>
    <col min="9487" max="9728" width="9.125" style="57"/>
    <col min="9729" max="9729" width="11.875" style="57" customWidth="1"/>
    <col min="9730" max="9742" width="9.625" style="57" customWidth="1"/>
    <col min="9743" max="9984" width="9.125" style="57"/>
    <col min="9985" max="9985" width="11.875" style="57" customWidth="1"/>
    <col min="9986" max="9998" width="9.625" style="57" customWidth="1"/>
    <col min="9999" max="10240" width="9.125" style="57"/>
    <col min="10241" max="10241" width="11.875" style="57" customWidth="1"/>
    <col min="10242" max="10254" width="9.625" style="57" customWidth="1"/>
    <col min="10255" max="10496" width="9.125" style="57"/>
    <col min="10497" max="10497" width="11.875" style="57" customWidth="1"/>
    <col min="10498" max="10510" width="9.625" style="57" customWidth="1"/>
    <col min="10511" max="10752" width="9.125" style="57"/>
    <col min="10753" max="10753" width="11.875" style="57" customWidth="1"/>
    <col min="10754" max="10766" width="9.625" style="57" customWidth="1"/>
    <col min="10767" max="11008" width="9.125" style="57"/>
    <col min="11009" max="11009" width="11.875" style="57" customWidth="1"/>
    <col min="11010" max="11022" width="9.625" style="57" customWidth="1"/>
    <col min="11023" max="11264" width="9.125" style="57"/>
    <col min="11265" max="11265" width="11.875" style="57" customWidth="1"/>
    <col min="11266" max="11278" width="9.625" style="57" customWidth="1"/>
    <col min="11279" max="11520" width="9.125" style="57"/>
    <col min="11521" max="11521" width="11.875" style="57" customWidth="1"/>
    <col min="11522" max="11534" width="9.625" style="57" customWidth="1"/>
    <col min="11535" max="11776" width="9.125" style="57"/>
    <col min="11777" max="11777" width="11.875" style="57" customWidth="1"/>
    <col min="11778" max="11790" width="9.625" style="57" customWidth="1"/>
    <col min="11791" max="12032" width="9.125" style="57"/>
    <col min="12033" max="12033" width="11.875" style="57" customWidth="1"/>
    <col min="12034" max="12046" width="9.625" style="57" customWidth="1"/>
    <col min="12047" max="12288" width="9.125" style="57"/>
    <col min="12289" max="12289" width="11.875" style="57" customWidth="1"/>
    <col min="12290" max="12302" width="9.625" style="57" customWidth="1"/>
    <col min="12303" max="12544" width="9.125" style="57"/>
    <col min="12545" max="12545" width="11.875" style="57" customWidth="1"/>
    <col min="12546" max="12558" width="9.625" style="57" customWidth="1"/>
    <col min="12559" max="12800" width="9.125" style="57"/>
    <col min="12801" max="12801" width="11.875" style="57" customWidth="1"/>
    <col min="12802" max="12814" width="9.625" style="57" customWidth="1"/>
    <col min="12815" max="13056" width="9.125" style="57"/>
    <col min="13057" max="13057" width="11.875" style="57" customWidth="1"/>
    <col min="13058" max="13070" width="9.625" style="57" customWidth="1"/>
    <col min="13071" max="13312" width="9.125" style="57"/>
    <col min="13313" max="13313" width="11.875" style="57" customWidth="1"/>
    <col min="13314" max="13326" width="9.625" style="57" customWidth="1"/>
    <col min="13327" max="13568" width="9.125" style="57"/>
    <col min="13569" max="13569" width="11.875" style="57" customWidth="1"/>
    <col min="13570" max="13582" width="9.625" style="57" customWidth="1"/>
    <col min="13583" max="13824" width="9.125" style="57"/>
    <col min="13825" max="13825" width="11.875" style="57" customWidth="1"/>
    <col min="13826" max="13838" width="9.625" style="57" customWidth="1"/>
    <col min="13839" max="14080" width="9.125" style="57"/>
    <col min="14081" max="14081" width="11.875" style="57" customWidth="1"/>
    <col min="14082" max="14094" width="9.625" style="57" customWidth="1"/>
    <col min="14095" max="14336" width="9.125" style="57"/>
    <col min="14337" max="14337" width="11.875" style="57" customWidth="1"/>
    <col min="14338" max="14350" width="9.625" style="57" customWidth="1"/>
    <col min="14351" max="14592" width="9.125" style="57"/>
    <col min="14593" max="14593" width="11.875" style="57" customWidth="1"/>
    <col min="14594" max="14606" width="9.625" style="57" customWidth="1"/>
    <col min="14607" max="14848" width="9.125" style="57"/>
    <col min="14849" max="14849" width="11.875" style="57" customWidth="1"/>
    <col min="14850" max="14862" width="9.625" style="57" customWidth="1"/>
    <col min="14863" max="15104" width="9.125" style="57"/>
    <col min="15105" max="15105" width="11.875" style="57" customWidth="1"/>
    <col min="15106" max="15118" width="9.625" style="57" customWidth="1"/>
    <col min="15119" max="15360" width="9.125" style="57"/>
    <col min="15361" max="15361" width="11.875" style="57" customWidth="1"/>
    <col min="15362" max="15374" width="9.625" style="57" customWidth="1"/>
    <col min="15375" max="15616" width="9.125" style="57"/>
    <col min="15617" max="15617" width="11.875" style="57" customWidth="1"/>
    <col min="15618" max="15630" width="9.625" style="57" customWidth="1"/>
    <col min="15631" max="15872" width="9.125" style="57"/>
    <col min="15873" max="15873" width="11.875" style="57" customWidth="1"/>
    <col min="15874" max="15886" width="9.625" style="57" customWidth="1"/>
    <col min="15887" max="16128" width="9.125" style="57"/>
    <col min="16129" max="16129" width="11.875" style="57" customWidth="1"/>
    <col min="16130" max="16142" width="9.625" style="57" customWidth="1"/>
    <col min="16143" max="16384" width="9.125" style="57"/>
  </cols>
  <sheetData>
    <row r="1" spans="1:14" ht="21">
      <c r="A1" s="175" t="s">
        <v>67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6">
        <v>41913</v>
      </c>
      <c r="M1" s="176"/>
      <c r="N1" s="176"/>
    </row>
    <row r="2" spans="1:14" ht="20.100000000000001" customHeight="1">
      <c r="A2" s="177" t="s">
        <v>68</v>
      </c>
      <c r="B2" s="180" t="s">
        <v>69</v>
      </c>
      <c r="C2" s="181"/>
      <c r="D2" s="181"/>
      <c r="E2" s="181"/>
      <c r="F2" s="181"/>
      <c r="G2" s="181"/>
      <c r="H2" s="181"/>
      <c r="I2" s="180" t="s">
        <v>70</v>
      </c>
      <c r="J2" s="181"/>
      <c r="K2" s="181"/>
      <c r="L2" s="181"/>
      <c r="M2" s="58"/>
      <c r="N2" s="182" t="s">
        <v>71</v>
      </c>
    </row>
    <row r="3" spans="1:14" ht="20.100000000000001" customHeight="1">
      <c r="A3" s="178"/>
      <c r="B3" s="185" t="s">
        <v>72</v>
      </c>
      <c r="C3" s="180" t="s">
        <v>73</v>
      </c>
      <c r="D3" s="181"/>
      <c r="E3" s="181"/>
      <c r="F3" s="181"/>
      <c r="G3" s="181"/>
      <c r="H3" s="181"/>
      <c r="I3" s="186" t="s">
        <v>72</v>
      </c>
      <c r="J3" s="187"/>
      <c r="K3" s="188"/>
      <c r="L3" s="185" t="s">
        <v>74</v>
      </c>
      <c r="M3" s="60" t="s">
        <v>75</v>
      </c>
      <c r="N3" s="183"/>
    </row>
    <row r="4" spans="1:14" ht="14.45" customHeight="1">
      <c r="A4" s="178"/>
      <c r="B4" s="183"/>
      <c r="C4" s="174" t="s">
        <v>76</v>
      </c>
      <c r="D4" s="174" t="s">
        <v>77</v>
      </c>
      <c r="E4" s="174" t="s">
        <v>78</v>
      </c>
      <c r="F4" s="174" t="s">
        <v>79</v>
      </c>
      <c r="G4" s="174" t="s">
        <v>80</v>
      </c>
      <c r="H4" s="174" t="s">
        <v>81</v>
      </c>
      <c r="I4" s="189"/>
      <c r="J4" s="190"/>
      <c r="K4" s="191"/>
      <c r="L4" s="183"/>
      <c r="M4" s="63"/>
      <c r="N4" s="183"/>
    </row>
    <row r="5" spans="1:14" ht="52.5" customHeight="1">
      <c r="A5" s="179"/>
      <c r="B5" s="184"/>
      <c r="C5" s="174"/>
      <c r="D5" s="174"/>
      <c r="E5" s="174"/>
      <c r="F5" s="174"/>
      <c r="G5" s="174"/>
      <c r="H5" s="174"/>
      <c r="I5" s="64" t="s">
        <v>82</v>
      </c>
      <c r="J5" s="65" t="s">
        <v>83</v>
      </c>
      <c r="K5" s="66" t="s">
        <v>84</v>
      </c>
      <c r="L5" s="184"/>
      <c r="M5" s="67" t="s">
        <v>80</v>
      </c>
      <c r="N5" s="184"/>
    </row>
    <row r="6" spans="1:14" ht="39.950000000000003" customHeight="1">
      <c r="A6" s="68" t="s">
        <v>85</v>
      </c>
      <c r="B6" s="69">
        <f t="shared" ref="B6:N6" si="0">SUM(B7:B8)</f>
        <v>143</v>
      </c>
      <c r="C6" s="70">
        <f t="shared" si="0"/>
        <v>22579</v>
      </c>
      <c r="D6" s="70">
        <f t="shared" si="0"/>
        <v>5116</v>
      </c>
      <c r="E6" s="70">
        <f t="shared" si="0"/>
        <v>26</v>
      </c>
      <c r="F6" s="70">
        <f t="shared" si="0"/>
        <v>72</v>
      </c>
      <c r="G6" s="70">
        <f t="shared" si="0"/>
        <v>5131</v>
      </c>
      <c r="H6" s="70">
        <f t="shared" si="0"/>
        <v>12234</v>
      </c>
      <c r="I6" s="70">
        <f t="shared" si="0"/>
        <v>1247</v>
      </c>
      <c r="J6" s="70">
        <f t="shared" si="0"/>
        <v>209</v>
      </c>
      <c r="K6" s="70">
        <f t="shared" si="0"/>
        <v>1038</v>
      </c>
      <c r="L6" s="70">
        <f t="shared" si="0"/>
        <v>3315</v>
      </c>
      <c r="M6" s="70">
        <f t="shared" si="0"/>
        <v>454</v>
      </c>
      <c r="N6" s="71">
        <f t="shared" si="0"/>
        <v>683</v>
      </c>
    </row>
    <row r="7" spans="1:14" ht="39.950000000000003" customHeight="1">
      <c r="A7" s="72" t="s">
        <v>86</v>
      </c>
      <c r="B7" s="73">
        <f t="shared" ref="B7:N7" si="1">SUM(B9:B19)</f>
        <v>132</v>
      </c>
      <c r="C7" s="74">
        <f t="shared" si="1"/>
        <v>21364</v>
      </c>
      <c r="D7" s="74">
        <f t="shared" si="1"/>
        <v>4751</v>
      </c>
      <c r="E7" s="74">
        <f t="shared" si="1"/>
        <v>26</v>
      </c>
      <c r="F7" s="74">
        <f t="shared" si="1"/>
        <v>72</v>
      </c>
      <c r="G7" s="74">
        <f t="shared" si="1"/>
        <v>4804</v>
      </c>
      <c r="H7" s="74">
        <f t="shared" si="1"/>
        <v>11711</v>
      </c>
      <c r="I7" s="74">
        <f t="shared" si="1"/>
        <v>1118</v>
      </c>
      <c r="J7" s="74">
        <f t="shared" si="1"/>
        <v>188</v>
      </c>
      <c r="K7" s="74">
        <f t="shared" si="1"/>
        <v>930</v>
      </c>
      <c r="L7" s="74">
        <f t="shared" si="1"/>
        <v>2976</v>
      </c>
      <c r="M7" s="74">
        <f t="shared" si="1"/>
        <v>390</v>
      </c>
      <c r="N7" s="75">
        <f t="shared" si="1"/>
        <v>620</v>
      </c>
    </row>
    <row r="8" spans="1:14" ht="39.950000000000003" customHeight="1">
      <c r="A8" s="76" t="s">
        <v>87</v>
      </c>
      <c r="B8" s="77">
        <f t="shared" ref="B8:N8" si="2">SUM(B20:B28)</f>
        <v>11</v>
      </c>
      <c r="C8" s="78">
        <f t="shared" si="2"/>
        <v>1215</v>
      </c>
      <c r="D8" s="78">
        <f t="shared" si="2"/>
        <v>365</v>
      </c>
      <c r="E8" s="78">
        <f t="shared" si="2"/>
        <v>0</v>
      </c>
      <c r="F8" s="78">
        <f t="shared" si="2"/>
        <v>0</v>
      </c>
      <c r="G8" s="78">
        <f t="shared" si="2"/>
        <v>327</v>
      </c>
      <c r="H8" s="78">
        <f t="shared" si="2"/>
        <v>523</v>
      </c>
      <c r="I8" s="78">
        <f t="shared" si="2"/>
        <v>129</v>
      </c>
      <c r="J8" s="78">
        <f t="shared" si="2"/>
        <v>21</v>
      </c>
      <c r="K8" s="78">
        <f t="shared" si="2"/>
        <v>108</v>
      </c>
      <c r="L8" s="78">
        <f t="shared" si="2"/>
        <v>339</v>
      </c>
      <c r="M8" s="78">
        <f t="shared" si="2"/>
        <v>64</v>
      </c>
      <c r="N8" s="79">
        <f t="shared" si="2"/>
        <v>63</v>
      </c>
    </row>
    <row r="9" spans="1:14" ht="39.950000000000003" customHeight="1">
      <c r="A9" s="72" t="s">
        <v>88</v>
      </c>
      <c r="B9" s="73">
        <v>43</v>
      </c>
      <c r="C9" s="74">
        <v>7679</v>
      </c>
      <c r="D9" s="74">
        <v>1663</v>
      </c>
      <c r="E9" s="74">
        <v>6</v>
      </c>
      <c r="F9" s="74">
        <v>0</v>
      </c>
      <c r="G9" s="74">
        <v>1732</v>
      </c>
      <c r="H9" s="74">
        <v>4278</v>
      </c>
      <c r="I9" s="74">
        <v>472</v>
      </c>
      <c r="J9" s="74">
        <v>93</v>
      </c>
      <c r="K9" s="74">
        <v>379</v>
      </c>
      <c r="L9" s="74">
        <v>1473</v>
      </c>
      <c r="M9" s="74">
        <v>134</v>
      </c>
      <c r="N9" s="75">
        <v>250</v>
      </c>
    </row>
    <row r="10" spans="1:14" ht="39.950000000000003" customHeight="1">
      <c r="A10" s="72" t="s">
        <v>89</v>
      </c>
      <c r="B10" s="73">
        <v>30</v>
      </c>
      <c r="C10" s="74">
        <v>2498</v>
      </c>
      <c r="D10" s="74">
        <v>393</v>
      </c>
      <c r="E10" s="74">
        <v>4</v>
      </c>
      <c r="F10" s="74">
        <v>0</v>
      </c>
      <c r="G10" s="74">
        <v>800</v>
      </c>
      <c r="H10" s="74">
        <v>1301</v>
      </c>
      <c r="I10" s="74">
        <v>116</v>
      </c>
      <c r="J10" s="74">
        <v>25</v>
      </c>
      <c r="K10" s="74">
        <v>91</v>
      </c>
      <c r="L10" s="74">
        <v>346</v>
      </c>
      <c r="M10" s="74">
        <v>9</v>
      </c>
      <c r="N10" s="75">
        <v>90</v>
      </c>
    </row>
    <row r="11" spans="1:14" ht="39.950000000000003" customHeight="1">
      <c r="A11" s="72" t="s">
        <v>90</v>
      </c>
      <c r="B11" s="73">
        <v>7</v>
      </c>
      <c r="C11" s="74">
        <v>1540</v>
      </c>
      <c r="D11" s="74">
        <v>293</v>
      </c>
      <c r="E11" s="74">
        <v>4</v>
      </c>
      <c r="F11" s="74">
        <v>5</v>
      </c>
      <c r="G11" s="74">
        <v>183</v>
      </c>
      <c r="H11" s="74">
        <v>1055</v>
      </c>
      <c r="I11" s="74">
        <v>79</v>
      </c>
      <c r="J11" s="74">
        <v>18</v>
      </c>
      <c r="K11" s="74">
        <v>61</v>
      </c>
      <c r="L11" s="74">
        <v>327</v>
      </c>
      <c r="M11" s="74">
        <v>141</v>
      </c>
      <c r="N11" s="75">
        <v>43</v>
      </c>
    </row>
    <row r="12" spans="1:14" ht="39.950000000000003" customHeight="1">
      <c r="A12" s="72" t="s">
        <v>91</v>
      </c>
      <c r="B12" s="73">
        <v>6</v>
      </c>
      <c r="C12" s="74">
        <v>1042</v>
      </c>
      <c r="D12" s="74">
        <v>418</v>
      </c>
      <c r="E12" s="74">
        <v>2</v>
      </c>
      <c r="F12" s="74">
        <v>0</v>
      </c>
      <c r="G12" s="74">
        <v>285</v>
      </c>
      <c r="H12" s="74">
        <v>337</v>
      </c>
      <c r="I12" s="74">
        <v>42</v>
      </c>
      <c r="J12" s="74">
        <v>2</v>
      </c>
      <c r="K12" s="74">
        <v>40</v>
      </c>
      <c r="L12" s="74">
        <v>38</v>
      </c>
      <c r="M12" s="74">
        <v>9</v>
      </c>
      <c r="N12" s="75">
        <v>20</v>
      </c>
    </row>
    <row r="13" spans="1:14" ht="39.950000000000003" customHeight="1">
      <c r="A13" s="72" t="s">
        <v>92</v>
      </c>
      <c r="B13" s="73">
        <v>12</v>
      </c>
      <c r="C13" s="74">
        <v>2468</v>
      </c>
      <c r="D13" s="74">
        <v>721</v>
      </c>
      <c r="E13" s="74">
        <v>2</v>
      </c>
      <c r="F13" s="74">
        <v>21</v>
      </c>
      <c r="G13" s="74">
        <v>343</v>
      </c>
      <c r="H13" s="74">
        <v>1381</v>
      </c>
      <c r="I13" s="74">
        <v>95</v>
      </c>
      <c r="J13" s="74">
        <v>12</v>
      </c>
      <c r="K13" s="74">
        <v>83</v>
      </c>
      <c r="L13" s="74">
        <v>197</v>
      </c>
      <c r="M13" s="74">
        <v>28</v>
      </c>
      <c r="N13" s="75">
        <v>53</v>
      </c>
    </row>
    <row r="14" spans="1:14" ht="39.950000000000003" customHeight="1">
      <c r="A14" s="72" t="s">
        <v>93</v>
      </c>
      <c r="B14" s="73">
        <v>10</v>
      </c>
      <c r="C14" s="74">
        <v>1825</v>
      </c>
      <c r="D14" s="74">
        <v>594</v>
      </c>
      <c r="E14" s="74">
        <v>2</v>
      </c>
      <c r="F14" s="74">
        <v>0</v>
      </c>
      <c r="G14" s="74">
        <v>412</v>
      </c>
      <c r="H14" s="74">
        <v>817</v>
      </c>
      <c r="I14" s="74">
        <v>93</v>
      </c>
      <c r="J14" s="74">
        <v>6</v>
      </c>
      <c r="K14" s="74">
        <v>87</v>
      </c>
      <c r="L14" s="74">
        <v>94</v>
      </c>
      <c r="M14" s="74">
        <v>0</v>
      </c>
      <c r="N14" s="75">
        <v>55</v>
      </c>
    </row>
    <row r="15" spans="1:14" ht="39.950000000000003" customHeight="1">
      <c r="A15" s="72" t="s">
        <v>94</v>
      </c>
      <c r="B15" s="73">
        <v>6</v>
      </c>
      <c r="C15" s="74">
        <v>1026</v>
      </c>
      <c r="D15" s="74">
        <v>267</v>
      </c>
      <c r="E15" s="74">
        <v>0</v>
      </c>
      <c r="F15" s="74">
        <v>26</v>
      </c>
      <c r="G15" s="74">
        <v>245</v>
      </c>
      <c r="H15" s="74">
        <v>488</v>
      </c>
      <c r="I15" s="74">
        <v>61</v>
      </c>
      <c r="J15" s="74">
        <v>9</v>
      </c>
      <c r="K15" s="74">
        <v>52</v>
      </c>
      <c r="L15" s="74">
        <v>124</v>
      </c>
      <c r="M15" s="74">
        <v>15</v>
      </c>
      <c r="N15" s="75">
        <v>26</v>
      </c>
    </row>
    <row r="16" spans="1:14" ht="39.950000000000003" customHeight="1">
      <c r="A16" s="72" t="s">
        <v>95</v>
      </c>
      <c r="B16" s="73">
        <v>2</v>
      </c>
      <c r="C16" s="74">
        <v>334</v>
      </c>
      <c r="D16" s="74">
        <v>0</v>
      </c>
      <c r="E16" s="74">
        <v>0</v>
      </c>
      <c r="F16" s="74">
        <v>0</v>
      </c>
      <c r="G16" s="74">
        <v>262</v>
      </c>
      <c r="H16" s="74">
        <v>72</v>
      </c>
      <c r="I16" s="74">
        <v>32</v>
      </c>
      <c r="J16" s="74">
        <v>3</v>
      </c>
      <c r="K16" s="74">
        <v>29</v>
      </c>
      <c r="L16" s="74">
        <v>42</v>
      </c>
      <c r="M16" s="74">
        <v>24</v>
      </c>
      <c r="N16" s="75">
        <v>15</v>
      </c>
    </row>
    <row r="17" spans="1:14" ht="39.950000000000003" customHeight="1">
      <c r="A17" s="72" t="s">
        <v>96</v>
      </c>
      <c r="B17" s="73">
        <v>9</v>
      </c>
      <c r="C17" s="74">
        <v>1365</v>
      </c>
      <c r="D17" s="74">
        <v>362</v>
      </c>
      <c r="E17" s="74">
        <v>4</v>
      </c>
      <c r="F17" s="74">
        <v>0</v>
      </c>
      <c r="G17" s="74">
        <v>445</v>
      </c>
      <c r="H17" s="74">
        <v>554</v>
      </c>
      <c r="I17" s="74">
        <v>56</v>
      </c>
      <c r="J17" s="74">
        <v>9</v>
      </c>
      <c r="K17" s="74">
        <v>47</v>
      </c>
      <c r="L17" s="74">
        <v>158</v>
      </c>
      <c r="M17" s="74">
        <v>12</v>
      </c>
      <c r="N17" s="75">
        <v>36</v>
      </c>
    </row>
    <row r="18" spans="1:14" ht="39.950000000000003" customHeight="1">
      <c r="A18" s="72" t="s">
        <v>97</v>
      </c>
      <c r="B18" s="73">
        <v>3</v>
      </c>
      <c r="C18" s="74">
        <v>315</v>
      </c>
      <c r="D18" s="74">
        <v>0</v>
      </c>
      <c r="E18" s="74">
        <v>2</v>
      </c>
      <c r="F18" s="74">
        <v>0</v>
      </c>
      <c r="G18" s="74">
        <v>97</v>
      </c>
      <c r="H18" s="74">
        <v>216</v>
      </c>
      <c r="I18" s="74">
        <v>41</v>
      </c>
      <c r="J18" s="74">
        <v>2</v>
      </c>
      <c r="K18" s="74">
        <v>39</v>
      </c>
      <c r="L18" s="74">
        <v>38</v>
      </c>
      <c r="M18" s="74">
        <v>0</v>
      </c>
      <c r="N18" s="75">
        <v>19</v>
      </c>
    </row>
    <row r="19" spans="1:14" ht="39.950000000000003" customHeight="1">
      <c r="A19" s="72" t="s">
        <v>98</v>
      </c>
      <c r="B19" s="77">
        <v>4</v>
      </c>
      <c r="C19" s="74">
        <v>1272</v>
      </c>
      <c r="D19" s="74">
        <v>40</v>
      </c>
      <c r="E19" s="74">
        <v>0</v>
      </c>
      <c r="F19" s="74">
        <v>20</v>
      </c>
      <c r="G19" s="74">
        <v>0</v>
      </c>
      <c r="H19" s="74">
        <v>1212</v>
      </c>
      <c r="I19" s="74">
        <v>31</v>
      </c>
      <c r="J19" s="74">
        <v>9</v>
      </c>
      <c r="K19" s="74">
        <v>22</v>
      </c>
      <c r="L19" s="74">
        <v>139</v>
      </c>
      <c r="M19" s="74">
        <v>18</v>
      </c>
      <c r="N19" s="75">
        <v>13</v>
      </c>
    </row>
    <row r="20" spans="1:14" ht="39.950000000000003" customHeight="1">
      <c r="A20" s="80" t="s">
        <v>99</v>
      </c>
      <c r="B20" s="81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5</v>
      </c>
      <c r="J20" s="82">
        <v>1</v>
      </c>
      <c r="K20" s="82">
        <v>4</v>
      </c>
      <c r="L20" s="82">
        <v>6</v>
      </c>
      <c r="M20" s="82">
        <v>0</v>
      </c>
      <c r="N20" s="83">
        <v>4</v>
      </c>
    </row>
    <row r="21" spans="1:14" ht="39.950000000000003" customHeight="1">
      <c r="A21" s="84" t="s">
        <v>100</v>
      </c>
      <c r="B21" s="73">
        <v>1</v>
      </c>
      <c r="C21" s="82">
        <v>77</v>
      </c>
      <c r="D21" s="82">
        <v>0</v>
      </c>
      <c r="E21" s="82">
        <v>0</v>
      </c>
      <c r="F21" s="82">
        <v>0</v>
      </c>
      <c r="G21" s="82">
        <v>30</v>
      </c>
      <c r="H21" s="82">
        <v>47</v>
      </c>
      <c r="I21" s="82">
        <v>11</v>
      </c>
      <c r="J21" s="82">
        <v>3</v>
      </c>
      <c r="K21" s="82">
        <v>8</v>
      </c>
      <c r="L21" s="82">
        <v>47</v>
      </c>
      <c r="M21" s="82">
        <v>14</v>
      </c>
      <c r="N21" s="83">
        <v>4</v>
      </c>
    </row>
    <row r="22" spans="1:14" ht="39.950000000000003" customHeight="1">
      <c r="A22" s="85" t="s">
        <v>101</v>
      </c>
      <c r="B22" s="69">
        <v>2</v>
      </c>
      <c r="C22" s="70">
        <v>209</v>
      </c>
      <c r="D22" s="70">
        <v>153</v>
      </c>
      <c r="E22" s="70">
        <v>0</v>
      </c>
      <c r="F22" s="70">
        <v>0</v>
      </c>
      <c r="G22" s="70">
        <v>56</v>
      </c>
      <c r="H22" s="70">
        <v>0</v>
      </c>
      <c r="I22" s="70">
        <v>26</v>
      </c>
      <c r="J22" s="70">
        <v>4</v>
      </c>
      <c r="K22" s="70">
        <v>22</v>
      </c>
      <c r="L22" s="70">
        <v>71</v>
      </c>
      <c r="M22" s="70">
        <v>8</v>
      </c>
      <c r="N22" s="71">
        <v>16</v>
      </c>
    </row>
    <row r="23" spans="1:14" ht="39.950000000000003" customHeight="1">
      <c r="A23" s="85" t="s">
        <v>102</v>
      </c>
      <c r="B23" s="77">
        <v>1</v>
      </c>
      <c r="C23" s="78">
        <v>213</v>
      </c>
      <c r="D23" s="78">
        <v>113</v>
      </c>
      <c r="E23" s="78">
        <v>0</v>
      </c>
      <c r="F23" s="78">
        <v>0</v>
      </c>
      <c r="G23" s="78">
        <v>100</v>
      </c>
      <c r="H23" s="78">
        <v>0</v>
      </c>
      <c r="I23" s="78">
        <v>18</v>
      </c>
      <c r="J23" s="78">
        <v>4</v>
      </c>
      <c r="K23" s="78">
        <v>14</v>
      </c>
      <c r="L23" s="78">
        <v>63</v>
      </c>
      <c r="M23" s="78">
        <v>19</v>
      </c>
      <c r="N23" s="79">
        <v>8</v>
      </c>
    </row>
    <row r="24" spans="1:14" s="86" customFormat="1" ht="39.950000000000003" customHeight="1">
      <c r="A24" s="84" t="s">
        <v>103</v>
      </c>
      <c r="B24" s="82">
        <v>1</v>
      </c>
      <c r="C24" s="82">
        <v>88</v>
      </c>
      <c r="D24" s="82">
        <v>0</v>
      </c>
      <c r="E24" s="82">
        <v>0</v>
      </c>
      <c r="F24" s="82">
        <v>0</v>
      </c>
      <c r="G24" s="82">
        <v>36</v>
      </c>
      <c r="H24" s="82">
        <v>52</v>
      </c>
      <c r="I24" s="82">
        <v>14</v>
      </c>
      <c r="J24" s="82">
        <v>2</v>
      </c>
      <c r="K24" s="82">
        <v>12</v>
      </c>
      <c r="L24" s="82">
        <v>29</v>
      </c>
      <c r="M24" s="82">
        <v>0</v>
      </c>
      <c r="N24" s="83">
        <v>9</v>
      </c>
    </row>
    <row r="25" spans="1:14" ht="39.950000000000003" customHeight="1">
      <c r="A25" s="84" t="s">
        <v>104</v>
      </c>
      <c r="B25" s="82">
        <v>0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14</v>
      </c>
      <c r="J25" s="82">
        <v>1</v>
      </c>
      <c r="K25" s="82">
        <v>13</v>
      </c>
      <c r="L25" s="82">
        <v>19</v>
      </c>
      <c r="M25" s="82">
        <v>4</v>
      </c>
      <c r="N25" s="83">
        <v>4</v>
      </c>
    </row>
    <row r="26" spans="1:14" ht="39.950000000000003" customHeight="1">
      <c r="A26" s="85" t="s">
        <v>105</v>
      </c>
      <c r="B26" s="73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6</v>
      </c>
      <c r="J26" s="74">
        <v>1</v>
      </c>
      <c r="K26" s="74">
        <v>5</v>
      </c>
      <c r="L26" s="74">
        <v>19</v>
      </c>
      <c r="M26" s="74">
        <v>4</v>
      </c>
      <c r="N26" s="75">
        <v>2</v>
      </c>
    </row>
    <row r="27" spans="1:14" ht="39.950000000000003" customHeight="1">
      <c r="A27" s="85" t="s">
        <v>106</v>
      </c>
      <c r="B27" s="73">
        <v>2</v>
      </c>
      <c r="C27" s="74">
        <v>232</v>
      </c>
      <c r="D27" s="74">
        <v>0</v>
      </c>
      <c r="E27" s="74">
        <v>0</v>
      </c>
      <c r="F27" s="74">
        <v>0</v>
      </c>
      <c r="G27" s="74">
        <v>45</v>
      </c>
      <c r="H27" s="74">
        <v>187</v>
      </c>
      <c r="I27" s="74">
        <v>13</v>
      </c>
      <c r="J27" s="74">
        <v>2</v>
      </c>
      <c r="K27" s="74">
        <v>11</v>
      </c>
      <c r="L27" s="74">
        <v>36</v>
      </c>
      <c r="M27" s="74">
        <v>3</v>
      </c>
      <c r="N27" s="75">
        <v>5</v>
      </c>
    </row>
    <row r="28" spans="1:14" ht="39.950000000000003" customHeight="1" thickBot="1">
      <c r="A28" s="87" t="s">
        <v>107</v>
      </c>
      <c r="B28" s="88">
        <v>4</v>
      </c>
      <c r="C28" s="89">
        <v>396</v>
      </c>
      <c r="D28" s="89">
        <v>99</v>
      </c>
      <c r="E28" s="89">
        <v>0</v>
      </c>
      <c r="F28" s="89">
        <v>0</v>
      </c>
      <c r="G28" s="89">
        <v>60</v>
      </c>
      <c r="H28" s="89">
        <v>237</v>
      </c>
      <c r="I28" s="89">
        <v>22</v>
      </c>
      <c r="J28" s="89">
        <v>3</v>
      </c>
      <c r="K28" s="89">
        <v>19</v>
      </c>
      <c r="L28" s="89">
        <v>49</v>
      </c>
      <c r="M28" s="89">
        <v>12</v>
      </c>
      <c r="N28" s="90">
        <v>11</v>
      </c>
    </row>
    <row r="29" spans="1:14" ht="39.950000000000003" customHeight="1" thickTop="1">
      <c r="A29" s="91" t="s">
        <v>108</v>
      </c>
      <c r="B29" s="73">
        <f t="shared" ref="B29:N29" si="3">B17</f>
        <v>9</v>
      </c>
      <c r="C29" s="74">
        <f t="shared" si="3"/>
        <v>1365</v>
      </c>
      <c r="D29" s="74">
        <f t="shared" si="3"/>
        <v>362</v>
      </c>
      <c r="E29" s="74">
        <f>E17</f>
        <v>4</v>
      </c>
      <c r="F29" s="74">
        <f t="shared" si="3"/>
        <v>0</v>
      </c>
      <c r="G29" s="74">
        <f t="shared" si="3"/>
        <v>445</v>
      </c>
      <c r="H29" s="74">
        <f t="shared" si="3"/>
        <v>554</v>
      </c>
      <c r="I29" s="74">
        <f t="shared" si="3"/>
        <v>56</v>
      </c>
      <c r="J29" s="74">
        <f t="shared" si="3"/>
        <v>9</v>
      </c>
      <c r="K29" s="74">
        <f t="shared" si="3"/>
        <v>47</v>
      </c>
      <c r="L29" s="74">
        <f t="shared" si="3"/>
        <v>158</v>
      </c>
      <c r="M29" s="74">
        <f t="shared" si="3"/>
        <v>12</v>
      </c>
      <c r="N29" s="75">
        <f t="shared" si="3"/>
        <v>36</v>
      </c>
    </row>
    <row r="30" spans="1:14" ht="39.950000000000003" customHeight="1">
      <c r="A30" s="85" t="s">
        <v>109</v>
      </c>
      <c r="B30" s="73">
        <f t="shared" ref="B30:N30" si="4">B13+B14</f>
        <v>22</v>
      </c>
      <c r="C30" s="74">
        <f t="shared" si="4"/>
        <v>4293</v>
      </c>
      <c r="D30" s="74">
        <f t="shared" si="4"/>
        <v>1315</v>
      </c>
      <c r="E30" s="74">
        <f t="shared" si="4"/>
        <v>4</v>
      </c>
      <c r="F30" s="74">
        <f t="shared" si="4"/>
        <v>21</v>
      </c>
      <c r="G30" s="74">
        <f t="shared" si="4"/>
        <v>755</v>
      </c>
      <c r="H30" s="74">
        <f t="shared" si="4"/>
        <v>2198</v>
      </c>
      <c r="I30" s="74">
        <f t="shared" si="4"/>
        <v>188</v>
      </c>
      <c r="J30" s="74">
        <f t="shared" si="4"/>
        <v>18</v>
      </c>
      <c r="K30" s="74">
        <f t="shared" si="4"/>
        <v>170</v>
      </c>
      <c r="L30" s="74">
        <f t="shared" si="4"/>
        <v>291</v>
      </c>
      <c r="M30" s="74">
        <f t="shared" si="4"/>
        <v>28</v>
      </c>
      <c r="N30" s="75">
        <f t="shared" si="4"/>
        <v>108</v>
      </c>
    </row>
    <row r="31" spans="1:14" ht="39.950000000000003" customHeight="1">
      <c r="A31" s="85" t="s">
        <v>110</v>
      </c>
      <c r="B31" s="73">
        <f t="shared" ref="B31:N31" si="5">B10+B20</f>
        <v>30</v>
      </c>
      <c r="C31" s="74">
        <f t="shared" si="5"/>
        <v>2498</v>
      </c>
      <c r="D31" s="74">
        <f t="shared" si="5"/>
        <v>393</v>
      </c>
      <c r="E31" s="74">
        <f t="shared" si="5"/>
        <v>4</v>
      </c>
      <c r="F31" s="74">
        <f t="shared" si="5"/>
        <v>0</v>
      </c>
      <c r="G31" s="74">
        <f t="shared" si="5"/>
        <v>800</v>
      </c>
      <c r="H31" s="74">
        <f t="shared" si="5"/>
        <v>1301</v>
      </c>
      <c r="I31" s="74">
        <f t="shared" si="5"/>
        <v>121</v>
      </c>
      <c r="J31" s="74">
        <f t="shared" si="5"/>
        <v>26</v>
      </c>
      <c r="K31" s="74">
        <f t="shared" si="5"/>
        <v>95</v>
      </c>
      <c r="L31" s="74">
        <f t="shared" si="5"/>
        <v>352</v>
      </c>
      <c r="M31" s="74">
        <f t="shared" si="5"/>
        <v>9</v>
      </c>
      <c r="N31" s="75">
        <f t="shared" si="5"/>
        <v>94</v>
      </c>
    </row>
    <row r="32" spans="1:14" ht="39.950000000000003" customHeight="1">
      <c r="A32" s="85" t="s">
        <v>111</v>
      </c>
      <c r="B32" s="73">
        <f t="shared" ref="B32:N32" si="6">B9+B16+B19+B21+B22+B23</f>
        <v>53</v>
      </c>
      <c r="C32" s="74">
        <f t="shared" si="6"/>
        <v>9784</v>
      </c>
      <c r="D32" s="74">
        <f t="shared" si="6"/>
        <v>1969</v>
      </c>
      <c r="E32" s="74">
        <f t="shared" si="6"/>
        <v>6</v>
      </c>
      <c r="F32" s="74">
        <f t="shared" si="6"/>
        <v>20</v>
      </c>
      <c r="G32" s="74">
        <f t="shared" si="6"/>
        <v>2180</v>
      </c>
      <c r="H32" s="74">
        <f t="shared" si="6"/>
        <v>5609</v>
      </c>
      <c r="I32" s="74">
        <f t="shared" si="6"/>
        <v>590</v>
      </c>
      <c r="J32" s="74">
        <f t="shared" si="6"/>
        <v>116</v>
      </c>
      <c r="K32" s="74">
        <f t="shared" si="6"/>
        <v>474</v>
      </c>
      <c r="L32" s="74">
        <f t="shared" si="6"/>
        <v>1835</v>
      </c>
      <c r="M32" s="74">
        <f t="shared" si="6"/>
        <v>217</v>
      </c>
      <c r="N32" s="75">
        <f t="shared" si="6"/>
        <v>306</v>
      </c>
    </row>
    <row r="33" spans="1:14" ht="39.950000000000003" customHeight="1">
      <c r="A33" s="85" t="s">
        <v>112</v>
      </c>
      <c r="B33" s="73">
        <f t="shared" ref="B33:N33" si="7">B12+B15+B18+B24+B25</f>
        <v>16</v>
      </c>
      <c r="C33" s="74">
        <f t="shared" si="7"/>
        <v>2471</v>
      </c>
      <c r="D33" s="74">
        <f t="shared" si="7"/>
        <v>685</v>
      </c>
      <c r="E33" s="74">
        <f t="shared" si="7"/>
        <v>4</v>
      </c>
      <c r="F33" s="74">
        <f t="shared" si="7"/>
        <v>26</v>
      </c>
      <c r="G33" s="74">
        <f t="shared" si="7"/>
        <v>663</v>
      </c>
      <c r="H33" s="74">
        <f t="shared" si="7"/>
        <v>1093</v>
      </c>
      <c r="I33" s="74">
        <f t="shared" si="7"/>
        <v>172</v>
      </c>
      <c r="J33" s="74">
        <f t="shared" si="7"/>
        <v>16</v>
      </c>
      <c r="K33" s="74">
        <f t="shared" si="7"/>
        <v>156</v>
      </c>
      <c r="L33" s="74">
        <f t="shared" si="7"/>
        <v>248</v>
      </c>
      <c r="M33" s="74">
        <f t="shared" si="7"/>
        <v>28</v>
      </c>
      <c r="N33" s="75">
        <f t="shared" si="7"/>
        <v>78</v>
      </c>
    </row>
    <row r="34" spans="1:14" ht="39.950000000000003" customHeight="1">
      <c r="A34" s="92" t="s">
        <v>113</v>
      </c>
      <c r="B34" s="77">
        <f t="shared" ref="B34:N34" si="8">B11+B26+B27+B28</f>
        <v>13</v>
      </c>
      <c r="C34" s="78">
        <f t="shared" si="8"/>
        <v>2168</v>
      </c>
      <c r="D34" s="78">
        <f t="shared" si="8"/>
        <v>392</v>
      </c>
      <c r="E34" s="78">
        <f t="shared" si="8"/>
        <v>4</v>
      </c>
      <c r="F34" s="78">
        <f t="shared" si="8"/>
        <v>5</v>
      </c>
      <c r="G34" s="78">
        <f t="shared" si="8"/>
        <v>288</v>
      </c>
      <c r="H34" s="78">
        <f t="shared" si="8"/>
        <v>1479</v>
      </c>
      <c r="I34" s="78">
        <f t="shared" si="8"/>
        <v>120</v>
      </c>
      <c r="J34" s="78">
        <f t="shared" si="8"/>
        <v>24</v>
      </c>
      <c r="K34" s="78">
        <f t="shared" si="8"/>
        <v>96</v>
      </c>
      <c r="L34" s="78">
        <f t="shared" si="8"/>
        <v>431</v>
      </c>
      <c r="M34" s="78">
        <f t="shared" si="8"/>
        <v>160</v>
      </c>
      <c r="N34" s="79">
        <f t="shared" si="8"/>
        <v>61</v>
      </c>
    </row>
  </sheetData>
  <mergeCells count="16">
    <mergeCell ref="H4:H5"/>
    <mergeCell ref="A1:K1"/>
    <mergeCell ref="L1:N1"/>
    <mergeCell ref="A2:A5"/>
    <mergeCell ref="B2:H2"/>
    <mergeCell ref="I2:L2"/>
    <mergeCell ref="N2:N5"/>
    <mergeCell ref="B3:B5"/>
    <mergeCell ref="C3:H3"/>
    <mergeCell ref="I3:K4"/>
    <mergeCell ref="L3:L5"/>
    <mergeCell ref="C4:C5"/>
    <mergeCell ref="D4:D5"/>
    <mergeCell ref="E4:E5"/>
    <mergeCell ref="F4:F5"/>
    <mergeCell ref="G4:G5"/>
  </mergeCells>
  <phoneticPr fontId="2"/>
  <pageMargins left="0.78740157480314965" right="0.78740157480314965" top="0.59055118110236227" bottom="0.59055118110236227" header="0" footer="0"/>
  <pageSetup paperSize="9" scale="63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BreakPreview" zoomScale="75" zoomScaleNormal="75" zoomScaleSheetLayoutView="75" workbookViewId="0">
      <selection activeCell="O6" sqref="O6"/>
    </sheetView>
  </sheetViews>
  <sheetFormatPr defaultColWidth="9.125" defaultRowHeight="13.5"/>
  <cols>
    <col min="1" max="1" width="11.875" style="94" customWidth="1"/>
    <col min="2" max="14" width="9.625" style="94" customWidth="1"/>
    <col min="15" max="15" width="9.125" style="94" customWidth="1"/>
    <col min="16" max="16" width="11" style="94" bestFit="1" customWidth="1"/>
    <col min="17" max="256" width="9.125" style="94"/>
    <col min="257" max="257" width="11.875" style="94" customWidth="1"/>
    <col min="258" max="270" width="9.625" style="94" customWidth="1"/>
    <col min="271" max="271" width="9.125" style="94" customWidth="1"/>
    <col min="272" max="272" width="11" style="94" bestFit="1" customWidth="1"/>
    <col min="273" max="512" width="9.125" style="94"/>
    <col min="513" max="513" width="11.875" style="94" customWidth="1"/>
    <col min="514" max="526" width="9.625" style="94" customWidth="1"/>
    <col min="527" max="527" width="9.125" style="94" customWidth="1"/>
    <col min="528" max="528" width="11" style="94" bestFit="1" customWidth="1"/>
    <col min="529" max="768" width="9.125" style="94"/>
    <col min="769" max="769" width="11.875" style="94" customWidth="1"/>
    <col min="770" max="782" width="9.625" style="94" customWidth="1"/>
    <col min="783" max="783" width="9.125" style="94" customWidth="1"/>
    <col min="784" max="784" width="11" style="94" bestFit="1" customWidth="1"/>
    <col min="785" max="1024" width="9.125" style="94"/>
    <col min="1025" max="1025" width="11.875" style="94" customWidth="1"/>
    <col min="1026" max="1038" width="9.625" style="94" customWidth="1"/>
    <col min="1039" max="1039" width="9.125" style="94" customWidth="1"/>
    <col min="1040" max="1040" width="11" style="94" bestFit="1" customWidth="1"/>
    <col min="1041" max="1280" width="9.125" style="94"/>
    <col min="1281" max="1281" width="11.875" style="94" customWidth="1"/>
    <col min="1282" max="1294" width="9.625" style="94" customWidth="1"/>
    <col min="1295" max="1295" width="9.125" style="94" customWidth="1"/>
    <col min="1296" max="1296" width="11" style="94" bestFit="1" customWidth="1"/>
    <col min="1297" max="1536" width="9.125" style="94"/>
    <col min="1537" max="1537" width="11.875" style="94" customWidth="1"/>
    <col min="1538" max="1550" width="9.625" style="94" customWidth="1"/>
    <col min="1551" max="1551" width="9.125" style="94" customWidth="1"/>
    <col min="1552" max="1552" width="11" style="94" bestFit="1" customWidth="1"/>
    <col min="1553" max="1792" width="9.125" style="94"/>
    <col min="1793" max="1793" width="11.875" style="94" customWidth="1"/>
    <col min="1794" max="1806" width="9.625" style="94" customWidth="1"/>
    <col min="1807" max="1807" width="9.125" style="94" customWidth="1"/>
    <col min="1808" max="1808" width="11" style="94" bestFit="1" customWidth="1"/>
    <col min="1809" max="2048" width="9.125" style="94"/>
    <col min="2049" max="2049" width="11.875" style="94" customWidth="1"/>
    <col min="2050" max="2062" width="9.625" style="94" customWidth="1"/>
    <col min="2063" max="2063" width="9.125" style="94" customWidth="1"/>
    <col min="2064" max="2064" width="11" style="94" bestFit="1" customWidth="1"/>
    <col min="2065" max="2304" width="9.125" style="94"/>
    <col min="2305" max="2305" width="11.875" style="94" customWidth="1"/>
    <col min="2306" max="2318" width="9.625" style="94" customWidth="1"/>
    <col min="2319" max="2319" width="9.125" style="94" customWidth="1"/>
    <col min="2320" max="2320" width="11" style="94" bestFit="1" customWidth="1"/>
    <col min="2321" max="2560" width="9.125" style="94"/>
    <col min="2561" max="2561" width="11.875" style="94" customWidth="1"/>
    <col min="2562" max="2574" width="9.625" style="94" customWidth="1"/>
    <col min="2575" max="2575" width="9.125" style="94" customWidth="1"/>
    <col min="2576" max="2576" width="11" style="94" bestFit="1" customWidth="1"/>
    <col min="2577" max="2816" width="9.125" style="94"/>
    <col min="2817" max="2817" width="11.875" style="94" customWidth="1"/>
    <col min="2818" max="2830" width="9.625" style="94" customWidth="1"/>
    <col min="2831" max="2831" width="9.125" style="94" customWidth="1"/>
    <col min="2832" max="2832" width="11" style="94" bestFit="1" customWidth="1"/>
    <col min="2833" max="3072" width="9.125" style="94"/>
    <col min="3073" max="3073" width="11.875" style="94" customWidth="1"/>
    <col min="3074" max="3086" width="9.625" style="94" customWidth="1"/>
    <col min="3087" max="3087" width="9.125" style="94" customWidth="1"/>
    <col min="3088" max="3088" width="11" style="94" bestFit="1" customWidth="1"/>
    <col min="3089" max="3328" width="9.125" style="94"/>
    <col min="3329" max="3329" width="11.875" style="94" customWidth="1"/>
    <col min="3330" max="3342" width="9.625" style="94" customWidth="1"/>
    <col min="3343" max="3343" width="9.125" style="94" customWidth="1"/>
    <col min="3344" max="3344" width="11" style="94" bestFit="1" customWidth="1"/>
    <col min="3345" max="3584" width="9.125" style="94"/>
    <col min="3585" max="3585" width="11.875" style="94" customWidth="1"/>
    <col min="3586" max="3598" width="9.625" style="94" customWidth="1"/>
    <col min="3599" max="3599" width="9.125" style="94" customWidth="1"/>
    <col min="3600" max="3600" width="11" style="94" bestFit="1" customWidth="1"/>
    <col min="3601" max="3840" width="9.125" style="94"/>
    <col min="3841" max="3841" width="11.875" style="94" customWidth="1"/>
    <col min="3842" max="3854" width="9.625" style="94" customWidth="1"/>
    <col min="3855" max="3855" width="9.125" style="94" customWidth="1"/>
    <col min="3856" max="3856" width="11" style="94" bestFit="1" customWidth="1"/>
    <col min="3857" max="4096" width="9.125" style="94"/>
    <col min="4097" max="4097" width="11.875" style="94" customWidth="1"/>
    <col min="4098" max="4110" width="9.625" style="94" customWidth="1"/>
    <col min="4111" max="4111" width="9.125" style="94" customWidth="1"/>
    <col min="4112" max="4112" width="11" style="94" bestFit="1" customWidth="1"/>
    <col min="4113" max="4352" width="9.125" style="94"/>
    <col min="4353" max="4353" width="11.875" style="94" customWidth="1"/>
    <col min="4354" max="4366" width="9.625" style="94" customWidth="1"/>
    <col min="4367" max="4367" width="9.125" style="94" customWidth="1"/>
    <col min="4368" max="4368" width="11" style="94" bestFit="1" customWidth="1"/>
    <col min="4369" max="4608" width="9.125" style="94"/>
    <col min="4609" max="4609" width="11.875" style="94" customWidth="1"/>
    <col min="4610" max="4622" width="9.625" style="94" customWidth="1"/>
    <col min="4623" max="4623" width="9.125" style="94" customWidth="1"/>
    <col min="4624" max="4624" width="11" style="94" bestFit="1" customWidth="1"/>
    <col min="4625" max="4864" width="9.125" style="94"/>
    <col min="4865" max="4865" width="11.875" style="94" customWidth="1"/>
    <col min="4866" max="4878" width="9.625" style="94" customWidth="1"/>
    <col min="4879" max="4879" width="9.125" style="94" customWidth="1"/>
    <col min="4880" max="4880" width="11" style="94" bestFit="1" customWidth="1"/>
    <col min="4881" max="5120" width="9.125" style="94"/>
    <col min="5121" max="5121" width="11.875" style="94" customWidth="1"/>
    <col min="5122" max="5134" width="9.625" style="94" customWidth="1"/>
    <col min="5135" max="5135" width="9.125" style="94" customWidth="1"/>
    <col min="5136" max="5136" width="11" style="94" bestFit="1" customWidth="1"/>
    <col min="5137" max="5376" width="9.125" style="94"/>
    <col min="5377" max="5377" width="11.875" style="94" customWidth="1"/>
    <col min="5378" max="5390" width="9.625" style="94" customWidth="1"/>
    <col min="5391" max="5391" width="9.125" style="94" customWidth="1"/>
    <col min="5392" max="5392" width="11" style="94" bestFit="1" customWidth="1"/>
    <col min="5393" max="5632" width="9.125" style="94"/>
    <col min="5633" max="5633" width="11.875" style="94" customWidth="1"/>
    <col min="5634" max="5646" width="9.625" style="94" customWidth="1"/>
    <col min="5647" max="5647" width="9.125" style="94" customWidth="1"/>
    <col min="5648" max="5648" width="11" style="94" bestFit="1" customWidth="1"/>
    <col min="5649" max="5888" width="9.125" style="94"/>
    <col min="5889" max="5889" width="11.875" style="94" customWidth="1"/>
    <col min="5890" max="5902" width="9.625" style="94" customWidth="1"/>
    <col min="5903" max="5903" width="9.125" style="94" customWidth="1"/>
    <col min="5904" max="5904" width="11" style="94" bestFit="1" customWidth="1"/>
    <col min="5905" max="6144" width="9.125" style="94"/>
    <col min="6145" max="6145" width="11.875" style="94" customWidth="1"/>
    <col min="6146" max="6158" width="9.625" style="94" customWidth="1"/>
    <col min="6159" max="6159" width="9.125" style="94" customWidth="1"/>
    <col min="6160" max="6160" width="11" style="94" bestFit="1" customWidth="1"/>
    <col min="6161" max="6400" width="9.125" style="94"/>
    <col min="6401" max="6401" width="11.875" style="94" customWidth="1"/>
    <col min="6402" max="6414" width="9.625" style="94" customWidth="1"/>
    <col min="6415" max="6415" width="9.125" style="94" customWidth="1"/>
    <col min="6416" max="6416" width="11" style="94" bestFit="1" customWidth="1"/>
    <col min="6417" max="6656" width="9.125" style="94"/>
    <col min="6657" max="6657" width="11.875" style="94" customWidth="1"/>
    <col min="6658" max="6670" width="9.625" style="94" customWidth="1"/>
    <col min="6671" max="6671" width="9.125" style="94" customWidth="1"/>
    <col min="6672" max="6672" width="11" style="94" bestFit="1" customWidth="1"/>
    <col min="6673" max="6912" width="9.125" style="94"/>
    <col min="6913" max="6913" width="11.875" style="94" customWidth="1"/>
    <col min="6914" max="6926" width="9.625" style="94" customWidth="1"/>
    <col min="6927" max="6927" width="9.125" style="94" customWidth="1"/>
    <col min="6928" max="6928" width="11" style="94" bestFit="1" customWidth="1"/>
    <col min="6929" max="7168" width="9.125" style="94"/>
    <col min="7169" max="7169" width="11.875" style="94" customWidth="1"/>
    <col min="7170" max="7182" width="9.625" style="94" customWidth="1"/>
    <col min="7183" max="7183" width="9.125" style="94" customWidth="1"/>
    <col min="7184" max="7184" width="11" style="94" bestFit="1" customWidth="1"/>
    <col min="7185" max="7424" width="9.125" style="94"/>
    <col min="7425" max="7425" width="11.875" style="94" customWidth="1"/>
    <col min="7426" max="7438" width="9.625" style="94" customWidth="1"/>
    <col min="7439" max="7439" width="9.125" style="94" customWidth="1"/>
    <col min="7440" max="7440" width="11" style="94" bestFit="1" customWidth="1"/>
    <col min="7441" max="7680" width="9.125" style="94"/>
    <col min="7681" max="7681" width="11.875" style="94" customWidth="1"/>
    <col min="7682" max="7694" width="9.625" style="94" customWidth="1"/>
    <col min="7695" max="7695" width="9.125" style="94" customWidth="1"/>
    <col min="7696" max="7696" width="11" style="94" bestFit="1" customWidth="1"/>
    <col min="7697" max="7936" width="9.125" style="94"/>
    <col min="7937" max="7937" width="11.875" style="94" customWidth="1"/>
    <col min="7938" max="7950" width="9.625" style="94" customWidth="1"/>
    <col min="7951" max="7951" width="9.125" style="94" customWidth="1"/>
    <col min="7952" max="7952" width="11" style="94" bestFit="1" customWidth="1"/>
    <col min="7953" max="8192" width="9.125" style="94"/>
    <col min="8193" max="8193" width="11.875" style="94" customWidth="1"/>
    <col min="8194" max="8206" width="9.625" style="94" customWidth="1"/>
    <col min="8207" max="8207" width="9.125" style="94" customWidth="1"/>
    <col min="8208" max="8208" width="11" style="94" bestFit="1" customWidth="1"/>
    <col min="8209" max="8448" width="9.125" style="94"/>
    <col min="8449" max="8449" width="11.875" style="94" customWidth="1"/>
    <col min="8450" max="8462" width="9.625" style="94" customWidth="1"/>
    <col min="8463" max="8463" width="9.125" style="94" customWidth="1"/>
    <col min="8464" max="8464" width="11" style="94" bestFit="1" customWidth="1"/>
    <col min="8465" max="8704" width="9.125" style="94"/>
    <col min="8705" max="8705" width="11.875" style="94" customWidth="1"/>
    <col min="8706" max="8718" width="9.625" style="94" customWidth="1"/>
    <col min="8719" max="8719" width="9.125" style="94" customWidth="1"/>
    <col min="8720" max="8720" width="11" style="94" bestFit="1" customWidth="1"/>
    <col min="8721" max="8960" width="9.125" style="94"/>
    <col min="8961" max="8961" width="11.875" style="94" customWidth="1"/>
    <col min="8962" max="8974" width="9.625" style="94" customWidth="1"/>
    <col min="8975" max="8975" width="9.125" style="94" customWidth="1"/>
    <col min="8976" max="8976" width="11" style="94" bestFit="1" customWidth="1"/>
    <col min="8977" max="9216" width="9.125" style="94"/>
    <col min="9217" max="9217" width="11.875" style="94" customWidth="1"/>
    <col min="9218" max="9230" width="9.625" style="94" customWidth="1"/>
    <col min="9231" max="9231" width="9.125" style="94" customWidth="1"/>
    <col min="9232" max="9232" width="11" style="94" bestFit="1" customWidth="1"/>
    <col min="9233" max="9472" width="9.125" style="94"/>
    <col min="9473" max="9473" width="11.875" style="94" customWidth="1"/>
    <col min="9474" max="9486" width="9.625" style="94" customWidth="1"/>
    <col min="9487" max="9487" width="9.125" style="94" customWidth="1"/>
    <col min="9488" max="9488" width="11" style="94" bestFit="1" customWidth="1"/>
    <col min="9489" max="9728" width="9.125" style="94"/>
    <col min="9729" max="9729" width="11.875" style="94" customWidth="1"/>
    <col min="9730" max="9742" width="9.625" style="94" customWidth="1"/>
    <col min="9743" max="9743" width="9.125" style="94" customWidth="1"/>
    <col min="9744" max="9744" width="11" style="94" bestFit="1" customWidth="1"/>
    <col min="9745" max="9984" width="9.125" style="94"/>
    <col min="9985" max="9985" width="11.875" style="94" customWidth="1"/>
    <col min="9986" max="9998" width="9.625" style="94" customWidth="1"/>
    <col min="9999" max="9999" width="9.125" style="94" customWidth="1"/>
    <col min="10000" max="10000" width="11" style="94" bestFit="1" customWidth="1"/>
    <col min="10001" max="10240" width="9.125" style="94"/>
    <col min="10241" max="10241" width="11.875" style="94" customWidth="1"/>
    <col min="10242" max="10254" width="9.625" style="94" customWidth="1"/>
    <col min="10255" max="10255" width="9.125" style="94" customWidth="1"/>
    <col min="10256" max="10256" width="11" style="94" bestFit="1" customWidth="1"/>
    <col min="10257" max="10496" width="9.125" style="94"/>
    <col min="10497" max="10497" width="11.875" style="94" customWidth="1"/>
    <col min="10498" max="10510" width="9.625" style="94" customWidth="1"/>
    <col min="10511" max="10511" width="9.125" style="94" customWidth="1"/>
    <col min="10512" max="10512" width="11" style="94" bestFit="1" customWidth="1"/>
    <col min="10513" max="10752" width="9.125" style="94"/>
    <col min="10753" max="10753" width="11.875" style="94" customWidth="1"/>
    <col min="10754" max="10766" width="9.625" style="94" customWidth="1"/>
    <col min="10767" max="10767" width="9.125" style="94" customWidth="1"/>
    <col min="10768" max="10768" width="11" style="94" bestFit="1" customWidth="1"/>
    <col min="10769" max="11008" width="9.125" style="94"/>
    <col min="11009" max="11009" width="11.875" style="94" customWidth="1"/>
    <col min="11010" max="11022" width="9.625" style="94" customWidth="1"/>
    <col min="11023" max="11023" width="9.125" style="94" customWidth="1"/>
    <col min="11024" max="11024" width="11" style="94" bestFit="1" customWidth="1"/>
    <col min="11025" max="11264" width="9.125" style="94"/>
    <col min="11265" max="11265" width="11.875" style="94" customWidth="1"/>
    <col min="11266" max="11278" width="9.625" style="94" customWidth="1"/>
    <col min="11279" max="11279" width="9.125" style="94" customWidth="1"/>
    <col min="11280" max="11280" width="11" style="94" bestFit="1" customWidth="1"/>
    <col min="11281" max="11520" width="9.125" style="94"/>
    <col min="11521" max="11521" width="11.875" style="94" customWidth="1"/>
    <col min="11522" max="11534" width="9.625" style="94" customWidth="1"/>
    <col min="11535" max="11535" width="9.125" style="94" customWidth="1"/>
    <col min="11536" max="11536" width="11" style="94" bestFit="1" customWidth="1"/>
    <col min="11537" max="11776" width="9.125" style="94"/>
    <col min="11777" max="11777" width="11.875" style="94" customWidth="1"/>
    <col min="11778" max="11790" width="9.625" style="94" customWidth="1"/>
    <col min="11791" max="11791" width="9.125" style="94" customWidth="1"/>
    <col min="11792" max="11792" width="11" style="94" bestFit="1" customWidth="1"/>
    <col min="11793" max="12032" width="9.125" style="94"/>
    <col min="12033" max="12033" width="11.875" style="94" customWidth="1"/>
    <col min="12034" max="12046" width="9.625" style="94" customWidth="1"/>
    <col min="12047" max="12047" width="9.125" style="94" customWidth="1"/>
    <col min="12048" max="12048" width="11" style="94" bestFit="1" customWidth="1"/>
    <col min="12049" max="12288" width="9.125" style="94"/>
    <col min="12289" max="12289" width="11.875" style="94" customWidth="1"/>
    <col min="12290" max="12302" width="9.625" style="94" customWidth="1"/>
    <col min="12303" max="12303" width="9.125" style="94" customWidth="1"/>
    <col min="12304" max="12304" width="11" style="94" bestFit="1" customWidth="1"/>
    <col min="12305" max="12544" width="9.125" style="94"/>
    <col min="12545" max="12545" width="11.875" style="94" customWidth="1"/>
    <col min="12546" max="12558" width="9.625" style="94" customWidth="1"/>
    <col min="12559" max="12559" width="9.125" style="94" customWidth="1"/>
    <col min="12560" max="12560" width="11" style="94" bestFit="1" customWidth="1"/>
    <col min="12561" max="12800" width="9.125" style="94"/>
    <col min="12801" max="12801" width="11.875" style="94" customWidth="1"/>
    <col min="12802" max="12814" width="9.625" style="94" customWidth="1"/>
    <col min="12815" max="12815" width="9.125" style="94" customWidth="1"/>
    <col min="12816" max="12816" width="11" style="94" bestFit="1" customWidth="1"/>
    <col min="12817" max="13056" width="9.125" style="94"/>
    <col min="13057" max="13057" width="11.875" style="94" customWidth="1"/>
    <col min="13058" max="13070" width="9.625" style="94" customWidth="1"/>
    <col min="13071" max="13071" width="9.125" style="94" customWidth="1"/>
    <col min="13072" max="13072" width="11" style="94" bestFit="1" customWidth="1"/>
    <col min="13073" max="13312" width="9.125" style="94"/>
    <col min="13313" max="13313" width="11.875" style="94" customWidth="1"/>
    <col min="13314" max="13326" width="9.625" style="94" customWidth="1"/>
    <col min="13327" max="13327" width="9.125" style="94" customWidth="1"/>
    <col min="13328" max="13328" width="11" style="94" bestFit="1" customWidth="1"/>
    <col min="13329" max="13568" width="9.125" style="94"/>
    <col min="13569" max="13569" width="11.875" style="94" customWidth="1"/>
    <col min="13570" max="13582" width="9.625" style="94" customWidth="1"/>
    <col min="13583" max="13583" width="9.125" style="94" customWidth="1"/>
    <col min="13584" max="13584" width="11" style="94" bestFit="1" customWidth="1"/>
    <col min="13585" max="13824" width="9.125" style="94"/>
    <col min="13825" max="13825" width="11.875" style="94" customWidth="1"/>
    <col min="13826" max="13838" width="9.625" style="94" customWidth="1"/>
    <col min="13839" max="13839" width="9.125" style="94" customWidth="1"/>
    <col min="13840" max="13840" width="11" style="94" bestFit="1" customWidth="1"/>
    <col min="13841" max="14080" width="9.125" style="94"/>
    <col min="14081" max="14081" width="11.875" style="94" customWidth="1"/>
    <col min="14082" max="14094" width="9.625" style="94" customWidth="1"/>
    <col min="14095" max="14095" width="9.125" style="94" customWidth="1"/>
    <col min="14096" max="14096" width="11" style="94" bestFit="1" customWidth="1"/>
    <col min="14097" max="14336" width="9.125" style="94"/>
    <col min="14337" max="14337" width="11.875" style="94" customWidth="1"/>
    <col min="14338" max="14350" width="9.625" style="94" customWidth="1"/>
    <col min="14351" max="14351" width="9.125" style="94" customWidth="1"/>
    <col min="14352" max="14352" width="11" style="94" bestFit="1" customWidth="1"/>
    <col min="14353" max="14592" width="9.125" style="94"/>
    <col min="14593" max="14593" width="11.875" style="94" customWidth="1"/>
    <col min="14594" max="14606" width="9.625" style="94" customWidth="1"/>
    <col min="14607" max="14607" width="9.125" style="94" customWidth="1"/>
    <col min="14608" max="14608" width="11" style="94" bestFit="1" customWidth="1"/>
    <col min="14609" max="14848" width="9.125" style="94"/>
    <col min="14849" max="14849" width="11.875" style="94" customWidth="1"/>
    <col min="14850" max="14862" width="9.625" style="94" customWidth="1"/>
    <col min="14863" max="14863" width="9.125" style="94" customWidth="1"/>
    <col min="14864" max="14864" width="11" style="94" bestFit="1" customWidth="1"/>
    <col min="14865" max="15104" width="9.125" style="94"/>
    <col min="15105" max="15105" width="11.875" style="94" customWidth="1"/>
    <col min="15106" max="15118" width="9.625" style="94" customWidth="1"/>
    <col min="15119" max="15119" width="9.125" style="94" customWidth="1"/>
    <col min="15120" max="15120" width="11" style="94" bestFit="1" customWidth="1"/>
    <col min="15121" max="15360" width="9.125" style="94"/>
    <col min="15361" max="15361" width="11.875" style="94" customWidth="1"/>
    <col min="15362" max="15374" width="9.625" style="94" customWidth="1"/>
    <col min="15375" max="15375" width="9.125" style="94" customWidth="1"/>
    <col min="15376" max="15376" width="11" style="94" bestFit="1" customWidth="1"/>
    <col min="15377" max="15616" width="9.125" style="94"/>
    <col min="15617" max="15617" width="11.875" style="94" customWidth="1"/>
    <col min="15618" max="15630" width="9.625" style="94" customWidth="1"/>
    <col min="15631" max="15631" width="9.125" style="94" customWidth="1"/>
    <col min="15632" max="15632" width="11" style="94" bestFit="1" customWidth="1"/>
    <col min="15633" max="15872" width="9.125" style="94"/>
    <col min="15873" max="15873" width="11.875" style="94" customWidth="1"/>
    <col min="15874" max="15886" width="9.625" style="94" customWidth="1"/>
    <col min="15887" max="15887" width="9.125" style="94" customWidth="1"/>
    <col min="15888" max="15888" width="11" style="94" bestFit="1" customWidth="1"/>
    <col min="15889" max="16128" width="9.125" style="94"/>
    <col min="16129" max="16129" width="11.875" style="94" customWidth="1"/>
    <col min="16130" max="16142" width="9.625" style="94" customWidth="1"/>
    <col min="16143" max="16143" width="9.125" style="94" customWidth="1"/>
    <col min="16144" max="16144" width="11" style="94" bestFit="1" customWidth="1"/>
    <col min="16145" max="16384" width="9.125" style="94"/>
  </cols>
  <sheetData>
    <row r="1" spans="1:16" ht="21">
      <c r="A1" s="192" t="s">
        <v>114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3">
        <v>41913</v>
      </c>
      <c r="M1" s="193"/>
      <c r="N1" s="193"/>
    </row>
    <row r="2" spans="1:16" ht="14.25" customHeight="1">
      <c r="A2" s="194" t="s">
        <v>68</v>
      </c>
      <c r="B2" s="197" t="s">
        <v>69</v>
      </c>
      <c r="C2" s="198"/>
      <c r="D2" s="198"/>
      <c r="E2" s="198"/>
      <c r="F2" s="198"/>
      <c r="G2" s="198"/>
      <c r="H2" s="198"/>
      <c r="I2" s="197" t="s">
        <v>70</v>
      </c>
      <c r="J2" s="198"/>
      <c r="K2" s="198"/>
      <c r="L2" s="198"/>
      <c r="M2" s="95"/>
      <c r="N2" s="199" t="s">
        <v>71</v>
      </c>
    </row>
    <row r="3" spans="1:16" ht="14.45" customHeight="1">
      <c r="A3" s="195"/>
      <c r="B3" s="202" t="s">
        <v>72</v>
      </c>
      <c r="C3" s="197" t="s">
        <v>73</v>
      </c>
      <c r="D3" s="198"/>
      <c r="E3" s="198"/>
      <c r="F3" s="198"/>
      <c r="G3" s="198"/>
      <c r="H3" s="198"/>
      <c r="I3" s="203" t="s">
        <v>72</v>
      </c>
      <c r="J3" s="204"/>
      <c r="K3" s="205"/>
      <c r="L3" s="202" t="s">
        <v>74</v>
      </c>
      <c r="M3" s="96" t="s">
        <v>75</v>
      </c>
      <c r="N3" s="200"/>
    </row>
    <row r="4" spans="1:16" ht="14.45" customHeight="1">
      <c r="A4" s="195"/>
      <c r="B4" s="200"/>
      <c r="C4" s="173" t="s">
        <v>76</v>
      </c>
      <c r="D4" s="173" t="s">
        <v>77</v>
      </c>
      <c r="E4" s="173" t="s">
        <v>78</v>
      </c>
      <c r="F4" s="173" t="s">
        <v>79</v>
      </c>
      <c r="G4" s="173" t="s">
        <v>80</v>
      </c>
      <c r="H4" s="173" t="s">
        <v>81</v>
      </c>
      <c r="I4" s="206"/>
      <c r="J4" s="207"/>
      <c r="K4" s="208"/>
      <c r="L4" s="200"/>
      <c r="M4" s="97"/>
      <c r="N4" s="200"/>
    </row>
    <row r="5" spans="1:16" ht="52.5" customHeight="1">
      <c r="A5" s="196"/>
      <c r="B5" s="201"/>
      <c r="C5" s="173"/>
      <c r="D5" s="173"/>
      <c r="E5" s="173"/>
      <c r="F5" s="173"/>
      <c r="G5" s="173"/>
      <c r="H5" s="173"/>
      <c r="I5" s="98" t="s">
        <v>82</v>
      </c>
      <c r="J5" s="26" t="s">
        <v>83</v>
      </c>
      <c r="K5" s="99" t="s">
        <v>84</v>
      </c>
      <c r="L5" s="201"/>
      <c r="M5" s="100" t="s">
        <v>80</v>
      </c>
      <c r="N5" s="201"/>
      <c r="P5" s="101" t="s">
        <v>115</v>
      </c>
    </row>
    <row r="6" spans="1:16" ht="39.950000000000003" customHeight="1">
      <c r="A6" s="68" t="s">
        <v>85</v>
      </c>
      <c r="B6" s="102">
        <v>10.3</v>
      </c>
      <c r="C6" s="103">
        <v>1618.6</v>
      </c>
      <c r="D6" s="103">
        <f>ROUND('[1]３表'!D6/'４表'!$P6*100000,1)</f>
        <v>366.7</v>
      </c>
      <c r="E6" s="103">
        <f>ROUND('[1]３表'!E6/'４表'!$P6*100000,1)</f>
        <v>1.9</v>
      </c>
      <c r="F6" s="103">
        <f>ROUND('[1]３表'!F6/'４表'!$P6*100000,1)</f>
        <v>5.2</v>
      </c>
      <c r="G6" s="103">
        <v>367.8</v>
      </c>
      <c r="H6" s="103">
        <v>877</v>
      </c>
      <c r="I6" s="103">
        <f>ROUND('[1]３表'!I6/'４表'!$P6*100000,1)</f>
        <v>89.4</v>
      </c>
      <c r="J6" s="103">
        <f>ROUND('[1]３表'!J6/'４表'!$P6*100000,1)</f>
        <v>15</v>
      </c>
      <c r="K6" s="103">
        <f>ROUND('[1]３表'!K6/'４表'!$P6*100000,1)</f>
        <v>74.400000000000006</v>
      </c>
      <c r="L6" s="103">
        <v>237.6</v>
      </c>
      <c r="M6" s="104">
        <f>ROUND('[1]３表'!M6/'４表'!$P6*100000,1)</f>
        <v>32.5</v>
      </c>
      <c r="N6" s="105">
        <v>49</v>
      </c>
      <c r="P6" s="106">
        <v>1395000</v>
      </c>
    </row>
    <row r="7" spans="1:16" ht="39.950000000000003" customHeight="1">
      <c r="A7" s="72" t="s">
        <v>86</v>
      </c>
      <c r="B7" s="107">
        <f>ROUND('[1]３表'!B7/'４表'!$P7*100000,1)</f>
        <v>10.4</v>
      </c>
      <c r="C7" s="104">
        <f>ROUND('[1]３表'!C7/'４表'!$P7*100000,1)</f>
        <v>1689.8</v>
      </c>
      <c r="D7" s="104">
        <f>ROUND('[1]３表'!D7/'４表'!$P7*100000,1)</f>
        <v>375.8</v>
      </c>
      <c r="E7" s="104">
        <f>ROUND('[1]３表'!E7/'４表'!$P7*100000,1)</f>
        <v>2.1</v>
      </c>
      <c r="F7" s="104">
        <f>ROUND('[1]３表'!F7/'４表'!$P7*100000,1)</f>
        <v>5.7</v>
      </c>
      <c r="G7" s="104">
        <f>ROUND('[1]３表'!G7/'４表'!$P7*100000,1)</f>
        <v>380</v>
      </c>
      <c r="H7" s="104">
        <f>ROUND('[1]３表'!H7/'４表'!$P7*100000,1)</f>
        <v>926.3</v>
      </c>
      <c r="I7" s="104">
        <f>ROUND('[1]３表'!I7/'４表'!$P7*100000,1)</f>
        <v>88.4</v>
      </c>
      <c r="J7" s="104">
        <f>ROUND('[1]３表'!J7/'４表'!$P7*100000,1)</f>
        <v>14.9</v>
      </c>
      <c r="K7" s="104">
        <f>ROUND('[1]３表'!K7/'４表'!$P7*100000,1)</f>
        <v>73.599999999999994</v>
      </c>
      <c r="L7" s="104">
        <f>ROUND('[1]３表'!L7/'４表'!$P7*100000,1)</f>
        <v>235.4</v>
      </c>
      <c r="M7" s="104">
        <f>ROUND('[1]３表'!M7/'４表'!$P7*100000,1)</f>
        <v>30.8</v>
      </c>
      <c r="N7" s="108">
        <f>ROUND('[1]３表'!N7/'４表'!$P7*100000,1)</f>
        <v>49</v>
      </c>
      <c r="P7" s="109">
        <v>1264285</v>
      </c>
    </row>
    <row r="8" spans="1:16" ht="39.950000000000003" customHeight="1">
      <c r="A8" s="76" t="s">
        <v>87</v>
      </c>
      <c r="B8" s="110">
        <f>ROUND('[1]３表'!B8/'４表'!$P8*100000,1)</f>
        <v>8.4</v>
      </c>
      <c r="C8" s="111">
        <f>ROUND('[1]３表'!C8/'４表'!$P8*100000,1)</f>
        <v>925.2</v>
      </c>
      <c r="D8" s="111">
        <f>ROUND('[1]３表'!D8/'４表'!$P8*100000,1)</f>
        <v>277.89999999999998</v>
      </c>
      <c r="E8" s="111">
        <f>ROUND('[1]３表'!E8/'４表'!$P8*100000,1)</f>
        <v>0</v>
      </c>
      <c r="F8" s="111">
        <f>ROUND('[1]３表'!F8/'４表'!$P8*100000,1)</f>
        <v>0</v>
      </c>
      <c r="G8" s="111">
        <f>ROUND('[1]３表'!G8/'４表'!$P8*100000,1)</f>
        <v>249</v>
      </c>
      <c r="H8" s="111">
        <f>ROUND('[1]３表'!H8/'４表'!$P8*100000,1)</f>
        <v>398.3</v>
      </c>
      <c r="I8" s="111">
        <f>ROUND('[1]３表'!I8/'４表'!$P8*100000,1)</f>
        <v>98.2</v>
      </c>
      <c r="J8" s="111">
        <f>ROUND('[1]３表'!J8/'４表'!$P8*100000,1)</f>
        <v>16</v>
      </c>
      <c r="K8" s="111">
        <f>ROUND('[1]３表'!K8/'４表'!$P8*100000,1)</f>
        <v>82.2</v>
      </c>
      <c r="L8" s="111">
        <f>ROUND('[1]３表'!L8/'４表'!$P8*100000,1)</f>
        <v>258.10000000000002</v>
      </c>
      <c r="M8" s="111">
        <f>ROUND('[1]３表'!M8/'４表'!$P8*100000,1)</f>
        <v>48.7</v>
      </c>
      <c r="N8" s="112">
        <f>ROUND('[1]３表'!N8/'４表'!$P8*100000,1)</f>
        <v>48</v>
      </c>
      <c r="P8" s="113">
        <v>131324</v>
      </c>
    </row>
    <row r="9" spans="1:16" ht="39.950000000000003" customHeight="1">
      <c r="A9" s="72" t="s">
        <v>88</v>
      </c>
      <c r="B9" s="114">
        <f>ROUND('[1]３表'!B9/'４表'!$P9*100000,1)</f>
        <v>8.3000000000000007</v>
      </c>
      <c r="C9" s="115">
        <f>ROUND('[1]３表'!C9/'４表'!$P9*100000,1)</f>
        <v>1486.9</v>
      </c>
      <c r="D9" s="115">
        <f>ROUND('[1]３表'!D9/'４表'!$P9*100000,1)</f>
        <v>322</v>
      </c>
      <c r="E9" s="115">
        <f>ROUND('[1]３表'!E9/'４表'!$P9*100000,1)</f>
        <v>1.2</v>
      </c>
      <c r="F9" s="115">
        <f>ROUND('[1]３表'!F9/'４表'!$P9*100000,1)</f>
        <v>0</v>
      </c>
      <c r="G9" s="115">
        <f>ROUND('[1]３表'!G9/'４表'!$P9*100000,1)</f>
        <v>335.4</v>
      </c>
      <c r="H9" s="115">
        <f>ROUND('[1]３表'!H9/'４表'!$P9*100000,1)</f>
        <v>828.3</v>
      </c>
      <c r="I9" s="115">
        <f>ROUND('[1]３表'!I9/'４表'!$P9*100000,1)</f>
        <v>91.4</v>
      </c>
      <c r="J9" s="115">
        <f>ROUND('[1]３表'!J9/'４表'!$P9*100000,1)</f>
        <v>18</v>
      </c>
      <c r="K9" s="115">
        <f>ROUND('[1]３表'!K9/'４表'!$P9*100000,1)</f>
        <v>73.400000000000006</v>
      </c>
      <c r="L9" s="116">
        <f>ROUND('[1]３表'!L9/'４表'!$P9*100000,1)</f>
        <v>285.2</v>
      </c>
      <c r="M9" s="115">
        <f>ROUND('[1]３表'!M9/'４表'!$P9*100000,1)</f>
        <v>25.9</v>
      </c>
      <c r="N9" s="117">
        <f>ROUND('[1]３表'!N9/'４表'!$P9*100000,1)</f>
        <v>48.4</v>
      </c>
      <c r="P9" s="106">
        <v>516459</v>
      </c>
    </row>
    <row r="10" spans="1:16" ht="39.950000000000003" customHeight="1">
      <c r="A10" s="72" t="s">
        <v>89</v>
      </c>
      <c r="B10" s="114">
        <f>ROUND('[1]３表'!B10/'４表'!$P10*100000,1)</f>
        <v>18.8</v>
      </c>
      <c r="C10" s="115">
        <f>ROUND('[1]３表'!C10/'４表'!$P10*100000,1)</f>
        <v>1562.1</v>
      </c>
      <c r="D10" s="115">
        <f>ROUND('[1]３表'!D10/'４表'!$P10*100000,1)</f>
        <v>245.8</v>
      </c>
      <c r="E10" s="115">
        <f>ROUND('[1]３表'!E10/'４表'!$P10*100000,1)</f>
        <v>2.5</v>
      </c>
      <c r="F10" s="115">
        <f>ROUND('[1]３表'!F10/'４表'!$P10*100000,1)</f>
        <v>0</v>
      </c>
      <c r="G10" s="115">
        <f>ROUND('[1]３表'!G10/'４表'!$P10*100000,1)</f>
        <v>500.3</v>
      </c>
      <c r="H10" s="115">
        <f>ROUND('[1]３表'!H10/'４表'!$P10*100000,1)</f>
        <v>813.5</v>
      </c>
      <c r="I10" s="115">
        <f>ROUND('[1]３表'!I10/'４表'!$P10*100000,1)</f>
        <v>72.5</v>
      </c>
      <c r="J10" s="115">
        <f>ROUND('[1]３表'!J10/'４表'!$P10*100000,1)</f>
        <v>15.6</v>
      </c>
      <c r="K10" s="115">
        <f>ROUND('[1]３表'!K10/'４表'!$P10*100000,1)</f>
        <v>56.9</v>
      </c>
      <c r="L10" s="115">
        <f>ROUND('[1]３表'!L10/'４表'!$P10*100000,1)</f>
        <v>216.4</v>
      </c>
      <c r="M10" s="115">
        <f>ROUND('[1]３表'!M10/'４表'!$P10*100000,1)</f>
        <v>5.6</v>
      </c>
      <c r="N10" s="117">
        <f>ROUND('[1]３表'!N10/'４表'!$P10*100000,1)</f>
        <v>56.3</v>
      </c>
      <c r="P10" s="109">
        <v>159917</v>
      </c>
    </row>
    <row r="11" spans="1:16" ht="39.950000000000003" customHeight="1">
      <c r="A11" s="72" t="s">
        <v>90</v>
      </c>
      <c r="B11" s="114">
        <f>ROUND('[1]３表'!B11/'４表'!$P11*100000,1)</f>
        <v>8.8000000000000007</v>
      </c>
      <c r="C11" s="115">
        <f>ROUND('[1]３表'!C11/'４表'!$P11*100000,1)</f>
        <v>1944.3</v>
      </c>
      <c r="D11" s="115">
        <f>ROUND('[1]３表'!D11/'４表'!$P11*100000,1)</f>
        <v>369.9</v>
      </c>
      <c r="E11" s="115">
        <f>ROUND('[1]３表'!E11/'４表'!$P11*100000,1)</f>
        <v>5.0999999999999996</v>
      </c>
      <c r="F11" s="115">
        <f>ROUND('[1]３表'!F11/'４表'!$P11*100000,1)</f>
        <v>6.3</v>
      </c>
      <c r="G11" s="115">
        <f>ROUND('[1]３表'!G11/'４表'!$P11*100000,1)</f>
        <v>231</v>
      </c>
      <c r="H11" s="115">
        <f>ROUND('[1]３表'!H11/'４表'!$P11*100000,1)</f>
        <v>1332</v>
      </c>
      <c r="I11" s="115">
        <f>ROUND('[1]３表'!I11/'４表'!$P11*100000,1)</f>
        <v>99.7</v>
      </c>
      <c r="J11" s="115">
        <f>ROUND('[1]３表'!J11/'４表'!$P11*100000,1)</f>
        <v>22.7</v>
      </c>
      <c r="K11" s="115">
        <f>ROUND('[1]３表'!K11/'４表'!$P11*100000,1)</f>
        <v>77</v>
      </c>
      <c r="L11" s="115">
        <f>ROUND('[1]３表'!L11/'４表'!$P11*100000,1)</f>
        <v>412.8</v>
      </c>
      <c r="M11" s="115">
        <f>ROUND('[1]３表'!M11/'４表'!$P11*100000,1)</f>
        <v>178</v>
      </c>
      <c r="N11" s="117">
        <f>ROUND('[1]３表'!N11/'４表'!$P11*100000,1)</f>
        <v>54.3</v>
      </c>
      <c r="P11" s="109">
        <v>79207</v>
      </c>
    </row>
    <row r="12" spans="1:16" ht="39.950000000000003" customHeight="1">
      <c r="A12" s="72" t="s">
        <v>91</v>
      </c>
      <c r="B12" s="114">
        <f>ROUND('[1]３表'!B12/'４表'!$P12*100000,1)</f>
        <v>16.8</v>
      </c>
      <c r="C12" s="115">
        <f>ROUND('[1]３表'!C12/'４表'!$P12*100000,1)</f>
        <v>2915.7</v>
      </c>
      <c r="D12" s="115">
        <f>ROUND('[1]３表'!D12/'４表'!$P12*100000,1)</f>
        <v>1169.7</v>
      </c>
      <c r="E12" s="115">
        <f>ROUND('[1]３表'!E12/'４表'!$P12*100000,1)</f>
        <v>5.6</v>
      </c>
      <c r="F12" s="115">
        <f>ROUND('[1]３表'!F12/'４表'!$P12*100000,1)</f>
        <v>0</v>
      </c>
      <c r="G12" s="115">
        <f>ROUND('[1]３表'!G12/'４表'!$P12*100000,1)</f>
        <v>797.5</v>
      </c>
      <c r="H12" s="115">
        <f>ROUND('[1]３表'!H12/'４表'!$P12*100000,1)</f>
        <v>943</v>
      </c>
      <c r="I12" s="115">
        <f>ROUND('[1]３表'!I12/'４表'!$P12*100000,1)</f>
        <v>117.5</v>
      </c>
      <c r="J12" s="115">
        <f>ROUND('[1]３表'!J12/'４表'!$P12*100000,1)</f>
        <v>5.6</v>
      </c>
      <c r="K12" s="115">
        <f>ROUND('[1]３表'!K12/'４表'!$P12*100000,1)</f>
        <v>111.9</v>
      </c>
      <c r="L12" s="115">
        <f>ROUND('[1]３表'!L12/'４表'!$P12*100000,1)</f>
        <v>106.3</v>
      </c>
      <c r="M12" s="115">
        <f>ROUND('[1]３表'!M12/'４表'!$P12*100000,1)</f>
        <v>25.2</v>
      </c>
      <c r="N12" s="117">
        <f>ROUND('[1]３表'!N12/'４表'!$P12*100000,1)</f>
        <v>56</v>
      </c>
      <c r="P12" s="109">
        <v>35737</v>
      </c>
    </row>
    <row r="13" spans="1:16" ht="39.950000000000003" customHeight="1">
      <c r="A13" s="72" t="s">
        <v>92</v>
      </c>
      <c r="B13" s="114">
        <f>ROUND('[1]３表'!B13/'４表'!$P13*100000,1)</f>
        <v>10.1</v>
      </c>
      <c r="C13" s="115">
        <f>ROUND('[1]３表'!C13/'４表'!$P13*100000,1)</f>
        <v>2072.1999999999998</v>
      </c>
      <c r="D13" s="115">
        <f>ROUND('[1]３表'!D13/'４表'!$P13*100000,1)</f>
        <v>605.4</v>
      </c>
      <c r="E13" s="115">
        <f>ROUND('[1]３表'!E13/'４表'!$P13*100000,1)</f>
        <v>1.7</v>
      </c>
      <c r="F13" s="115">
        <f>ROUND('[1]３表'!F13/'４表'!$P13*100000,1)</f>
        <v>17.600000000000001</v>
      </c>
      <c r="G13" s="115">
        <f>ROUND('[1]３表'!G13/'４表'!$P13*100000,1)</f>
        <v>288</v>
      </c>
      <c r="H13" s="115">
        <f>ROUND('[1]３表'!H13/'４表'!$P13*100000,1)</f>
        <v>1159.5</v>
      </c>
      <c r="I13" s="115">
        <f>ROUND('[1]３表'!I13/'４表'!$P13*100000,1)</f>
        <v>79.8</v>
      </c>
      <c r="J13" s="115">
        <f>ROUND('[1]３表'!J13/'４表'!$P13*100000,1)</f>
        <v>10.1</v>
      </c>
      <c r="K13" s="115">
        <f>ROUND('[1]３表'!K13/'４表'!$P13*100000,1)</f>
        <v>69.7</v>
      </c>
      <c r="L13" s="115">
        <f>ROUND('[1]３表'!L13/'４表'!$P13*100000,1)</f>
        <v>165.4</v>
      </c>
      <c r="M13" s="115">
        <f>ROUND('[1]３表'!M13/'４表'!$P13*100000,1)</f>
        <v>23.5</v>
      </c>
      <c r="N13" s="117">
        <f>ROUND('[1]３表'!N13/'４表'!$P13*100000,1)</f>
        <v>44.5</v>
      </c>
      <c r="P13" s="109">
        <v>119101</v>
      </c>
    </row>
    <row r="14" spans="1:16" ht="39.950000000000003" customHeight="1">
      <c r="A14" s="72" t="s">
        <v>93</v>
      </c>
      <c r="B14" s="114">
        <f>ROUND('[1]３表'!B14/'４表'!$P14*100000,1)</f>
        <v>9.1</v>
      </c>
      <c r="C14" s="115">
        <f>ROUND('[1]３表'!C14/'４表'!$P14*100000,1)</f>
        <v>1666.3</v>
      </c>
      <c r="D14" s="115">
        <f>ROUND('[1]３表'!D14/'４表'!$P14*100000,1)</f>
        <v>542.29999999999995</v>
      </c>
      <c r="E14" s="115">
        <f>ROUND('[1]３表'!E14/'４表'!$P14*100000,1)</f>
        <v>1.8</v>
      </c>
      <c r="F14" s="115">
        <f>ROUND('[1]３表'!F14/'４表'!$P14*100000,1)</f>
        <v>0</v>
      </c>
      <c r="G14" s="115">
        <f>ROUND('[1]３表'!G14/'４表'!$P14*100000,1)</f>
        <v>376.2</v>
      </c>
      <c r="H14" s="115">
        <f>ROUND('[1]３表'!H14/'４表'!$P14*100000,1)</f>
        <v>745.9</v>
      </c>
      <c r="I14" s="115">
        <f>ROUND('[1]３表'!I14/'４表'!$P14*100000,1)</f>
        <v>84.9</v>
      </c>
      <c r="J14" s="115">
        <f>ROUND('[1]３表'!J14/'４表'!$P14*100000,1)</f>
        <v>5.5</v>
      </c>
      <c r="K14" s="115">
        <f>ROUND('[1]３表'!K14/'４表'!$P14*100000,1)</f>
        <v>79.400000000000006</v>
      </c>
      <c r="L14" s="115">
        <f>ROUND('[1]３表'!L14/'４表'!$P14*100000,1)</f>
        <v>85.8</v>
      </c>
      <c r="M14" s="115">
        <f>ROUND('[1]３表'!M14/'４表'!$P14*100000,1)</f>
        <v>0</v>
      </c>
      <c r="N14" s="117">
        <f>ROUND('[1]３表'!N14/'４表'!$P14*100000,1)</f>
        <v>50.2</v>
      </c>
      <c r="P14" s="109">
        <v>109525</v>
      </c>
    </row>
    <row r="15" spans="1:16" ht="39.950000000000003" customHeight="1">
      <c r="A15" s="72" t="s">
        <v>94</v>
      </c>
      <c r="B15" s="114">
        <f>ROUND('[1]３表'!B15/'４表'!$P15*100000,1)</f>
        <v>13.4</v>
      </c>
      <c r="C15" s="115">
        <f>ROUND('[1]３表'!C15/'４表'!$P15*100000,1)</f>
        <v>2284.4</v>
      </c>
      <c r="D15" s="115">
        <f>ROUND('[1]３表'!D15/'４表'!$P15*100000,1)</f>
        <v>594.5</v>
      </c>
      <c r="E15" s="115">
        <f>ROUND('[1]３表'!E15/'４表'!$P15*100000,1)</f>
        <v>0</v>
      </c>
      <c r="F15" s="115">
        <f>ROUND('[1]３表'!F15/'４表'!$P15*100000,1)</f>
        <v>57.9</v>
      </c>
      <c r="G15" s="115">
        <f>ROUND('[1]３表'!G15/'４表'!$P15*100000,1)</f>
        <v>545.5</v>
      </c>
      <c r="H15" s="115">
        <f>ROUND('[1]３表'!H15/'４表'!$P15*100000,1)</f>
        <v>1086.5</v>
      </c>
      <c r="I15" s="115">
        <f>ROUND('[1]３表'!I15/'４表'!$P15*100000,1)</f>
        <v>135.80000000000001</v>
      </c>
      <c r="J15" s="115">
        <f>ROUND('[1]３表'!J15/'４表'!$P15*100000,1)</f>
        <v>20</v>
      </c>
      <c r="K15" s="115">
        <f>ROUND('[1]３表'!K15/'４表'!$P15*100000,1)</f>
        <v>115.8</v>
      </c>
      <c r="L15" s="115">
        <f>ROUND('[1]３表'!L15/'４表'!$P15*100000,1)</f>
        <v>276.10000000000002</v>
      </c>
      <c r="M15" s="115">
        <f>ROUND('[1]３表'!M15/'４表'!$P15*100000,1)</f>
        <v>33.4</v>
      </c>
      <c r="N15" s="117">
        <f>ROUND('[1]３表'!N15/'４表'!$P15*100000,1)</f>
        <v>57.9</v>
      </c>
      <c r="P15" s="109">
        <v>44913</v>
      </c>
    </row>
    <row r="16" spans="1:16" ht="39.950000000000003" customHeight="1">
      <c r="A16" s="72" t="s">
        <v>95</v>
      </c>
      <c r="B16" s="114">
        <f>ROUND('[1]３表'!B16/'４表'!$P16*100000,1)</f>
        <v>5.4</v>
      </c>
      <c r="C16" s="115">
        <f>ROUND('[1]３表'!C16/'４表'!$P16*100000,1)</f>
        <v>901.8</v>
      </c>
      <c r="D16" s="115">
        <f>ROUND('[1]３表'!D16/'４表'!$P16*100000,1)</f>
        <v>0</v>
      </c>
      <c r="E16" s="115">
        <f>ROUND('[1]３表'!E16/'４表'!$P16*100000,1)</f>
        <v>0</v>
      </c>
      <c r="F16" s="115">
        <f>ROUND('[1]３表'!F16/'４表'!$P16*100000,1)</f>
        <v>0</v>
      </c>
      <c r="G16" s="115">
        <f>ROUND('[1]３表'!G16/'４表'!$P16*100000,1)</f>
        <v>707.4</v>
      </c>
      <c r="H16" s="115">
        <f>ROUND('[1]３表'!H16/'４表'!$P16*100000,1)</f>
        <v>194.4</v>
      </c>
      <c r="I16" s="115">
        <f>ROUND('[1]３表'!I16/'４表'!$P16*100000,1)</f>
        <v>86.4</v>
      </c>
      <c r="J16" s="115">
        <f>ROUND('[1]３表'!J16/'４表'!$P16*100000,1)</f>
        <v>8.1</v>
      </c>
      <c r="K16" s="115">
        <f>ROUND('[1]３表'!K16/'４表'!$P16*100000,1)</f>
        <v>78.3</v>
      </c>
      <c r="L16" s="115">
        <f>ROUND('[1]３表'!L16/'４表'!$P16*100000,1)</f>
        <v>113.4</v>
      </c>
      <c r="M16" s="115">
        <f>ROUND('[1]３表'!M16/'４表'!$P16*100000,1)</f>
        <v>64.8</v>
      </c>
      <c r="N16" s="117">
        <f>ROUND('[1]３表'!N16/'４表'!$P16*100000,1)</f>
        <v>40.5</v>
      </c>
      <c r="P16" s="109">
        <v>37036</v>
      </c>
    </row>
    <row r="17" spans="1:16" ht="39.950000000000003" customHeight="1">
      <c r="A17" s="72" t="s">
        <v>96</v>
      </c>
      <c r="B17" s="114">
        <f>ROUND('[1]３表'!B17/'４表'!$P17*100000,1)</f>
        <v>10.199999999999999</v>
      </c>
      <c r="C17" s="115">
        <f>ROUND('[1]３表'!C17/'４表'!$P17*100000,1)</f>
        <v>1552.8</v>
      </c>
      <c r="D17" s="115">
        <f>ROUND('[1]３表'!D17/'４表'!$P17*100000,1)</f>
        <v>411.8</v>
      </c>
      <c r="E17" s="115">
        <f>ROUND('[1]３表'!E17/'４表'!$P17*100000,1)</f>
        <v>4.5999999999999996</v>
      </c>
      <c r="F17" s="115">
        <f>ROUND('[1]３表'!F17/'４表'!$P17*100000,1)</f>
        <v>0</v>
      </c>
      <c r="G17" s="115">
        <f>ROUND('[1]３表'!G17/'４表'!$P17*100000,1)</f>
        <v>506.2</v>
      </c>
      <c r="H17" s="115">
        <f>ROUND('[1]３表'!H17/'４表'!$P17*100000,1)</f>
        <v>630.20000000000005</v>
      </c>
      <c r="I17" s="115">
        <f>ROUND('[1]３表'!I17/'４表'!$P17*100000,1)</f>
        <v>63.7</v>
      </c>
      <c r="J17" s="115">
        <f>ROUND('[1]３表'!J17/'４表'!$P17*100000,1)</f>
        <v>10.199999999999999</v>
      </c>
      <c r="K17" s="115">
        <f>ROUND('[1]３表'!K17/'４表'!$P17*100000,1)</f>
        <v>53.5</v>
      </c>
      <c r="L17" s="115">
        <f>ROUND('[1]３表'!L17/'４表'!$P17*100000,1)</f>
        <v>179.7</v>
      </c>
      <c r="M17" s="115">
        <f>ROUND('[1]３表'!M17/'４表'!$P17*100000,1)</f>
        <v>13.7</v>
      </c>
      <c r="N17" s="117">
        <f>ROUND('[1]３表'!N17/'４表'!$P17*100000,1)</f>
        <v>41</v>
      </c>
      <c r="P17" s="109">
        <v>87908</v>
      </c>
    </row>
    <row r="18" spans="1:16" ht="39.950000000000003" customHeight="1">
      <c r="A18" s="72" t="s">
        <v>97</v>
      </c>
      <c r="B18" s="114">
        <f>ROUND('[1]３表'!B18/'４表'!$P18*100000,1)</f>
        <v>7.5</v>
      </c>
      <c r="C18" s="115">
        <f>ROUND('[1]３表'!C18/'４表'!$P18*100000,1)</f>
        <v>790.8</v>
      </c>
      <c r="D18" s="115">
        <f>ROUND('[1]３表'!D18/'４表'!$P18*100000,1)</f>
        <v>0</v>
      </c>
      <c r="E18" s="115">
        <f>ROUND('[1]３表'!E18/'４表'!$P18*100000,1)</f>
        <v>5</v>
      </c>
      <c r="F18" s="115">
        <f>ROUND('[1]３表'!F18/'４表'!$P18*100000,1)</f>
        <v>0</v>
      </c>
      <c r="G18" s="115">
        <f>ROUND('[1]３表'!G18/'４表'!$P18*100000,1)</f>
        <v>243.5</v>
      </c>
      <c r="H18" s="115">
        <f>ROUND('[1]３表'!H18/'４表'!$P18*100000,1)</f>
        <v>542.29999999999995</v>
      </c>
      <c r="I18" s="115">
        <f>ROUND('[1]３表'!I18/'４表'!$P18*100000,1)</f>
        <v>102.9</v>
      </c>
      <c r="J18" s="115">
        <f>ROUND('[1]３表'!J18/'４表'!$P18*100000,1)</f>
        <v>5</v>
      </c>
      <c r="K18" s="115">
        <f>ROUND('[1]３表'!K18/'４表'!$P18*100000,1)</f>
        <v>97.9</v>
      </c>
      <c r="L18" s="115">
        <f>ROUND('[1]３表'!L18/'４表'!$P18*100000,1)</f>
        <v>95.4</v>
      </c>
      <c r="M18" s="115">
        <f>ROUND('[1]３表'!M18/'４表'!$P18*100000,1)</f>
        <v>0</v>
      </c>
      <c r="N18" s="117">
        <f>ROUND('[1]３表'!N18/'４表'!$P18*100000,1)</f>
        <v>47.7</v>
      </c>
      <c r="P18" s="109">
        <v>39832</v>
      </c>
    </row>
    <row r="19" spans="1:16" ht="39.950000000000003" customHeight="1">
      <c r="A19" s="72" t="s">
        <v>98</v>
      </c>
      <c r="B19" s="114">
        <f>ROUND('[1]３表'!B19/'４表'!$P19*100000,1)</f>
        <v>11.5</v>
      </c>
      <c r="C19" s="115">
        <f>ROUND('[1]３表'!C19/'４表'!$P19*100000,1)</f>
        <v>3671</v>
      </c>
      <c r="D19" s="115">
        <f>ROUND('[1]３表'!D19/'４表'!$P19*100000,1)</f>
        <v>115.4</v>
      </c>
      <c r="E19" s="115">
        <f>ROUND('[1]３表'!E19/'４表'!$P19*100000,1)</f>
        <v>0</v>
      </c>
      <c r="F19" s="115">
        <f>ROUND('[1]３表'!F19/'４表'!$P19*100000,1)</f>
        <v>57.7</v>
      </c>
      <c r="G19" s="115">
        <f>ROUND('[1]３表'!G19/'４表'!$P19*100000,1)</f>
        <v>0</v>
      </c>
      <c r="H19" s="115">
        <f>ROUND('[1]３表'!H19/'４表'!$P19*100000,1)</f>
        <v>3497.8</v>
      </c>
      <c r="I19" s="115">
        <f>ROUND('[1]３表'!I19/'４表'!$P19*100000,1)</f>
        <v>89.5</v>
      </c>
      <c r="J19" s="115">
        <f>ROUND('[1]３表'!J19/'４表'!$P19*100000,1)</f>
        <v>26</v>
      </c>
      <c r="K19" s="115">
        <f>ROUND('[1]３表'!K19/'４表'!$P19*100000,1)</f>
        <v>63.5</v>
      </c>
      <c r="L19" s="115">
        <f>ROUND('[1]３表'!L19/'４表'!$P19*100000,1)</f>
        <v>401.2</v>
      </c>
      <c r="M19" s="115">
        <f>ROUND('[1]３表'!M19/'４表'!$P19*100000,1)</f>
        <v>51.9</v>
      </c>
      <c r="N19" s="117">
        <f>ROUND('[1]３表'!N19/'４表'!$P19*100000,1)</f>
        <v>37.5</v>
      </c>
      <c r="P19" s="109">
        <v>34650</v>
      </c>
    </row>
    <row r="20" spans="1:16" ht="39.950000000000003" customHeight="1">
      <c r="A20" s="80" t="s">
        <v>99</v>
      </c>
      <c r="B20" s="118">
        <f>ROUND('[1]３表'!B20/'４表'!$P20*100000,1)</f>
        <v>0</v>
      </c>
      <c r="C20" s="119">
        <f>ROUND('[1]３表'!C20/'４表'!$P20*100000,1)</f>
        <v>0</v>
      </c>
      <c r="D20" s="119">
        <f>ROUND('[1]３表'!D20/'４表'!$P20*100000,1)</f>
        <v>0</v>
      </c>
      <c r="E20" s="119">
        <f>ROUND('[1]３表'!E20/'４表'!$P20*100000,1)</f>
        <v>0</v>
      </c>
      <c r="F20" s="119">
        <f>ROUND('[1]３表'!F20/'４表'!$P20*100000,1)</f>
        <v>0</v>
      </c>
      <c r="G20" s="119">
        <f>ROUND('[1]３表'!G20/'４表'!$P20*100000,1)</f>
        <v>0</v>
      </c>
      <c r="H20" s="119">
        <f>ROUND('[1]３表'!H20/'４表'!$P20*100000,1)</f>
        <v>0</v>
      </c>
      <c r="I20" s="119">
        <f>ROUND('[1]３表'!I20/'４表'!$P20*100000,1)</f>
        <v>69.7</v>
      </c>
      <c r="J20" s="119">
        <f>ROUND('[1]３表'!J20/'４表'!$P20*100000,1)</f>
        <v>13.9</v>
      </c>
      <c r="K20" s="119">
        <f>ROUND('[1]３表'!K20/'４表'!$P20*100000,1)</f>
        <v>55.8</v>
      </c>
      <c r="L20" s="119">
        <f>ROUND('[1]３表'!L20/'４表'!$P20*100000,1)</f>
        <v>83.7</v>
      </c>
      <c r="M20" s="119">
        <f>ROUND('[1]３表'!M20/'４表'!$P20*100000,1)</f>
        <v>0</v>
      </c>
      <c r="N20" s="120">
        <f>ROUND('[1]３表'!N20/'４表'!$P20*100000,1)</f>
        <v>55.8</v>
      </c>
      <c r="P20" s="109">
        <v>7172</v>
      </c>
    </row>
    <row r="21" spans="1:16" s="124" customFormat="1" ht="39.950000000000003" customHeight="1">
      <c r="A21" s="84" t="s">
        <v>100</v>
      </c>
      <c r="B21" s="121">
        <f>ROUND('[1]３表'!B21/'４表'!$P21*100000,1)</f>
        <v>11.5</v>
      </c>
      <c r="C21" s="122">
        <f>ROUND('[1]３表'!C21/'４表'!$P21*100000,1)</f>
        <v>881.9</v>
      </c>
      <c r="D21" s="122">
        <f>ROUND('[1]３表'!D21/'４表'!$P21*100000,1)</f>
        <v>0</v>
      </c>
      <c r="E21" s="119">
        <f>ROUND('[1]３表'!E21/'４表'!$P21*100000,1)</f>
        <v>0</v>
      </c>
      <c r="F21" s="119">
        <f>ROUND('[1]３表'!F21/'４表'!$P21*100000,1)</f>
        <v>0</v>
      </c>
      <c r="G21" s="119">
        <f>ROUND('[1]３表'!G21/'４表'!$P21*100000,1)</f>
        <v>343.6</v>
      </c>
      <c r="H21" s="122">
        <f>ROUND('[1]３表'!H21/'４表'!$P21*100000,1)</f>
        <v>538.29999999999995</v>
      </c>
      <c r="I21" s="122">
        <f>ROUND('[1]３表'!I21/'４表'!$P21*100000,1)</f>
        <v>126</v>
      </c>
      <c r="J21" s="122">
        <f>ROUND('[1]３表'!J21/'４表'!$P21*100000,1)</f>
        <v>34.4</v>
      </c>
      <c r="K21" s="122">
        <f>ROUND('[1]３表'!K21/'４表'!$P21*100000,1)</f>
        <v>91.6</v>
      </c>
      <c r="L21" s="122">
        <f>ROUND('[1]３表'!L21/'４表'!$P21*100000,1)</f>
        <v>538.29999999999995</v>
      </c>
      <c r="M21" s="122">
        <f>ROUND('[1]３表'!M21/'４表'!$P21*100000,1)</f>
        <v>160.30000000000001</v>
      </c>
      <c r="N21" s="123">
        <f>ROUND('[1]３表'!N21/'４表'!$P21*100000,1)</f>
        <v>45.8</v>
      </c>
      <c r="P21" s="109">
        <v>8731</v>
      </c>
    </row>
    <row r="22" spans="1:16" ht="39.950000000000003" customHeight="1">
      <c r="A22" s="85" t="s">
        <v>101</v>
      </c>
      <c r="B22" s="125">
        <f>ROUND('[1]３表'!B22/'４表'!$P22*100000,1)</f>
        <v>6.7</v>
      </c>
      <c r="C22" s="116">
        <f>ROUND('[1]３表'!C22/'４表'!$P22*100000,1)</f>
        <v>696.4</v>
      </c>
      <c r="D22" s="116">
        <f>ROUND('[1]３表'!D22/'４表'!$P22*100000,1)</f>
        <v>509.8</v>
      </c>
      <c r="E22" s="116">
        <f>ROUND('[1]３表'!E22/'４表'!$P22*100000,1)</f>
        <v>0</v>
      </c>
      <c r="F22" s="116">
        <f>ROUND('[1]３表'!F22/'４表'!$P22*100000,1)</f>
        <v>0</v>
      </c>
      <c r="G22" s="116">
        <f>ROUND('[1]３表'!G22/'４表'!$P22*100000,1)</f>
        <v>186.6</v>
      </c>
      <c r="H22" s="116">
        <f>ROUND('[1]３表'!H22/'４表'!$P22*100000,1)</f>
        <v>0</v>
      </c>
      <c r="I22" s="116">
        <f>ROUND('[1]３表'!I22/'４表'!$P22*100000,1)</f>
        <v>86.6</v>
      </c>
      <c r="J22" s="116">
        <f>ROUND('[1]３表'!J22/'４表'!$P22*100000,1)</f>
        <v>13.3</v>
      </c>
      <c r="K22" s="116">
        <f>ROUND('[1]３表'!K22/'４表'!$P22*100000,1)</f>
        <v>73.3</v>
      </c>
      <c r="L22" s="116">
        <f>ROUND('[1]３表'!L22/'４表'!$P22*100000,1)</f>
        <v>236.6</v>
      </c>
      <c r="M22" s="116">
        <f>ROUND('[1]３表'!M22/'４表'!$P22*100000,1)</f>
        <v>26.7</v>
      </c>
      <c r="N22" s="126">
        <f>ROUND('[1]３表'!N22/'４表'!$P22*100000,1)</f>
        <v>53.3</v>
      </c>
      <c r="P22" s="109">
        <v>30011</v>
      </c>
    </row>
    <row r="23" spans="1:16" ht="39.950000000000003" customHeight="1">
      <c r="A23" s="85" t="s">
        <v>102</v>
      </c>
      <c r="B23" s="114">
        <f>ROUND('[1]３表'!B23/'４表'!$P23*100000,1)</f>
        <v>4.7</v>
      </c>
      <c r="C23" s="115">
        <f>ROUND('[1]３表'!C23/'４表'!$P23*100000,1)</f>
        <v>993.3</v>
      </c>
      <c r="D23" s="115">
        <f>ROUND('[1]３表'!D23/'４表'!$P23*100000,1)</f>
        <v>527</v>
      </c>
      <c r="E23" s="115">
        <f>ROUND('[1]３表'!E23/'４表'!$P23*100000,1)</f>
        <v>0</v>
      </c>
      <c r="F23" s="115">
        <f>ROUND('[1]３表'!F23/'４表'!$P23*100000,1)</f>
        <v>0</v>
      </c>
      <c r="G23" s="115">
        <f>ROUND('[1]３表'!G23/'４表'!$P23*100000,1)</f>
        <v>466.4</v>
      </c>
      <c r="H23" s="115">
        <f>ROUND('[1]３表'!H23/'４表'!$P23*100000,1)</f>
        <v>0</v>
      </c>
      <c r="I23" s="115">
        <f>ROUND('[1]３表'!I23/'４表'!$P23*100000,1)</f>
        <v>83.9</v>
      </c>
      <c r="J23" s="115">
        <f>ROUND('[1]３表'!J23/'４表'!$P23*100000,1)</f>
        <v>18.7</v>
      </c>
      <c r="K23" s="115">
        <f>ROUND('[1]３表'!K23/'４表'!$P23*100000,1)</f>
        <v>65.3</v>
      </c>
      <c r="L23" s="115">
        <f>ROUND('[1]３表'!L23/'４表'!$P23*100000,1)</f>
        <v>293.8</v>
      </c>
      <c r="M23" s="115">
        <f>ROUND('[1]３表'!M23/'４表'!$P23*100000,1)</f>
        <v>88.6</v>
      </c>
      <c r="N23" s="117">
        <f>ROUND('[1]３表'!N23/'４表'!$P23*100000,1)</f>
        <v>37.299999999999997</v>
      </c>
      <c r="P23" s="109">
        <v>21443</v>
      </c>
    </row>
    <row r="24" spans="1:16" ht="39.950000000000003" customHeight="1">
      <c r="A24" s="84" t="s">
        <v>103</v>
      </c>
      <c r="B24" s="118">
        <f>ROUND('[1]３表'!B24/'４表'!$P24*100000,1)</f>
        <v>5.9</v>
      </c>
      <c r="C24" s="119">
        <f>ROUND('[1]３表'!C24/'４表'!$P24*100000,1)</f>
        <v>519.5</v>
      </c>
      <c r="D24" s="119">
        <f>ROUND('[1]３表'!D24/'４表'!$P24*100000,1)</f>
        <v>0</v>
      </c>
      <c r="E24" s="119">
        <f>ROUND('[1]３表'!E24/'４表'!$P24*100000,1)</f>
        <v>0</v>
      </c>
      <c r="F24" s="119">
        <f>ROUND('[1]３表'!F24/'４表'!$P24*100000,1)</f>
        <v>0</v>
      </c>
      <c r="G24" s="119">
        <f>ROUND('[1]３表'!G24/'４表'!$P24*100000,1)</f>
        <v>212.5</v>
      </c>
      <c r="H24" s="119">
        <f>ROUND('[1]３表'!H24/'４表'!$P24*100000,1)</f>
        <v>307</v>
      </c>
      <c r="I24" s="119">
        <f>ROUND('[1]３表'!I24/'４表'!$P24*100000,1)</f>
        <v>82.6</v>
      </c>
      <c r="J24" s="119">
        <f>ROUND('[1]３表'!J24/'４表'!$P24*100000,1)</f>
        <v>11.8</v>
      </c>
      <c r="K24" s="119">
        <f>ROUND('[1]３表'!K24/'４表'!$P24*100000,1)</f>
        <v>70.8</v>
      </c>
      <c r="L24" s="119">
        <f>ROUND('[1]３表'!L24/'４表'!$P24*100000,1)</f>
        <v>171.2</v>
      </c>
      <c r="M24" s="119">
        <f>ROUND('[1]３表'!M24/'４表'!$P24*100000,1)</f>
        <v>0</v>
      </c>
      <c r="N24" s="120">
        <f>ROUND('[1]３表'!N24/'４表'!$P24*100000,1)</f>
        <v>53.1</v>
      </c>
      <c r="P24" s="109">
        <v>16940</v>
      </c>
    </row>
    <row r="25" spans="1:16" ht="39.950000000000003" customHeight="1">
      <c r="A25" s="84" t="s">
        <v>104</v>
      </c>
      <c r="B25" s="118">
        <f>ROUND('[1]３表'!B25/'４表'!$P25*100000,1)</f>
        <v>0</v>
      </c>
      <c r="C25" s="119">
        <f>ROUND('[1]３表'!C25/'４表'!$P25*100000,1)</f>
        <v>0</v>
      </c>
      <c r="D25" s="119">
        <f>ROUND('[1]３表'!D25/'４表'!$P25*100000,1)</f>
        <v>0</v>
      </c>
      <c r="E25" s="119">
        <f>ROUND('[1]３表'!E25/'４表'!$P25*100000,1)</f>
        <v>0</v>
      </c>
      <c r="F25" s="119">
        <f>ROUND('[1]３表'!F25/'４表'!$P25*100000,1)</f>
        <v>0</v>
      </c>
      <c r="G25" s="119">
        <f>ROUND('[1]３表'!G25/'４表'!$P25*100000,1)</f>
        <v>0</v>
      </c>
      <c r="H25" s="119">
        <f>ROUND('[1]３表'!H25/'４表'!$P25*100000,1)</f>
        <v>0</v>
      </c>
      <c r="I25" s="119">
        <f>ROUND('[1]３表'!I25/'４表'!$P25*100000,1)</f>
        <v>143.6</v>
      </c>
      <c r="J25" s="119">
        <f>ROUND('[1]３表'!J25/'４表'!$P25*100000,1)</f>
        <v>10.3</v>
      </c>
      <c r="K25" s="119">
        <f>ROUND('[1]３表'!K25/'４表'!$P25*100000,1)</f>
        <v>133.30000000000001</v>
      </c>
      <c r="L25" s="119">
        <f>ROUND('[1]３表'!L25/'４表'!$P25*100000,1)</f>
        <v>194.9</v>
      </c>
      <c r="M25" s="119">
        <f>ROUND('[1]３表'!M25/'４表'!$P25*100000,1)</f>
        <v>41</v>
      </c>
      <c r="N25" s="120">
        <f>ROUND('[1]３表'!N25/'４表'!$P25*100000,1)</f>
        <v>41</v>
      </c>
      <c r="P25" s="109">
        <v>9749</v>
      </c>
    </row>
    <row r="26" spans="1:16" ht="39.950000000000003" customHeight="1">
      <c r="A26" s="85" t="s">
        <v>105</v>
      </c>
      <c r="B26" s="114">
        <f>ROUND('[1]３表'!B26/'４表'!$P26*100000,1)</f>
        <v>0</v>
      </c>
      <c r="C26" s="115">
        <f>ROUND('[1]３表'!C26/'４表'!$P26*100000,1)</f>
        <v>0</v>
      </c>
      <c r="D26" s="115">
        <f>ROUND('[1]３表'!D26/'４表'!$P26*100000,1)</f>
        <v>0</v>
      </c>
      <c r="E26" s="115">
        <f>ROUND('[1]３表'!E26/'４表'!$P26*100000,1)</f>
        <v>0</v>
      </c>
      <c r="F26" s="115">
        <f>ROUND('[1]３表'!F26/'４表'!$P26*100000,1)</f>
        <v>0</v>
      </c>
      <c r="G26" s="115">
        <f>ROUND('[1]３表'!G26/'４表'!$P26*100000,1)</f>
        <v>0</v>
      </c>
      <c r="H26" s="115">
        <f>ROUND('[1]３表'!H26/'４表'!$P26*100000,1)</f>
        <v>0</v>
      </c>
      <c r="I26" s="115">
        <f>ROUND('[1]３表'!I26/'４表'!$P26*100000,1)</f>
        <v>144.9</v>
      </c>
      <c r="J26" s="115">
        <f>ROUND('[1]３表'!J26/'４表'!$P26*100000,1)</f>
        <v>24.2</v>
      </c>
      <c r="K26" s="115">
        <f>ROUND('[1]３表'!K26/'４表'!$P26*100000,1)</f>
        <v>120.8</v>
      </c>
      <c r="L26" s="115">
        <f>ROUND('[1]３表'!L26/'４表'!$P26*100000,1)</f>
        <v>458.9</v>
      </c>
      <c r="M26" s="115">
        <f>ROUND('[1]３表'!M26/'４表'!$P26*100000,1)</f>
        <v>96.6</v>
      </c>
      <c r="N26" s="117">
        <f>ROUND('[1]３表'!N26/'４表'!$P26*100000,1)</f>
        <v>48.3</v>
      </c>
      <c r="P26" s="109">
        <v>4140</v>
      </c>
    </row>
    <row r="27" spans="1:16" ht="39.950000000000003" customHeight="1">
      <c r="A27" s="85" t="s">
        <v>106</v>
      </c>
      <c r="B27" s="114">
        <f>ROUND('[1]３表'!B27/'４表'!$P27*100000,1)</f>
        <v>18.399999999999999</v>
      </c>
      <c r="C27" s="115">
        <f>ROUND('[1]３表'!C27/'４表'!$P27*100000,1)</f>
        <v>2132.4</v>
      </c>
      <c r="D27" s="115">
        <f>ROUND('[1]３表'!D27/'４表'!$P27*100000,1)</f>
        <v>0</v>
      </c>
      <c r="E27" s="115">
        <f>ROUND('[1]３表'!E27/'４表'!$P27*100000,1)</f>
        <v>0</v>
      </c>
      <c r="F27" s="115">
        <f>ROUND('[1]３表'!F27/'４表'!$P27*100000,1)</f>
        <v>0</v>
      </c>
      <c r="G27" s="115">
        <f>ROUND('[1]３表'!G27/'４表'!$P27*100000,1)</f>
        <v>413.6</v>
      </c>
      <c r="H27" s="115">
        <f>ROUND('[1]３表'!H27/'４表'!$P27*100000,1)</f>
        <v>1718.8</v>
      </c>
      <c r="I27" s="115">
        <f>ROUND('[1]３表'!I27/'４表'!$P27*100000,1)</f>
        <v>119.5</v>
      </c>
      <c r="J27" s="115">
        <f>ROUND('[1]３表'!J27/'４表'!$P27*100000,1)</f>
        <v>18.399999999999999</v>
      </c>
      <c r="K27" s="115">
        <f>ROUND('[1]３表'!K27/'４表'!$P27*100000,1)</f>
        <v>101.1</v>
      </c>
      <c r="L27" s="115">
        <f>ROUND('[1]３表'!L27/'４表'!$P27*100000,1)</f>
        <v>330.9</v>
      </c>
      <c r="M27" s="115">
        <f>ROUND('[1]３表'!M27/'４表'!$P27*100000,1)</f>
        <v>27.6</v>
      </c>
      <c r="N27" s="117">
        <f>ROUND('[1]３表'!N27/'４表'!$P27*100000,1)</f>
        <v>46</v>
      </c>
      <c r="P27" s="109">
        <v>10880</v>
      </c>
    </row>
    <row r="28" spans="1:16" ht="39.950000000000003" customHeight="1" thickBot="1">
      <c r="A28" s="87" t="s">
        <v>107</v>
      </c>
      <c r="B28" s="127">
        <f>ROUND('[1]３表'!B28/'４表'!$P28*100000,1)</f>
        <v>18</v>
      </c>
      <c r="C28" s="128">
        <f>ROUND('[1]３表'!C28/'４表'!$P28*100000,1)</f>
        <v>1779.1</v>
      </c>
      <c r="D28" s="128">
        <f>ROUND('[1]３表'!D28/'４表'!$P28*100000,1)</f>
        <v>444.8</v>
      </c>
      <c r="E28" s="128">
        <f>ROUND('[1]３表'!E28/'４表'!$P28*100000,1)</f>
        <v>0</v>
      </c>
      <c r="F28" s="128">
        <f>ROUND('[1]３表'!F28/'４表'!$P28*100000,1)</f>
        <v>0</v>
      </c>
      <c r="G28" s="128">
        <f>ROUND('[1]３表'!G28/'４表'!$P28*100000,1)</f>
        <v>269.60000000000002</v>
      </c>
      <c r="H28" s="128">
        <f>ROUND('[1]３表'!H28/'４表'!$P28*100000,1)</f>
        <v>1064.8</v>
      </c>
      <c r="I28" s="128">
        <f>ROUND('[1]３表'!I28/'４表'!$P28*100000,1)</f>
        <v>98.8</v>
      </c>
      <c r="J28" s="128">
        <f>ROUND('[1]３表'!J28/'４表'!$P28*100000,1)</f>
        <v>13.5</v>
      </c>
      <c r="K28" s="128">
        <f>ROUND('[1]３表'!K28/'４表'!$P28*100000,1)</f>
        <v>85.4</v>
      </c>
      <c r="L28" s="128">
        <f>ROUND('[1]３表'!L28/'４表'!$P28*100000,1)</f>
        <v>220.1</v>
      </c>
      <c r="M28" s="128">
        <f>ROUND('[1]３表'!M28/'４表'!$P28*100000,1)</f>
        <v>53.9</v>
      </c>
      <c r="N28" s="129">
        <f>ROUND('[1]３表'!N28/'４表'!$P28*100000,1)</f>
        <v>49.4</v>
      </c>
      <c r="P28" s="109">
        <v>22258</v>
      </c>
    </row>
    <row r="29" spans="1:16" ht="39.950000000000003" customHeight="1" thickTop="1">
      <c r="A29" s="91" t="s">
        <v>108</v>
      </c>
      <c r="B29" s="130">
        <f>ROUND('[1]３表'!B29/'４表'!$P29*100000,1)</f>
        <v>10.199999999999999</v>
      </c>
      <c r="C29" s="131">
        <f>ROUND('[1]３表'!C29/'４表'!$P29*100000,1)</f>
        <v>1552.8</v>
      </c>
      <c r="D29" s="131">
        <f>ROUND('[1]３表'!D29/'４表'!$P29*100000,1)</f>
        <v>411.8</v>
      </c>
      <c r="E29" s="131">
        <f>ROUND('[1]３表'!E29/'４表'!$P29*100000,1)</f>
        <v>4.5999999999999996</v>
      </c>
      <c r="F29" s="131">
        <f>ROUND('[1]３表'!F29/'４表'!$P29*100000,1)</f>
        <v>0</v>
      </c>
      <c r="G29" s="131">
        <f>ROUND('[1]３表'!G29/'４表'!$P29*100000,1)</f>
        <v>506.2</v>
      </c>
      <c r="H29" s="131">
        <f>ROUND('[1]３表'!H29/'４表'!$P29*100000,1)</f>
        <v>630.20000000000005</v>
      </c>
      <c r="I29" s="131">
        <f>ROUND('[1]３表'!I29/'４表'!$P29*100000,1)</f>
        <v>63.7</v>
      </c>
      <c r="J29" s="131">
        <f>ROUND('[1]３表'!J29/'４表'!$P29*100000,1)</f>
        <v>10.199999999999999</v>
      </c>
      <c r="K29" s="131">
        <f>ROUND('[1]３表'!K29/'４表'!$P29*100000,1)</f>
        <v>53.5</v>
      </c>
      <c r="L29" s="131">
        <f>ROUND('[1]３表'!L29/'４表'!$P29*100000,1)</f>
        <v>179.7</v>
      </c>
      <c r="M29" s="131">
        <f>ROUND('[1]３表'!M29/'４表'!$P29*100000,1)</f>
        <v>13.7</v>
      </c>
      <c r="N29" s="132">
        <f>ROUND('[1]３表'!N29/'４表'!$P29*100000,1)</f>
        <v>41</v>
      </c>
      <c r="P29" s="109">
        <v>87908</v>
      </c>
    </row>
    <row r="30" spans="1:16" ht="39.950000000000003" customHeight="1">
      <c r="A30" s="85" t="s">
        <v>109</v>
      </c>
      <c r="B30" s="114">
        <f>ROUND('[1]３表'!B30/'４表'!$P30*100000,1)</f>
        <v>9.6</v>
      </c>
      <c r="C30" s="115">
        <f>ROUND('[1]３表'!C30/'４表'!$P30*100000,1)</f>
        <v>1877.7</v>
      </c>
      <c r="D30" s="115">
        <f>ROUND('[1]３表'!D30/'４表'!$P30*100000,1)</f>
        <v>575.20000000000005</v>
      </c>
      <c r="E30" s="115">
        <f>ROUND('[1]３表'!E30/'４表'!$P30*100000,1)</f>
        <v>1.7</v>
      </c>
      <c r="F30" s="115">
        <f>ROUND('[1]３表'!F30/'４表'!$P30*100000,1)</f>
        <v>9.1999999999999993</v>
      </c>
      <c r="G30" s="115">
        <f>ROUND('[1]３表'!G30/'４表'!$P30*100000,1)</f>
        <v>330.2</v>
      </c>
      <c r="H30" s="115">
        <f>ROUND('[1]３表'!H30/'４表'!$P30*100000,1)</f>
        <v>961.4</v>
      </c>
      <c r="I30" s="115">
        <f>ROUND('[1]３表'!I30/'４表'!$P30*100000,1)</f>
        <v>82.2</v>
      </c>
      <c r="J30" s="115">
        <f>ROUND('[1]３表'!J30/'４表'!$P30*100000,1)</f>
        <v>7.9</v>
      </c>
      <c r="K30" s="115">
        <f>ROUND('[1]３表'!K30/'４表'!$P30*100000,1)</f>
        <v>74.400000000000006</v>
      </c>
      <c r="L30" s="115">
        <f>ROUND('[1]３表'!L30/'４表'!$P30*100000,1)</f>
        <v>127.3</v>
      </c>
      <c r="M30" s="115">
        <f>ROUND('[1]３表'!M30/'４表'!$P30*100000,1)</f>
        <v>12.2</v>
      </c>
      <c r="N30" s="117">
        <f>ROUND('[1]３表'!N30/'４表'!$P30*100000,1)</f>
        <v>47.2</v>
      </c>
      <c r="P30" s="109">
        <v>228626</v>
      </c>
    </row>
    <row r="31" spans="1:16" ht="39.950000000000003" customHeight="1">
      <c r="A31" s="85" t="s">
        <v>110</v>
      </c>
      <c r="B31" s="114">
        <f>ROUND('[1]３表'!B31/'４表'!$P31*100000,1)</f>
        <v>18</v>
      </c>
      <c r="C31" s="115">
        <f>ROUND('[1]３表'!C31/'４表'!$P31*100000,1)</f>
        <v>1495</v>
      </c>
      <c r="D31" s="115">
        <f>ROUND('[1]３表'!D31/'４表'!$P31*100000,1)</f>
        <v>235.2</v>
      </c>
      <c r="E31" s="115">
        <f>ROUND('[1]３表'!E31/'４表'!$P31*100000,1)</f>
        <v>2.4</v>
      </c>
      <c r="F31" s="115">
        <f>ROUND('[1]３表'!F31/'４表'!$P31*100000,1)</f>
        <v>0</v>
      </c>
      <c r="G31" s="115">
        <f>ROUND('[1]３表'!G31/'４表'!$P31*100000,1)</f>
        <v>478.8</v>
      </c>
      <c r="H31" s="115">
        <f>ROUND('[1]３表'!H31/'４表'!$P31*100000,1)</f>
        <v>778.6</v>
      </c>
      <c r="I31" s="115">
        <f>ROUND('[1]３表'!I31/'４表'!$P31*100000,1)</f>
        <v>72.400000000000006</v>
      </c>
      <c r="J31" s="115">
        <f>ROUND('[1]３表'!J31/'４表'!$P31*100000,1)</f>
        <v>15.6</v>
      </c>
      <c r="K31" s="115">
        <f>ROUND('[1]３表'!K31/'４表'!$P31*100000,1)</f>
        <v>56.9</v>
      </c>
      <c r="L31" s="115">
        <f>ROUND('[1]３表'!L31/'４表'!$P31*100000,1)</f>
        <v>210.7</v>
      </c>
      <c r="M31" s="115">
        <f>ROUND('[1]３表'!M31/'４表'!$P31*100000,1)</f>
        <v>5.4</v>
      </c>
      <c r="N31" s="117">
        <f>ROUND('[1]３表'!N31/'４表'!$P31*100000,1)</f>
        <v>56.3</v>
      </c>
      <c r="P31" s="109">
        <v>167089</v>
      </c>
    </row>
    <row r="32" spans="1:16" ht="39.950000000000003" customHeight="1">
      <c r="A32" s="85" t="s">
        <v>111</v>
      </c>
      <c r="B32" s="114">
        <f>ROUND('[1]３表'!B32/'４表'!$P32*100000,1)</f>
        <v>8.1999999999999993</v>
      </c>
      <c r="C32" s="115">
        <f>ROUND('[1]３表'!C32/'４表'!$P32*100000,1)</f>
        <v>1509.1</v>
      </c>
      <c r="D32" s="115">
        <f>ROUND('[1]３表'!D32/'４表'!$P32*100000,1)</f>
        <v>303.7</v>
      </c>
      <c r="E32" s="115">
        <f>ROUND('[1]３表'!E32/'４表'!$P32*100000,1)</f>
        <v>0.9</v>
      </c>
      <c r="F32" s="115">
        <f>ROUND('[1]３表'!F32/'４表'!$P32*100000,1)</f>
        <v>3.1</v>
      </c>
      <c r="G32" s="115">
        <f>ROUND('[1]３表'!G32/'４表'!$P32*100000,1)</f>
        <v>336.2</v>
      </c>
      <c r="H32" s="115">
        <f>ROUND('[1]３表'!H32/'４表'!$P32*100000,1)</f>
        <v>865.1</v>
      </c>
      <c r="I32" s="115">
        <f>ROUND('[1]３表'!I32/'４表'!$P32*100000,1)</f>
        <v>91</v>
      </c>
      <c r="J32" s="115">
        <f>ROUND('[1]３表'!J32/'４表'!$P32*100000,1)</f>
        <v>17.899999999999999</v>
      </c>
      <c r="K32" s="115">
        <f>ROUND('[1]３表'!K32/'４表'!$P32*100000,1)</f>
        <v>73.099999999999994</v>
      </c>
      <c r="L32" s="115">
        <f>ROUND('[1]３表'!L32/'４表'!$P32*100000,1)</f>
        <v>283</v>
      </c>
      <c r="M32" s="115">
        <f>ROUND('[1]３表'!M32/'４表'!$P32*100000,1)</f>
        <v>33.5</v>
      </c>
      <c r="N32" s="117">
        <f>ROUND('[1]３表'!N32/'４表'!$P32*100000,1)</f>
        <v>47.2</v>
      </c>
      <c r="P32" s="109">
        <v>648330</v>
      </c>
    </row>
    <row r="33" spans="1:16" ht="39.950000000000003" customHeight="1">
      <c r="A33" s="85" t="s">
        <v>112</v>
      </c>
      <c r="B33" s="114">
        <f>ROUND('[1]３表'!B33/'４表'!$P33*100000,1)</f>
        <v>10.9</v>
      </c>
      <c r="C33" s="115">
        <f>ROUND('[1]３表'!C33/'４表'!$P33*100000,1)</f>
        <v>1679</v>
      </c>
      <c r="D33" s="115">
        <f>ROUND('[1]３表'!D33/'４表'!$P33*100000,1)</f>
        <v>465.4</v>
      </c>
      <c r="E33" s="115">
        <f>ROUND('[1]３表'!E33/'４表'!$P33*100000,1)</f>
        <v>2.7</v>
      </c>
      <c r="F33" s="115">
        <f>ROUND('[1]３表'!F33/'４表'!$P33*100000,1)</f>
        <v>17.7</v>
      </c>
      <c r="G33" s="115">
        <f>ROUND('[1]３表'!G33/'４表'!$P33*100000,1)</f>
        <v>450.5</v>
      </c>
      <c r="H33" s="115">
        <f>ROUND('[1]３表'!H33/'４表'!$P33*100000,1)</f>
        <v>742.7</v>
      </c>
      <c r="I33" s="115">
        <f>ROUND('[1]３表'!I33/'４表'!$P33*100000,1)</f>
        <v>116.9</v>
      </c>
      <c r="J33" s="115">
        <f>ROUND('[1]３表'!J33/'４表'!$P33*100000,1)</f>
        <v>10.9</v>
      </c>
      <c r="K33" s="115">
        <f>ROUND('[1]３表'!K33/'４表'!$P33*100000,1)</f>
        <v>106</v>
      </c>
      <c r="L33" s="115">
        <f>ROUND('[1]３表'!L33/'４表'!$P33*100000,1)</f>
        <v>168.5</v>
      </c>
      <c r="M33" s="115">
        <f>ROUND('[1]３表'!M33/'４表'!$P33*100000,1)</f>
        <v>19</v>
      </c>
      <c r="N33" s="117">
        <f>ROUND('[1]３表'!N33/'４表'!$P33*100000,1)</f>
        <v>53</v>
      </c>
      <c r="P33" s="109">
        <v>147171</v>
      </c>
    </row>
    <row r="34" spans="1:16" ht="39.950000000000003" customHeight="1">
      <c r="A34" s="92" t="s">
        <v>113</v>
      </c>
      <c r="B34" s="133">
        <f>ROUND('[1]３表'!B34/'４表'!$P34*100000,1)</f>
        <v>11.2</v>
      </c>
      <c r="C34" s="134">
        <f>ROUND('[1]３表'!C34/'４表'!$P34*100000,1)</f>
        <v>1861.2</v>
      </c>
      <c r="D34" s="134">
        <f>ROUND('[1]３表'!D34/'４表'!$P34*100000,1)</f>
        <v>336.5</v>
      </c>
      <c r="E34" s="134">
        <f>ROUND('[1]３表'!E34/'４表'!$P34*100000,1)</f>
        <v>3.4</v>
      </c>
      <c r="F34" s="134">
        <f>ROUND('[1]３表'!F34/'４表'!$P34*100000,1)</f>
        <v>4.3</v>
      </c>
      <c r="G34" s="134">
        <f>ROUND('[1]３表'!G34/'４表'!$P34*100000,1)</f>
        <v>247.2</v>
      </c>
      <c r="H34" s="134">
        <f>ROUND('[1]３表'!H34/'４表'!$P34*100000,1)</f>
        <v>1269.7</v>
      </c>
      <c r="I34" s="134">
        <f>ROUND('[1]３表'!I34/'４表'!$P34*100000,1)</f>
        <v>103</v>
      </c>
      <c r="J34" s="134">
        <f>ROUND('[1]３表'!J34/'４表'!$P34*100000,1)</f>
        <v>20.6</v>
      </c>
      <c r="K34" s="134">
        <f>ROUND('[1]３表'!K34/'４表'!$P34*100000,1)</f>
        <v>82.4</v>
      </c>
      <c r="L34" s="134">
        <f>ROUND('[1]３表'!L34/'４表'!$P34*100000,1)</f>
        <v>370</v>
      </c>
      <c r="M34" s="134">
        <f>ROUND('[1]３表'!M34/'４表'!$P34*100000,1)</f>
        <v>137.4</v>
      </c>
      <c r="N34" s="135">
        <f>ROUND('[1]３表'!N34/'４表'!$P34*100000,1)</f>
        <v>52.4</v>
      </c>
      <c r="P34" s="109">
        <v>116485</v>
      </c>
    </row>
    <row r="35" spans="1:16">
      <c r="A35" s="136" t="s">
        <v>116</v>
      </c>
    </row>
    <row r="36" spans="1:16" ht="19.5" customHeight="1">
      <c r="P36" s="109"/>
    </row>
    <row r="37" spans="1:16" ht="19.5" customHeight="1">
      <c r="P37" s="109"/>
    </row>
    <row r="38" spans="1:16" ht="19.5" customHeight="1">
      <c r="P38" s="109"/>
    </row>
    <row r="39" spans="1:16" ht="19.5" customHeight="1">
      <c r="P39" s="109"/>
    </row>
    <row r="40" spans="1:16" ht="19.5" customHeight="1">
      <c r="P40" s="109"/>
    </row>
  </sheetData>
  <mergeCells count="16">
    <mergeCell ref="H4:H5"/>
    <mergeCell ref="A1:K1"/>
    <mergeCell ref="L1:N1"/>
    <mergeCell ref="A2:A5"/>
    <mergeCell ref="B2:H2"/>
    <mergeCell ref="I2:L2"/>
    <mergeCell ref="N2:N5"/>
    <mergeCell ref="B3:B5"/>
    <mergeCell ref="C3:H3"/>
    <mergeCell ref="I3:K4"/>
    <mergeCell ref="L3:L5"/>
    <mergeCell ref="C4:C5"/>
    <mergeCell ref="D4:D5"/>
    <mergeCell ref="E4:E5"/>
    <mergeCell ref="F4:F5"/>
    <mergeCell ref="G4:G5"/>
  </mergeCells>
  <phoneticPr fontId="2"/>
  <pageMargins left="0.78740157480314965" right="0.78740157480314965" top="0.59055118110236227" bottom="0.59055118110236227" header="0" footer="0"/>
  <pageSetup paperSize="9" scale="63" orientation="portrait" blackAndWhite="1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BreakPreview" zoomScale="75" zoomScaleNormal="100" zoomScaleSheetLayoutView="75" workbookViewId="0">
      <selection activeCell="J12" sqref="J12"/>
    </sheetView>
  </sheetViews>
  <sheetFormatPr defaultColWidth="7.625" defaultRowHeight="13.5"/>
  <cols>
    <col min="1" max="1" width="11.75" style="57" customWidth="1"/>
    <col min="2" max="9" width="7.125" style="57" customWidth="1"/>
    <col min="10" max="10" width="10.125" style="57" customWidth="1"/>
    <col min="11" max="18" width="7.125" style="57" customWidth="1"/>
    <col min="19" max="256" width="7.625" style="57"/>
    <col min="257" max="257" width="11.75" style="57" customWidth="1"/>
    <col min="258" max="265" width="7.125" style="57" customWidth="1"/>
    <col min="266" max="266" width="10.125" style="57" customWidth="1"/>
    <col min="267" max="274" width="7.125" style="57" customWidth="1"/>
    <col min="275" max="512" width="7.625" style="57"/>
    <col min="513" max="513" width="11.75" style="57" customWidth="1"/>
    <col min="514" max="521" width="7.125" style="57" customWidth="1"/>
    <col min="522" max="522" width="10.125" style="57" customWidth="1"/>
    <col min="523" max="530" width="7.125" style="57" customWidth="1"/>
    <col min="531" max="768" width="7.625" style="57"/>
    <col min="769" max="769" width="11.75" style="57" customWidth="1"/>
    <col min="770" max="777" width="7.125" style="57" customWidth="1"/>
    <col min="778" max="778" width="10.125" style="57" customWidth="1"/>
    <col min="779" max="786" width="7.125" style="57" customWidth="1"/>
    <col min="787" max="1024" width="7.625" style="57"/>
    <col min="1025" max="1025" width="11.75" style="57" customWidth="1"/>
    <col min="1026" max="1033" width="7.125" style="57" customWidth="1"/>
    <col min="1034" max="1034" width="10.125" style="57" customWidth="1"/>
    <col min="1035" max="1042" width="7.125" style="57" customWidth="1"/>
    <col min="1043" max="1280" width="7.625" style="57"/>
    <col min="1281" max="1281" width="11.75" style="57" customWidth="1"/>
    <col min="1282" max="1289" width="7.125" style="57" customWidth="1"/>
    <col min="1290" max="1290" width="10.125" style="57" customWidth="1"/>
    <col min="1291" max="1298" width="7.125" style="57" customWidth="1"/>
    <col min="1299" max="1536" width="7.625" style="57"/>
    <col min="1537" max="1537" width="11.75" style="57" customWidth="1"/>
    <col min="1538" max="1545" width="7.125" style="57" customWidth="1"/>
    <col min="1546" max="1546" width="10.125" style="57" customWidth="1"/>
    <col min="1547" max="1554" width="7.125" style="57" customWidth="1"/>
    <col min="1555" max="1792" width="7.625" style="57"/>
    <col min="1793" max="1793" width="11.75" style="57" customWidth="1"/>
    <col min="1794" max="1801" width="7.125" style="57" customWidth="1"/>
    <col min="1802" max="1802" width="10.125" style="57" customWidth="1"/>
    <col min="1803" max="1810" width="7.125" style="57" customWidth="1"/>
    <col min="1811" max="2048" width="7.625" style="57"/>
    <col min="2049" max="2049" width="11.75" style="57" customWidth="1"/>
    <col min="2050" max="2057" width="7.125" style="57" customWidth="1"/>
    <col min="2058" max="2058" width="10.125" style="57" customWidth="1"/>
    <col min="2059" max="2066" width="7.125" style="57" customWidth="1"/>
    <col min="2067" max="2304" width="7.625" style="57"/>
    <col min="2305" max="2305" width="11.75" style="57" customWidth="1"/>
    <col min="2306" max="2313" width="7.125" style="57" customWidth="1"/>
    <col min="2314" max="2314" width="10.125" style="57" customWidth="1"/>
    <col min="2315" max="2322" width="7.125" style="57" customWidth="1"/>
    <col min="2323" max="2560" width="7.625" style="57"/>
    <col min="2561" max="2561" width="11.75" style="57" customWidth="1"/>
    <col min="2562" max="2569" width="7.125" style="57" customWidth="1"/>
    <col min="2570" max="2570" width="10.125" style="57" customWidth="1"/>
    <col min="2571" max="2578" width="7.125" style="57" customWidth="1"/>
    <col min="2579" max="2816" width="7.625" style="57"/>
    <col min="2817" max="2817" width="11.75" style="57" customWidth="1"/>
    <col min="2818" max="2825" width="7.125" style="57" customWidth="1"/>
    <col min="2826" max="2826" width="10.125" style="57" customWidth="1"/>
    <col min="2827" max="2834" width="7.125" style="57" customWidth="1"/>
    <col min="2835" max="3072" width="7.625" style="57"/>
    <col min="3073" max="3073" width="11.75" style="57" customWidth="1"/>
    <col min="3074" max="3081" width="7.125" style="57" customWidth="1"/>
    <col min="3082" max="3082" width="10.125" style="57" customWidth="1"/>
    <col min="3083" max="3090" width="7.125" style="57" customWidth="1"/>
    <col min="3091" max="3328" width="7.625" style="57"/>
    <col min="3329" max="3329" width="11.75" style="57" customWidth="1"/>
    <col min="3330" max="3337" width="7.125" style="57" customWidth="1"/>
    <col min="3338" max="3338" width="10.125" style="57" customWidth="1"/>
    <col min="3339" max="3346" width="7.125" style="57" customWidth="1"/>
    <col min="3347" max="3584" width="7.625" style="57"/>
    <col min="3585" max="3585" width="11.75" style="57" customWidth="1"/>
    <col min="3586" max="3593" width="7.125" style="57" customWidth="1"/>
    <col min="3594" max="3594" width="10.125" style="57" customWidth="1"/>
    <col min="3595" max="3602" width="7.125" style="57" customWidth="1"/>
    <col min="3603" max="3840" width="7.625" style="57"/>
    <col min="3841" max="3841" width="11.75" style="57" customWidth="1"/>
    <col min="3842" max="3849" width="7.125" style="57" customWidth="1"/>
    <col min="3850" max="3850" width="10.125" style="57" customWidth="1"/>
    <col min="3851" max="3858" width="7.125" style="57" customWidth="1"/>
    <col min="3859" max="4096" width="7.625" style="57"/>
    <col min="4097" max="4097" width="11.75" style="57" customWidth="1"/>
    <col min="4098" max="4105" width="7.125" style="57" customWidth="1"/>
    <col min="4106" max="4106" width="10.125" style="57" customWidth="1"/>
    <col min="4107" max="4114" width="7.125" style="57" customWidth="1"/>
    <col min="4115" max="4352" width="7.625" style="57"/>
    <col min="4353" max="4353" width="11.75" style="57" customWidth="1"/>
    <col min="4354" max="4361" width="7.125" style="57" customWidth="1"/>
    <col min="4362" max="4362" width="10.125" style="57" customWidth="1"/>
    <col min="4363" max="4370" width="7.125" style="57" customWidth="1"/>
    <col min="4371" max="4608" width="7.625" style="57"/>
    <col min="4609" max="4609" width="11.75" style="57" customWidth="1"/>
    <col min="4610" max="4617" width="7.125" style="57" customWidth="1"/>
    <col min="4618" max="4618" width="10.125" style="57" customWidth="1"/>
    <col min="4619" max="4626" width="7.125" style="57" customWidth="1"/>
    <col min="4627" max="4864" width="7.625" style="57"/>
    <col min="4865" max="4865" width="11.75" style="57" customWidth="1"/>
    <col min="4866" max="4873" width="7.125" style="57" customWidth="1"/>
    <col min="4874" max="4874" width="10.125" style="57" customWidth="1"/>
    <col min="4875" max="4882" width="7.125" style="57" customWidth="1"/>
    <col min="4883" max="5120" width="7.625" style="57"/>
    <col min="5121" max="5121" width="11.75" style="57" customWidth="1"/>
    <col min="5122" max="5129" width="7.125" style="57" customWidth="1"/>
    <col min="5130" max="5130" width="10.125" style="57" customWidth="1"/>
    <col min="5131" max="5138" width="7.125" style="57" customWidth="1"/>
    <col min="5139" max="5376" width="7.625" style="57"/>
    <col min="5377" max="5377" width="11.75" style="57" customWidth="1"/>
    <col min="5378" max="5385" width="7.125" style="57" customWidth="1"/>
    <col min="5386" max="5386" width="10.125" style="57" customWidth="1"/>
    <col min="5387" max="5394" width="7.125" style="57" customWidth="1"/>
    <col min="5395" max="5632" width="7.625" style="57"/>
    <col min="5633" max="5633" width="11.75" style="57" customWidth="1"/>
    <col min="5634" max="5641" width="7.125" style="57" customWidth="1"/>
    <col min="5642" max="5642" width="10.125" style="57" customWidth="1"/>
    <col min="5643" max="5650" width="7.125" style="57" customWidth="1"/>
    <col min="5651" max="5888" width="7.625" style="57"/>
    <col min="5889" max="5889" width="11.75" style="57" customWidth="1"/>
    <col min="5890" max="5897" width="7.125" style="57" customWidth="1"/>
    <col min="5898" max="5898" width="10.125" style="57" customWidth="1"/>
    <col min="5899" max="5906" width="7.125" style="57" customWidth="1"/>
    <col min="5907" max="6144" width="7.625" style="57"/>
    <col min="6145" max="6145" width="11.75" style="57" customWidth="1"/>
    <col min="6146" max="6153" width="7.125" style="57" customWidth="1"/>
    <col min="6154" max="6154" width="10.125" style="57" customWidth="1"/>
    <col min="6155" max="6162" width="7.125" style="57" customWidth="1"/>
    <col min="6163" max="6400" width="7.625" style="57"/>
    <col min="6401" max="6401" width="11.75" style="57" customWidth="1"/>
    <col min="6402" max="6409" width="7.125" style="57" customWidth="1"/>
    <col min="6410" max="6410" width="10.125" style="57" customWidth="1"/>
    <col min="6411" max="6418" width="7.125" style="57" customWidth="1"/>
    <col min="6419" max="6656" width="7.625" style="57"/>
    <col min="6657" max="6657" width="11.75" style="57" customWidth="1"/>
    <col min="6658" max="6665" width="7.125" style="57" customWidth="1"/>
    <col min="6666" max="6666" width="10.125" style="57" customWidth="1"/>
    <col min="6667" max="6674" width="7.125" style="57" customWidth="1"/>
    <col min="6675" max="6912" width="7.625" style="57"/>
    <col min="6913" max="6913" width="11.75" style="57" customWidth="1"/>
    <col min="6914" max="6921" width="7.125" style="57" customWidth="1"/>
    <col min="6922" max="6922" width="10.125" style="57" customWidth="1"/>
    <col min="6923" max="6930" width="7.125" style="57" customWidth="1"/>
    <col min="6931" max="7168" width="7.625" style="57"/>
    <col min="7169" max="7169" width="11.75" style="57" customWidth="1"/>
    <col min="7170" max="7177" width="7.125" style="57" customWidth="1"/>
    <col min="7178" max="7178" width="10.125" style="57" customWidth="1"/>
    <col min="7179" max="7186" width="7.125" style="57" customWidth="1"/>
    <col min="7187" max="7424" width="7.625" style="57"/>
    <col min="7425" max="7425" width="11.75" style="57" customWidth="1"/>
    <col min="7426" max="7433" width="7.125" style="57" customWidth="1"/>
    <col min="7434" max="7434" width="10.125" style="57" customWidth="1"/>
    <col min="7435" max="7442" width="7.125" style="57" customWidth="1"/>
    <col min="7443" max="7680" width="7.625" style="57"/>
    <col min="7681" max="7681" width="11.75" style="57" customWidth="1"/>
    <col min="7682" max="7689" width="7.125" style="57" customWidth="1"/>
    <col min="7690" max="7690" width="10.125" style="57" customWidth="1"/>
    <col min="7691" max="7698" width="7.125" style="57" customWidth="1"/>
    <col min="7699" max="7936" width="7.625" style="57"/>
    <col min="7937" max="7937" width="11.75" style="57" customWidth="1"/>
    <col min="7938" max="7945" width="7.125" style="57" customWidth="1"/>
    <col min="7946" max="7946" width="10.125" style="57" customWidth="1"/>
    <col min="7947" max="7954" width="7.125" style="57" customWidth="1"/>
    <col min="7955" max="8192" width="7.625" style="57"/>
    <col min="8193" max="8193" width="11.75" style="57" customWidth="1"/>
    <col min="8194" max="8201" width="7.125" style="57" customWidth="1"/>
    <col min="8202" max="8202" width="10.125" style="57" customWidth="1"/>
    <col min="8203" max="8210" width="7.125" style="57" customWidth="1"/>
    <col min="8211" max="8448" width="7.625" style="57"/>
    <col min="8449" max="8449" width="11.75" style="57" customWidth="1"/>
    <col min="8450" max="8457" width="7.125" style="57" customWidth="1"/>
    <col min="8458" max="8458" width="10.125" style="57" customWidth="1"/>
    <col min="8459" max="8466" width="7.125" style="57" customWidth="1"/>
    <col min="8467" max="8704" width="7.625" style="57"/>
    <col min="8705" max="8705" width="11.75" style="57" customWidth="1"/>
    <col min="8706" max="8713" width="7.125" style="57" customWidth="1"/>
    <col min="8714" max="8714" width="10.125" style="57" customWidth="1"/>
    <col min="8715" max="8722" width="7.125" style="57" customWidth="1"/>
    <col min="8723" max="8960" width="7.625" style="57"/>
    <col min="8961" max="8961" width="11.75" style="57" customWidth="1"/>
    <col min="8962" max="8969" width="7.125" style="57" customWidth="1"/>
    <col min="8970" max="8970" width="10.125" style="57" customWidth="1"/>
    <col min="8971" max="8978" width="7.125" style="57" customWidth="1"/>
    <col min="8979" max="9216" width="7.625" style="57"/>
    <col min="9217" max="9217" width="11.75" style="57" customWidth="1"/>
    <col min="9218" max="9225" width="7.125" style="57" customWidth="1"/>
    <col min="9226" max="9226" width="10.125" style="57" customWidth="1"/>
    <col min="9227" max="9234" width="7.125" style="57" customWidth="1"/>
    <col min="9235" max="9472" width="7.625" style="57"/>
    <col min="9473" max="9473" width="11.75" style="57" customWidth="1"/>
    <col min="9474" max="9481" width="7.125" style="57" customWidth="1"/>
    <col min="9482" max="9482" width="10.125" style="57" customWidth="1"/>
    <col min="9483" max="9490" width="7.125" style="57" customWidth="1"/>
    <col min="9491" max="9728" width="7.625" style="57"/>
    <col min="9729" max="9729" width="11.75" style="57" customWidth="1"/>
    <col min="9730" max="9737" width="7.125" style="57" customWidth="1"/>
    <col min="9738" max="9738" width="10.125" style="57" customWidth="1"/>
    <col min="9739" max="9746" width="7.125" style="57" customWidth="1"/>
    <col min="9747" max="9984" width="7.625" style="57"/>
    <col min="9985" max="9985" width="11.75" style="57" customWidth="1"/>
    <col min="9986" max="9993" width="7.125" style="57" customWidth="1"/>
    <col min="9994" max="9994" width="10.125" style="57" customWidth="1"/>
    <col min="9995" max="10002" width="7.125" style="57" customWidth="1"/>
    <col min="10003" max="10240" width="7.625" style="57"/>
    <col min="10241" max="10241" width="11.75" style="57" customWidth="1"/>
    <col min="10242" max="10249" width="7.125" style="57" customWidth="1"/>
    <col min="10250" max="10250" width="10.125" style="57" customWidth="1"/>
    <col min="10251" max="10258" width="7.125" style="57" customWidth="1"/>
    <col min="10259" max="10496" width="7.625" style="57"/>
    <col min="10497" max="10497" width="11.75" style="57" customWidth="1"/>
    <col min="10498" max="10505" width="7.125" style="57" customWidth="1"/>
    <col min="10506" max="10506" width="10.125" style="57" customWidth="1"/>
    <col min="10507" max="10514" width="7.125" style="57" customWidth="1"/>
    <col min="10515" max="10752" width="7.625" style="57"/>
    <col min="10753" max="10753" width="11.75" style="57" customWidth="1"/>
    <col min="10754" max="10761" width="7.125" style="57" customWidth="1"/>
    <col min="10762" max="10762" width="10.125" style="57" customWidth="1"/>
    <col min="10763" max="10770" width="7.125" style="57" customWidth="1"/>
    <col min="10771" max="11008" width="7.625" style="57"/>
    <col min="11009" max="11009" width="11.75" style="57" customWidth="1"/>
    <col min="11010" max="11017" width="7.125" style="57" customWidth="1"/>
    <col min="11018" max="11018" width="10.125" style="57" customWidth="1"/>
    <col min="11019" max="11026" width="7.125" style="57" customWidth="1"/>
    <col min="11027" max="11264" width="7.625" style="57"/>
    <col min="11265" max="11265" width="11.75" style="57" customWidth="1"/>
    <col min="11266" max="11273" width="7.125" style="57" customWidth="1"/>
    <col min="11274" max="11274" width="10.125" style="57" customWidth="1"/>
    <col min="11275" max="11282" width="7.125" style="57" customWidth="1"/>
    <col min="11283" max="11520" width="7.625" style="57"/>
    <col min="11521" max="11521" width="11.75" style="57" customWidth="1"/>
    <col min="11522" max="11529" width="7.125" style="57" customWidth="1"/>
    <col min="11530" max="11530" width="10.125" style="57" customWidth="1"/>
    <col min="11531" max="11538" width="7.125" style="57" customWidth="1"/>
    <col min="11539" max="11776" width="7.625" style="57"/>
    <col min="11777" max="11777" width="11.75" style="57" customWidth="1"/>
    <col min="11778" max="11785" width="7.125" style="57" customWidth="1"/>
    <col min="11786" max="11786" width="10.125" style="57" customWidth="1"/>
    <col min="11787" max="11794" width="7.125" style="57" customWidth="1"/>
    <col min="11795" max="12032" width="7.625" style="57"/>
    <col min="12033" max="12033" width="11.75" style="57" customWidth="1"/>
    <col min="12034" max="12041" width="7.125" style="57" customWidth="1"/>
    <col min="12042" max="12042" width="10.125" style="57" customWidth="1"/>
    <col min="12043" max="12050" width="7.125" style="57" customWidth="1"/>
    <col min="12051" max="12288" width="7.625" style="57"/>
    <col min="12289" max="12289" width="11.75" style="57" customWidth="1"/>
    <col min="12290" max="12297" width="7.125" style="57" customWidth="1"/>
    <col min="12298" max="12298" width="10.125" style="57" customWidth="1"/>
    <col min="12299" max="12306" width="7.125" style="57" customWidth="1"/>
    <col min="12307" max="12544" width="7.625" style="57"/>
    <col min="12545" max="12545" width="11.75" style="57" customWidth="1"/>
    <col min="12546" max="12553" width="7.125" style="57" customWidth="1"/>
    <col min="12554" max="12554" width="10.125" style="57" customWidth="1"/>
    <col min="12555" max="12562" width="7.125" style="57" customWidth="1"/>
    <col min="12563" max="12800" width="7.625" style="57"/>
    <col min="12801" max="12801" width="11.75" style="57" customWidth="1"/>
    <col min="12802" max="12809" width="7.125" style="57" customWidth="1"/>
    <col min="12810" max="12810" width="10.125" style="57" customWidth="1"/>
    <col min="12811" max="12818" width="7.125" style="57" customWidth="1"/>
    <col min="12819" max="13056" width="7.625" style="57"/>
    <col min="13057" max="13057" width="11.75" style="57" customWidth="1"/>
    <col min="13058" max="13065" width="7.125" style="57" customWidth="1"/>
    <col min="13066" max="13066" width="10.125" style="57" customWidth="1"/>
    <col min="13067" max="13074" width="7.125" style="57" customWidth="1"/>
    <col min="13075" max="13312" width="7.625" style="57"/>
    <col min="13313" max="13313" width="11.75" style="57" customWidth="1"/>
    <col min="13314" max="13321" width="7.125" style="57" customWidth="1"/>
    <col min="13322" max="13322" width="10.125" style="57" customWidth="1"/>
    <col min="13323" max="13330" width="7.125" style="57" customWidth="1"/>
    <col min="13331" max="13568" width="7.625" style="57"/>
    <col min="13569" max="13569" width="11.75" style="57" customWidth="1"/>
    <col min="13570" max="13577" width="7.125" style="57" customWidth="1"/>
    <col min="13578" max="13578" width="10.125" style="57" customWidth="1"/>
    <col min="13579" max="13586" width="7.125" style="57" customWidth="1"/>
    <col min="13587" max="13824" width="7.625" style="57"/>
    <col min="13825" max="13825" width="11.75" style="57" customWidth="1"/>
    <col min="13826" max="13833" width="7.125" style="57" customWidth="1"/>
    <col min="13834" max="13834" width="10.125" style="57" customWidth="1"/>
    <col min="13835" max="13842" width="7.125" style="57" customWidth="1"/>
    <col min="13843" max="14080" width="7.625" style="57"/>
    <col min="14081" max="14081" width="11.75" style="57" customWidth="1"/>
    <col min="14082" max="14089" width="7.125" style="57" customWidth="1"/>
    <col min="14090" max="14090" width="10.125" style="57" customWidth="1"/>
    <col min="14091" max="14098" width="7.125" style="57" customWidth="1"/>
    <col min="14099" max="14336" width="7.625" style="57"/>
    <col min="14337" max="14337" width="11.75" style="57" customWidth="1"/>
    <col min="14338" max="14345" width="7.125" style="57" customWidth="1"/>
    <col min="14346" max="14346" width="10.125" style="57" customWidth="1"/>
    <col min="14347" max="14354" width="7.125" style="57" customWidth="1"/>
    <col min="14355" max="14592" width="7.625" style="57"/>
    <col min="14593" max="14593" width="11.75" style="57" customWidth="1"/>
    <col min="14594" max="14601" width="7.125" style="57" customWidth="1"/>
    <col min="14602" max="14602" width="10.125" style="57" customWidth="1"/>
    <col min="14603" max="14610" width="7.125" style="57" customWidth="1"/>
    <col min="14611" max="14848" width="7.625" style="57"/>
    <col min="14849" max="14849" width="11.75" style="57" customWidth="1"/>
    <col min="14850" max="14857" width="7.125" style="57" customWidth="1"/>
    <col min="14858" max="14858" width="10.125" style="57" customWidth="1"/>
    <col min="14859" max="14866" width="7.125" style="57" customWidth="1"/>
    <col min="14867" max="15104" width="7.625" style="57"/>
    <col min="15105" max="15105" width="11.75" style="57" customWidth="1"/>
    <col min="15106" max="15113" width="7.125" style="57" customWidth="1"/>
    <col min="15114" max="15114" width="10.125" style="57" customWidth="1"/>
    <col min="15115" max="15122" width="7.125" style="57" customWidth="1"/>
    <col min="15123" max="15360" width="7.625" style="57"/>
    <col min="15361" max="15361" width="11.75" style="57" customWidth="1"/>
    <col min="15362" max="15369" width="7.125" style="57" customWidth="1"/>
    <col min="15370" max="15370" width="10.125" style="57" customWidth="1"/>
    <col min="15371" max="15378" width="7.125" style="57" customWidth="1"/>
    <col min="15379" max="15616" width="7.625" style="57"/>
    <col min="15617" max="15617" width="11.75" style="57" customWidth="1"/>
    <col min="15618" max="15625" width="7.125" style="57" customWidth="1"/>
    <col min="15626" max="15626" width="10.125" style="57" customWidth="1"/>
    <col min="15627" max="15634" width="7.125" style="57" customWidth="1"/>
    <col min="15635" max="15872" width="7.625" style="57"/>
    <col min="15873" max="15873" width="11.75" style="57" customWidth="1"/>
    <col min="15874" max="15881" width="7.125" style="57" customWidth="1"/>
    <col min="15882" max="15882" width="10.125" style="57" customWidth="1"/>
    <col min="15883" max="15890" width="7.125" style="57" customWidth="1"/>
    <col min="15891" max="16128" width="7.625" style="57"/>
    <col min="16129" max="16129" width="11.75" style="57" customWidth="1"/>
    <col min="16130" max="16137" width="7.125" style="57" customWidth="1"/>
    <col min="16138" max="16138" width="10.125" style="57" customWidth="1"/>
    <col min="16139" max="16146" width="7.125" style="57" customWidth="1"/>
    <col min="16147" max="16384" width="7.625" style="57"/>
  </cols>
  <sheetData>
    <row r="1" spans="1:18" ht="21">
      <c r="A1" s="137" t="s">
        <v>117</v>
      </c>
      <c r="B1" s="138"/>
      <c r="C1" s="138"/>
      <c r="D1" s="138"/>
      <c r="E1" s="138"/>
      <c r="F1" s="138"/>
      <c r="G1" s="138"/>
      <c r="H1" s="139"/>
      <c r="I1" s="140"/>
      <c r="J1" s="140"/>
      <c r="K1" s="140"/>
      <c r="L1" s="140"/>
      <c r="M1" s="140"/>
      <c r="N1" s="210">
        <v>41913</v>
      </c>
      <c r="O1" s="210"/>
      <c r="P1" s="211"/>
      <c r="Q1" s="211"/>
      <c r="R1" s="211"/>
    </row>
    <row r="2" spans="1:18" ht="13.5" customHeight="1">
      <c r="A2" s="177" t="s">
        <v>68</v>
      </c>
      <c r="B2" s="185" t="s">
        <v>76</v>
      </c>
      <c r="C2" s="180" t="s">
        <v>118</v>
      </c>
      <c r="D2" s="181"/>
      <c r="E2" s="213"/>
      <c r="F2" s="180" t="s">
        <v>119</v>
      </c>
      <c r="G2" s="181"/>
      <c r="H2" s="181"/>
      <c r="I2" s="213"/>
      <c r="J2" s="182" t="s">
        <v>120</v>
      </c>
      <c r="K2" s="182" t="s">
        <v>121</v>
      </c>
      <c r="L2" s="182" t="s">
        <v>122</v>
      </c>
      <c r="M2" s="215" t="s">
        <v>123</v>
      </c>
      <c r="N2" s="215" t="s">
        <v>124</v>
      </c>
      <c r="O2" s="182" t="s">
        <v>125</v>
      </c>
      <c r="P2" s="185" t="s">
        <v>126</v>
      </c>
      <c r="Q2" s="182" t="s">
        <v>127</v>
      </c>
      <c r="R2" s="185" t="s">
        <v>128</v>
      </c>
    </row>
    <row r="3" spans="1:18" ht="36">
      <c r="A3" s="212"/>
      <c r="B3" s="183"/>
      <c r="C3" s="142" t="s">
        <v>129</v>
      </c>
      <c r="D3" s="142" t="s">
        <v>130</v>
      </c>
      <c r="E3" s="143" t="s">
        <v>131</v>
      </c>
      <c r="F3" s="58" t="s">
        <v>132</v>
      </c>
      <c r="G3" s="60" t="s">
        <v>133</v>
      </c>
      <c r="H3" s="144" t="s">
        <v>134</v>
      </c>
      <c r="I3" s="60" t="s">
        <v>135</v>
      </c>
      <c r="J3" s="184"/>
      <c r="K3" s="184"/>
      <c r="L3" s="214"/>
      <c r="M3" s="216"/>
      <c r="N3" s="217"/>
      <c r="O3" s="209"/>
      <c r="P3" s="183"/>
      <c r="Q3" s="184"/>
      <c r="R3" s="183"/>
    </row>
    <row r="4" spans="1:18" ht="39.950000000000003" customHeight="1">
      <c r="A4" s="68" t="s">
        <v>85</v>
      </c>
      <c r="B4" s="69">
        <f t="shared" ref="B4:R4" si="0">SUM(B5:B6)</f>
        <v>143</v>
      </c>
      <c r="C4" s="70">
        <f t="shared" si="0"/>
        <v>2</v>
      </c>
      <c r="D4" s="70">
        <f t="shared" si="0"/>
        <v>1</v>
      </c>
      <c r="E4" s="70">
        <f t="shared" si="0"/>
        <v>1</v>
      </c>
      <c r="F4" s="70">
        <f t="shared" si="0"/>
        <v>5</v>
      </c>
      <c r="G4" s="70">
        <f t="shared" si="0"/>
        <v>11</v>
      </c>
      <c r="H4" s="70">
        <f t="shared" si="0"/>
        <v>1</v>
      </c>
      <c r="I4" s="70">
        <f t="shared" si="0"/>
        <v>4</v>
      </c>
      <c r="J4" s="70">
        <f t="shared" si="0"/>
        <v>1</v>
      </c>
      <c r="K4" s="70">
        <f t="shared" si="0"/>
        <v>2</v>
      </c>
      <c r="L4" s="70">
        <f t="shared" si="0"/>
        <v>5</v>
      </c>
      <c r="M4" s="70">
        <f t="shared" si="0"/>
        <v>96</v>
      </c>
      <c r="N4" s="70">
        <f t="shared" si="0"/>
        <v>1</v>
      </c>
      <c r="O4" s="70">
        <f t="shared" si="0"/>
        <v>3</v>
      </c>
      <c r="P4" s="70">
        <f t="shared" si="0"/>
        <v>1</v>
      </c>
      <c r="Q4" s="70">
        <f t="shared" si="0"/>
        <v>9</v>
      </c>
      <c r="R4" s="71">
        <f t="shared" si="0"/>
        <v>0</v>
      </c>
    </row>
    <row r="5" spans="1:18" ht="39.950000000000003" customHeight="1">
      <c r="A5" s="72" t="s">
        <v>86</v>
      </c>
      <c r="B5" s="73">
        <f t="shared" ref="B5:R5" si="1">SUM(B7:B17)</f>
        <v>132</v>
      </c>
      <c r="C5" s="74">
        <f t="shared" si="1"/>
        <v>2</v>
      </c>
      <c r="D5" s="74">
        <f t="shared" si="1"/>
        <v>1</v>
      </c>
      <c r="E5" s="74">
        <f t="shared" si="1"/>
        <v>1</v>
      </c>
      <c r="F5" s="74">
        <f t="shared" si="1"/>
        <v>4</v>
      </c>
      <c r="G5" s="74">
        <f t="shared" si="1"/>
        <v>8</v>
      </c>
      <c r="H5" s="74">
        <f t="shared" si="1"/>
        <v>1</v>
      </c>
      <c r="I5" s="74">
        <f t="shared" si="1"/>
        <v>4</v>
      </c>
      <c r="J5" s="74">
        <f t="shared" si="1"/>
        <v>1</v>
      </c>
      <c r="K5" s="74">
        <f t="shared" si="1"/>
        <v>2</v>
      </c>
      <c r="L5" s="74">
        <f t="shared" si="1"/>
        <v>4</v>
      </c>
      <c r="M5" s="74">
        <f t="shared" si="1"/>
        <v>91</v>
      </c>
      <c r="N5" s="74">
        <f t="shared" si="1"/>
        <v>0</v>
      </c>
      <c r="O5" s="74">
        <f t="shared" si="1"/>
        <v>3</v>
      </c>
      <c r="P5" s="74">
        <f t="shared" si="1"/>
        <v>1</v>
      </c>
      <c r="Q5" s="74">
        <f t="shared" si="1"/>
        <v>9</v>
      </c>
      <c r="R5" s="75">
        <f t="shared" si="1"/>
        <v>0</v>
      </c>
    </row>
    <row r="6" spans="1:18" ht="39.950000000000003" customHeight="1">
      <c r="A6" s="76" t="s">
        <v>87</v>
      </c>
      <c r="B6" s="77">
        <f t="shared" ref="B6:R6" si="2">SUM(B18:B26)</f>
        <v>11</v>
      </c>
      <c r="C6" s="78">
        <f t="shared" si="2"/>
        <v>0</v>
      </c>
      <c r="D6" s="78">
        <f t="shared" si="2"/>
        <v>0</v>
      </c>
      <c r="E6" s="78">
        <f t="shared" si="2"/>
        <v>0</v>
      </c>
      <c r="F6" s="78">
        <f t="shared" si="2"/>
        <v>1</v>
      </c>
      <c r="G6" s="78">
        <f t="shared" si="2"/>
        <v>3</v>
      </c>
      <c r="H6" s="78">
        <f t="shared" si="2"/>
        <v>0</v>
      </c>
      <c r="I6" s="78">
        <f t="shared" si="2"/>
        <v>0</v>
      </c>
      <c r="J6" s="78">
        <f t="shared" si="2"/>
        <v>0</v>
      </c>
      <c r="K6" s="78">
        <f t="shared" si="2"/>
        <v>0</v>
      </c>
      <c r="L6" s="78">
        <f t="shared" si="2"/>
        <v>1</v>
      </c>
      <c r="M6" s="78">
        <f t="shared" si="2"/>
        <v>5</v>
      </c>
      <c r="N6" s="78">
        <f t="shared" si="2"/>
        <v>1</v>
      </c>
      <c r="O6" s="78">
        <f t="shared" si="2"/>
        <v>0</v>
      </c>
      <c r="P6" s="78">
        <f t="shared" si="2"/>
        <v>0</v>
      </c>
      <c r="Q6" s="78">
        <f t="shared" si="2"/>
        <v>0</v>
      </c>
      <c r="R6" s="79">
        <f t="shared" si="2"/>
        <v>0</v>
      </c>
    </row>
    <row r="7" spans="1:18" ht="39.950000000000003" customHeight="1">
      <c r="A7" s="72" t="s">
        <v>88</v>
      </c>
      <c r="B7" s="73">
        <v>43</v>
      </c>
      <c r="C7" s="74">
        <v>1</v>
      </c>
      <c r="D7" s="74">
        <v>0</v>
      </c>
      <c r="E7" s="74">
        <v>0</v>
      </c>
      <c r="F7" s="74">
        <v>1</v>
      </c>
      <c r="G7" s="74">
        <v>0</v>
      </c>
      <c r="H7" s="74">
        <v>1</v>
      </c>
      <c r="I7" s="74">
        <v>1</v>
      </c>
      <c r="J7" s="74">
        <v>0</v>
      </c>
      <c r="K7" s="74">
        <v>0</v>
      </c>
      <c r="L7" s="74">
        <v>0</v>
      </c>
      <c r="M7" s="74">
        <v>33</v>
      </c>
      <c r="N7" s="74">
        <v>0</v>
      </c>
      <c r="O7" s="74">
        <v>2</v>
      </c>
      <c r="P7" s="74">
        <v>1</v>
      </c>
      <c r="Q7" s="74">
        <v>3</v>
      </c>
      <c r="R7" s="75">
        <v>0</v>
      </c>
    </row>
    <row r="8" spans="1:18" ht="39.950000000000003" customHeight="1">
      <c r="A8" s="72" t="s">
        <v>89</v>
      </c>
      <c r="B8" s="73">
        <v>30</v>
      </c>
      <c r="C8" s="74">
        <v>0</v>
      </c>
      <c r="D8" s="74">
        <v>0</v>
      </c>
      <c r="E8" s="74">
        <v>0</v>
      </c>
      <c r="F8" s="74">
        <v>1</v>
      </c>
      <c r="G8" s="74">
        <v>0</v>
      </c>
      <c r="H8" s="74">
        <v>0</v>
      </c>
      <c r="I8" s="74">
        <v>2</v>
      </c>
      <c r="J8" s="74">
        <v>0</v>
      </c>
      <c r="K8" s="74">
        <v>0</v>
      </c>
      <c r="L8" s="74">
        <v>2</v>
      </c>
      <c r="M8" s="74">
        <v>25</v>
      </c>
      <c r="N8" s="74">
        <v>0</v>
      </c>
      <c r="O8" s="74">
        <v>0</v>
      </c>
      <c r="P8" s="74">
        <v>0</v>
      </c>
      <c r="Q8" s="74">
        <v>0</v>
      </c>
      <c r="R8" s="75">
        <v>0</v>
      </c>
    </row>
    <row r="9" spans="1:18" ht="39.950000000000003" customHeight="1">
      <c r="A9" s="72" t="s">
        <v>90</v>
      </c>
      <c r="B9" s="73">
        <v>7</v>
      </c>
      <c r="C9" s="74">
        <v>0</v>
      </c>
      <c r="D9" s="74">
        <v>0</v>
      </c>
      <c r="E9" s="74">
        <v>0</v>
      </c>
      <c r="F9" s="74">
        <v>0</v>
      </c>
      <c r="G9" s="74">
        <v>3</v>
      </c>
      <c r="H9" s="74">
        <v>0</v>
      </c>
      <c r="I9" s="74">
        <v>0</v>
      </c>
      <c r="J9" s="74">
        <v>1</v>
      </c>
      <c r="K9" s="74">
        <v>0</v>
      </c>
      <c r="L9" s="74">
        <v>1</v>
      </c>
      <c r="M9" s="74">
        <v>2</v>
      </c>
      <c r="N9" s="74">
        <v>0</v>
      </c>
      <c r="O9" s="74">
        <v>0</v>
      </c>
      <c r="P9" s="74">
        <v>0</v>
      </c>
      <c r="Q9" s="74">
        <v>0</v>
      </c>
      <c r="R9" s="75">
        <v>0</v>
      </c>
    </row>
    <row r="10" spans="1:18" ht="39.950000000000003" customHeight="1">
      <c r="A10" s="72" t="s">
        <v>91</v>
      </c>
      <c r="B10" s="73">
        <v>6</v>
      </c>
      <c r="C10" s="74">
        <v>0</v>
      </c>
      <c r="D10" s="74">
        <v>0</v>
      </c>
      <c r="E10" s="74">
        <v>0</v>
      </c>
      <c r="F10" s="74">
        <v>0</v>
      </c>
      <c r="G10" s="74">
        <v>1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4</v>
      </c>
      <c r="N10" s="74">
        <v>0</v>
      </c>
      <c r="O10" s="74">
        <v>0</v>
      </c>
      <c r="P10" s="74">
        <v>0</v>
      </c>
      <c r="Q10" s="74">
        <v>1</v>
      </c>
      <c r="R10" s="75">
        <v>0</v>
      </c>
    </row>
    <row r="11" spans="1:18" ht="39.950000000000003" customHeight="1">
      <c r="A11" s="72" t="s">
        <v>92</v>
      </c>
      <c r="B11" s="73">
        <v>12</v>
      </c>
      <c r="C11" s="74">
        <v>0</v>
      </c>
      <c r="D11" s="74">
        <v>0</v>
      </c>
      <c r="E11" s="74">
        <v>1</v>
      </c>
      <c r="F11" s="74">
        <v>1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7</v>
      </c>
      <c r="N11" s="74">
        <v>0</v>
      </c>
      <c r="O11" s="74">
        <v>1</v>
      </c>
      <c r="P11" s="74">
        <v>0</v>
      </c>
      <c r="Q11" s="74">
        <v>2</v>
      </c>
      <c r="R11" s="75">
        <v>0</v>
      </c>
    </row>
    <row r="12" spans="1:18" ht="39.950000000000003" customHeight="1">
      <c r="A12" s="72" t="s">
        <v>93</v>
      </c>
      <c r="B12" s="73">
        <v>10</v>
      </c>
      <c r="C12" s="74">
        <v>0</v>
      </c>
      <c r="D12" s="74">
        <v>0</v>
      </c>
      <c r="E12" s="74">
        <v>0</v>
      </c>
      <c r="F12" s="74">
        <v>0</v>
      </c>
      <c r="G12" s="74">
        <v>1</v>
      </c>
      <c r="H12" s="74">
        <v>0</v>
      </c>
      <c r="I12" s="74">
        <v>1</v>
      </c>
      <c r="J12" s="74">
        <v>0</v>
      </c>
      <c r="K12" s="74">
        <v>0</v>
      </c>
      <c r="L12" s="74">
        <v>0</v>
      </c>
      <c r="M12" s="74">
        <v>7</v>
      </c>
      <c r="N12" s="74">
        <v>0</v>
      </c>
      <c r="O12" s="74">
        <v>0</v>
      </c>
      <c r="P12" s="74">
        <v>0</v>
      </c>
      <c r="Q12" s="74">
        <v>1</v>
      </c>
      <c r="R12" s="75">
        <v>0</v>
      </c>
    </row>
    <row r="13" spans="1:18" ht="39.950000000000003" customHeight="1">
      <c r="A13" s="72" t="s">
        <v>94</v>
      </c>
      <c r="B13" s="73">
        <v>6</v>
      </c>
      <c r="C13" s="74">
        <v>0</v>
      </c>
      <c r="D13" s="74">
        <v>0</v>
      </c>
      <c r="E13" s="74">
        <v>0</v>
      </c>
      <c r="F13" s="74">
        <v>0</v>
      </c>
      <c r="G13" s="74">
        <v>1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4</v>
      </c>
      <c r="N13" s="74">
        <v>0</v>
      </c>
      <c r="O13" s="74">
        <v>0</v>
      </c>
      <c r="P13" s="74">
        <v>0</v>
      </c>
      <c r="Q13" s="74">
        <v>1</v>
      </c>
      <c r="R13" s="75">
        <v>0</v>
      </c>
    </row>
    <row r="14" spans="1:18" ht="39.950000000000003" customHeight="1">
      <c r="A14" s="72" t="s">
        <v>95</v>
      </c>
      <c r="B14" s="73">
        <v>2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</v>
      </c>
      <c r="N14" s="74">
        <v>0</v>
      </c>
      <c r="O14" s="74">
        <v>0</v>
      </c>
      <c r="P14" s="74">
        <v>0</v>
      </c>
      <c r="Q14" s="74">
        <v>0</v>
      </c>
      <c r="R14" s="75">
        <v>0</v>
      </c>
    </row>
    <row r="15" spans="1:18" ht="39.950000000000003" customHeight="1">
      <c r="A15" s="72" t="s">
        <v>96</v>
      </c>
      <c r="B15" s="73">
        <v>9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2</v>
      </c>
      <c r="L15" s="74">
        <v>0</v>
      </c>
      <c r="M15" s="74">
        <v>6</v>
      </c>
      <c r="N15" s="74">
        <v>0</v>
      </c>
      <c r="O15" s="74">
        <v>0</v>
      </c>
      <c r="P15" s="74">
        <v>0</v>
      </c>
      <c r="Q15" s="74">
        <v>1</v>
      </c>
      <c r="R15" s="75">
        <v>0</v>
      </c>
    </row>
    <row r="16" spans="1:18" ht="39.950000000000003" customHeight="1">
      <c r="A16" s="72" t="s">
        <v>97</v>
      </c>
      <c r="B16" s="73">
        <v>3</v>
      </c>
      <c r="C16" s="74">
        <v>0</v>
      </c>
      <c r="D16" s="74">
        <v>0</v>
      </c>
      <c r="E16" s="74">
        <v>0</v>
      </c>
      <c r="F16" s="74">
        <v>0</v>
      </c>
      <c r="G16" s="74">
        <v>2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1</v>
      </c>
      <c r="N16" s="74">
        <v>0</v>
      </c>
      <c r="O16" s="74">
        <v>0</v>
      </c>
      <c r="P16" s="74">
        <v>0</v>
      </c>
      <c r="Q16" s="74">
        <v>0</v>
      </c>
      <c r="R16" s="75">
        <v>0</v>
      </c>
    </row>
    <row r="17" spans="1:18" ht="39.950000000000003" customHeight="1">
      <c r="A17" s="72" t="s">
        <v>98</v>
      </c>
      <c r="B17" s="73">
        <v>4</v>
      </c>
      <c r="C17" s="74">
        <v>1</v>
      </c>
      <c r="D17" s="74">
        <v>1</v>
      </c>
      <c r="E17" s="74">
        <v>0</v>
      </c>
      <c r="F17" s="74">
        <v>1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1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5">
        <v>0</v>
      </c>
    </row>
    <row r="18" spans="1:18" ht="39.950000000000003" customHeight="1">
      <c r="A18" s="80" t="s">
        <v>99</v>
      </c>
      <c r="B18" s="81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3">
        <v>0</v>
      </c>
    </row>
    <row r="19" spans="1:18" s="86" customFormat="1" ht="39.950000000000003" customHeight="1">
      <c r="A19" s="84" t="s">
        <v>100</v>
      </c>
      <c r="B19" s="81">
        <v>1</v>
      </c>
      <c r="C19" s="82">
        <v>0</v>
      </c>
      <c r="D19" s="82">
        <v>0</v>
      </c>
      <c r="E19" s="82">
        <v>0</v>
      </c>
      <c r="F19" s="82">
        <v>0</v>
      </c>
      <c r="G19" s="82">
        <v>1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3">
        <v>0</v>
      </c>
    </row>
    <row r="20" spans="1:18" ht="39.950000000000003" customHeight="1">
      <c r="A20" s="85" t="s">
        <v>101</v>
      </c>
      <c r="B20" s="69">
        <v>2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2</v>
      </c>
      <c r="N20" s="70">
        <v>0</v>
      </c>
      <c r="O20" s="70">
        <v>0</v>
      </c>
      <c r="P20" s="70">
        <v>0</v>
      </c>
      <c r="Q20" s="70">
        <v>0</v>
      </c>
      <c r="R20" s="71">
        <v>0</v>
      </c>
    </row>
    <row r="21" spans="1:18" ht="39.950000000000003" customHeight="1">
      <c r="A21" s="85" t="s">
        <v>102</v>
      </c>
      <c r="B21" s="73">
        <v>1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1</v>
      </c>
      <c r="N21" s="74">
        <v>0</v>
      </c>
      <c r="O21" s="74">
        <v>0</v>
      </c>
      <c r="P21" s="74">
        <v>0</v>
      </c>
      <c r="Q21" s="74">
        <v>0</v>
      </c>
      <c r="R21" s="75">
        <v>0</v>
      </c>
    </row>
    <row r="22" spans="1:18" ht="39.950000000000003" customHeight="1">
      <c r="A22" s="84" t="s">
        <v>103</v>
      </c>
      <c r="B22" s="81">
        <v>1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1</v>
      </c>
      <c r="N22" s="82">
        <v>0</v>
      </c>
      <c r="O22" s="82">
        <v>0</v>
      </c>
      <c r="P22" s="82">
        <v>0</v>
      </c>
      <c r="Q22" s="82">
        <v>0</v>
      </c>
      <c r="R22" s="83">
        <v>0</v>
      </c>
    </row>
    <row r="23" spans="1:18" ht="39.950000000000003" customHeight="1">
      <c r="A23" s="84" t="s">
        <v>104</v>
      </c>
      <c r="B23" s="81">
        <v>0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3">
        <v>0</v>
      </c>
    </row>
    <row r="24" spans="1:18" ht="39.950000000000003" customHeight="1">
      <c r="A24" s="85" t="s">
        <v>105</v>
      </c>
      <c r="B24" s="73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5">
        <v>0</v>
      </c>
    </row>
    <row r="25" spans="1:18" ht="39.950000000000003" customHeight="1">
      <c r="A25" s="85" t="s">
        <v>106</v>
      </c>
      <c r="B25" s="73">
        <v>2</v>
      </c>
      <c r="C25" s="74">
        <v>0</v>
      </c>
      <c r="D25" s="74">
        <v>0</v>
      </c>
      <c r="E25" s="74">
        <v>0</v>
      </c>
      <c r="F25" s="74">
        <v>0</v>
      </c>
      <c r="G25" s="74">
        <v>1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1</v>
      </c>
      <c r="O25" s="74">
        <v>0</v>
      </c>
      <c r="P25" s="74">
        <v>0</v>
      </c>
      <c r="Q25" s="74">
        <v>0</v>
      </c>
      <c r="R25" s="75">
        <v>0</v>
      </c>
    </row>
    <row r="26" spans="1:18" ht="39.950000000000003" customHeight="1" thickBot="1">
      <c r="A26" s="87" t="s">
        <v>107</v>
      </c>
      <c r="B26" s="88">
        <v>4</v>
      </c>
      <c r="C26" s="89">
        <v>0</v>
      </c>
      <c r="D26" s="89">
        <v>0</v>
      </c>
      <c r="E26" s="89">
        <v>0</v>
      </c>
      <c r="F26" s="89">
        <v>1</v>
      </c>
      <c r="G26" s="89">
        <v>1</v>
      </c>
      <c r="H26" s="89">
        <v>0</v>
      </c>
      <c r="I26" s="89">
        <v>0</v>
      </c>
      <c r="J26" s="89">
        <v>0</v>
      </c>
      <c r="K26" s="89">
        <v>0</v>
      </c>
      <c r="L26" s="89">
        <v>1</v>
      </c>
      <c r="M26" s="89">
        <v>1</v>
      </c>
      <c r="N26" s="89">
        <v>0</v>
      </c>
      <c r="O26" s="89">
        <v>0</v>
      </c>
      <c r="P26" s="89">
        <v>0</v>
      </c>
      <c r="Q26" s="89">
        <v>0</v>
      </c>
      <c r="R26" s="90">
        <v>0</v>
      </c>
    </row>
    <row r="27" spans="1:18" ht="39.950000000000003" customHeight="1" thickTop="1">
      <c r="A27" s="85" t="s">
        <v>108</v>
      </c>
      <c r="B27" s="73">
        <f t="shared" ref="B27:R27" si="3">B15</f>
        <v>9</v>
      </c>
      <c r="C27" s="74">
        <f t="shared" si="3"/>
        <v>0</v>
      </c>
      <c r="D27" s="74">
        <f t="shared" si="3"/>
        <v>0</v>
      </c>
      <c r="E27" s="74">
        <f t="shared" si="3"/>
        <v>0</v>
      </c>
      <c r="F27" s="74">
        <f t="shared" si="3"/>
        <v>0</v>
      </c>
      <c r="G27" s="74">
        <f t="shared" si="3"/>
        <v>0</v>
      </c>
      <c r="H27" s="74">
        <f t="shared" si="3"/>
        <v>0</v>
      </c>
      <c r="I27" s="74">
        <f t="shared" si="3"/>
        <v>0</v>
      </c>
      <c r="J27" s="74">
        <f t="shared" si="3"/>
        <v>0</v>
      </c>
      <c r="K27" s="74">
        <f t="shared" si="3"/>
        <v>2</v>
      </c>
      <c r="L27" s="74">
        <f t="shared" si="3"/>
        <v>0</v>
      </c>
      <c r="M27" s="74">
        <f t="shared" si="3"/>
        <v>6</v>
      </c>
      <c r="N27" s="74">
        <f t="shared" si="3"/>
        <v>0</v>
      </c>
      <c r="O27" s="74">
        <f t="shared" si="3"/>
        <v>0</v>
      </c>
      <c r="P27" s="74">
        <f t="shared" si="3"/>
        <v>0</v>
      </c>
      <c r="Q27" s="74">
        <f t="shared" si="3"/>
        <v>1</v>
      </c>
      <c r="R27" s="75">
        <f t="shared" si="3"/>
        <v>0</v>
      </c>
    </row>
    <row r="28" spans="1:18" ht="39.950000000000003" customHeight="1">
      <c r="A28" s="85" t="s">
        <v>109</v>
      </c>
      <c r="B28" s="73">
        <f t="shared" ref="B28:R28" si="4">B11+B12</f>
        <v>22</v>
      </c>
      <c r="C28" s="74">
        <f t="shared" si="4"/>
        <v>0</v>
      </c>
      <c r="D28" s="74">
        <f t="shared" si="4"/>
        <v>0</v>
      </c>
      <c r="E28" s="74">
        <f t="shared" si="4"/>
        <v>1</v>
      </c>
      <c r="F28" s="74">
        <f t="shared" si="4"/>
        <v>1</v>
      </c>
      <c r="G28" s="74">
        <f t="shared" si="4"/>
        <v>1</v>
      </c>
      <c r="H28" s="74">
        <f t="shared" si="4"/>
        <v>0</v>
      </c>
      <c r="I28" s="74">
        <f t="shared" si="4"/>
        <v>1</v>
      </c>
      <c r="J28" s="74">
        <f t="shared" si="4"/>
        <v>0</v>
      </c>
      <c r="K28" s="74">
        <f t="shared" si="4"/>
        <v>0</v>
      </c>
      <c r="L28" s="74">
        <f t="shared" si="4"/>
        <v>0</v>
      </c>
      <c r="M28" s="74">
        <f t="shared" si="4"/>
        <v>14</v>
      </c>
      <c r="N28" s="74">
        <f t="shared" si="4"/>
        <v>0</v>
      </c>
      <c r="O28" s="74">
        <f t="shared" si="4"/>
        <v>1</v>
      </c>
      <c r="P28" s="74">
        <f t="shared" si="4"/>
        <v>0</v>
      </c>
      <c r="Q28" s="74">
        <f t="shared" si="4"/>
        <v>3</v>
      </c>
      <c r="R28" s="75">
        <f t="shared" si="4"/>
        <v>0</v>
      </c>
    </row>
    <row r="29" spans="1:18" ht="39.950000000000003" customHeight="1">
      <c r="A29" s="85" t="s">
        <v>110</v>
      </c>
      <c r="B29" s="73">
        <f t="shared" ref="B29:R29" si="5">B8+B18</f>
        <v>30</v>
      </c>
      <c r="C29" s="74">
        <f t="shared" si="5"/>
        <v>0</v>
      </c>
      <c r="D29" s="74">
        <f t="shared" si="5"/>
        <v>0</v>
      </c>
      <c r="E29" s="74">
        <f t="shared" si="5"/>
        <v>0</v>
      </c>
      <c r="F29" s="74">
        <f t="shared" si="5"/>
        <v>1</v>
      </c>
      <c r="G29" s="74">
        <f t="shared" si="5"/>
        <v>0</v>
      </c>
      <c r="H29" s="74">
        <f t="shared" si="5"/>
        <v>0</v>
      </c>
      <c r="I29" s="74">
        <f t="shared" si="5"/>
        <v>2</v>
      </c>
      <c r="J29" s="74">
        <f t="shared" si="5"/>
        <v>0</v>
      </c>
      <c r="K29" s="74">
        <f t="shared" si="5"/>
        <v>0</v>
      </c>
      <c r="L29" s="74">
        <f t="shared" si="5"/>
        <v>2</v>
      </c>
      <c r="M29" s="74">
        <f t="shared" si="5"/>
        <v>25</v>
      </c>
      <c r="N29" s="74">
        <f t="shared" si="5"/>
        <v>0</v>
      </c>
      <c r="O29" s="74">
        <f t="shared" si="5"/>
        <v>0</v>
      </c>
      <c r="P29" s="74">
        <f t="shared" si="5"/>
        <v>0</v>
      </c>
      <c r="Q29" s="74">
        <f t="shared" si="5"/>
        <v>0</v>
      </c>
      <c r="R29" s="75">
        <f t="shared" si="5"/>
        <v>0</v>
      </c>
    </row>
    <row r="30" spans="1:18" ht="39.950000000000003" customHeight="1">
      <c r="A30" s="85" t="s">
        <v>111</v>
      </c>
      <c r="B30" s="73">
        <f t="shared" ref="B30:R30" si="6">B7+B14+B17+B19+B20+B21</f>
        <v>53</v>
      </c>
      <c r="C30" s="74">
        <f t="shared" si="6"/>
        <v>2</v>
      </c>
      <c r="D30" s="74">
        <f t="shared" si="6"/>
        <v>1</v>
      </c>
      <c r="E30" s="74">
        <f t="shared" si="6"/>
        <v>0</v>
      </c>
      <c r="F30" s="74">
        <f t="shared" si="6"/>
        <v>2</v>
      </c>
      <c r="G30" s="74">
        <f t="shared" si="6"/>
        <v>1</v>
      </c>
      <c r="H30" s="74">
        <f t="shared" si="6"/>
        <v>1</v>
      </c>
      <c r="I30" s="74">
        <f t="shared" si="6"/>
        <v>1</v>
      </c>
      <c r="J30" s="74">
        <f t="shared" si="6"/>
        <v>0</v>
      </c>
      <c r="K30" s="74">
        <f t="shared" si="6"/>
        <v>0</v>
      </c>
      <c r="L30" s="74">
        <f t="shared" si="6"/>
        <v>1</v>
      </c>
      <c r="M30" s="74">
        <f t="shared" si="6"/>
        <v>38</v>
      </c>
      <c r="N30" s="74">
        <f t="shared" si="6"/>
        <v>0</v>
      </c>
      <c r="O30" s="74">
        <f t="shared" si="6"/>
        <v>2</v>
      </c>
      <c r="P30" s="74">
        <f t="shared" si="6"/>
        <v>1</v>
      </c>
      <c r="Q30" s="74">
        <f t="shared" si="6"/>
        <v>3</v>
      </c>
      <c r="R30" s="75">
        <f t="shared" si="6"/>
        <v>0</v>
      </c>
    </row>
    <row r="31" spans="1:18" ht="39.950000000000003" customHeight="1">
      <c r="A31" s="85" t="s">
        <v>112</v>
      </c>
      <c r="B31" s="73">
        <f t="shared" ref="B31:R31" si="7">B10+B13+B16+B22+B23</f>
        <v>16</v>
      </c>
      <c r="C31" s="74">
        <f t="shared" si="7"/>
        <v>0</v>
      </c>
      <c r="D31" s="74">
        <f t="shared" si="7"/>
        <v>0</v>
      </c>
      <c r="E31" s="74">
        <f t="shared" si="7"/>
        <v>0</v>
      </c>
      <c r="F31" s="74">
        <f t="shared" si="7"/>
        <v>0</v>
      </c>
      <c r="G31" s="74">
        <f t="shared" si="7"/>
        <v>4</v>
      </c>
      <c r="H31" s="74">
        <f t="shared" si="7"/>
        <v>0</v>
      </c>
      <c r="I31" s="74">
        <f t="shared" si="7"/>
        <v>0</v>
      </c>
      <c r="J31" s="74">
        <f t="shared" si="7"/>
        <v>0</v>
      </c>
      <c r="K31" s="74">
        <f t="shared" si="7"/>
        <v>0</v>
      </c>
      <c r="L31" s="74">
        <f t="shared" si="7"/>
        <v>0</v>
      </c>
      <c r="M31" s="74">
        <f t="shared" si="7"/>
        <v>10</v>
      </c>
      <c r="N31" s="74">
        <f t="shared" si="7"/>
        <v>0</v>
      </c>
      <c r="O31" s="74">
        <f t="shared" si="7"/>
        <v>0</v>
      </c>
      <c r="P31" s="74">
        <f t="shared" si="7"/>
        <v>0</v>
      </c>
      <c r="Q31" s="74">
        <f t="shared" si="7"/>
        <v>2</v>
      </c>
      <c r="R31" s="75">
        <f t="shared" si="7"/>
        <v>0</v>
      </c>
    </row>
    <row r="32" spans="1:18" ht="39.950000000000003" customHeight="1">
      <c r="A32" s="92" t="s">
        <v>113</v>
      </c>
      <c r="B32" s="77">
        <f t="shared" ref="B32:R32" si="8">B9+B24+B25+B26</f>
        <v>13</v>
      </c>
      <c r="C32" s="78">
        <f t="shared" si="8"/>
        <v>0</v>
      </c>
      <c r="D32" s="78">
        <f t="shared" si="8"/>
        <v>0</v>
      </c>
      <c r="E32" s="78">
        <f t="shared" si="8"/>
        <v>0</v>
      </c>
      <c r="F32" s="78">
        <f t="shared" si="8"/>
        <v>1</v>
      </c>
      <c r="G32" s="78">
        <f t="shared" si="8"/>
        <v>5</v>
      </c>
      <c r="H32" s="78">
        <f t="shared" si="8"/>
        <v>0</v>
      </c>
      <c r="I32" s="78">
        <f t="shared" si="8"/>
        <v>0</v>
      </c>
      <c r="J32" s="78">
        <f t="shared" si="8"/>
        <v>1</v>
      </c>
      <c r="K32" s="78">
        <f t="shared" si="8"/>
        <v>0</v>
      </c>
      <c r="L32" s="78">
        <f t="shared" si="8"/>
        <v>2</v>
      </c>
      <c r="M32" s="78">
        <f t="shared" si="8"/>
        <v>3</v>
      </c>
      <c r="N32" s="78">
        <f t="shared" si="8"/>
        <v>1</v>
      </c>
      <c r="O32" s="78">
        <f t="shared" si="8"/>
        <v>0</v>
      </c>
      <c r="P32" s="78">
        <f t="shared" si="8"/>
        <v>0</v>
      </c>
      <c r="Q32" s="78">
        <f t="shared" si="8"/>
        <v>0</v>
      </c>
      <c r="R32" s="79">
        <f t="shared" si="8"/>
        <v>0</v>
      </c>
    </row>
    <row r="33" spans="1:1" ht="13.15" customHeight="1">
      <c r="A33" s="145"/>
    </row>
  </sheetData>
  <mergeCells count="14">
    <mergeCell ref="K2:K3"/>
    <mergeCell ref="L2:L3"/>
    <mergeCell ref="M2:M3"/>
    <mergeCell ref="N2:N3"/>
    <mergeCell ref="A2:A3"/>
    <mergeCell ref="B2:B3"/>
    <mergeCell ref="C2:E2"/>
    <mergeCell ref="F2:I2"/>
    <mergeCell ref="J2:J3"/>
    <mergeCell ref="O2:O3"/>
    <mergeCell ref="P2:P3"/>
    <mergeCell ref="Q2:Q3"/>
    <mergeCell ref="R2:R3"/>
    <mergeCell ref="N1:R1"/>
  </mergeCells>
  <phoneticPr fontId="2"/>
  <pageMargins left="0.36" right="0.78740157480314965" top="0.59055118110236227" bottom="0.59055118110236227" header="0" footer="0"/>
  <pageSetup paperSize="9" scale="67" fitToWidth="0" orientation="portrait" blackAndWhite="1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view="pageBreakPreview" zoomScaleNormal="100" zoomScaleSheetLayoutView="100" workbookViewId="0">
      <selection activeCell="I14" sqref="I14"/>
    </sheetView>
  </sheetViews>
  <sheetFormatPr defaultColWidth="12.625" defaultRowHeight="14.1" customHeight="1"/>
  <cols>
    <col min="1" max="1" width="18.5" style="250" customWidth="1"/>
    <col min="2" max="4" width="17" style="94" customWidth="1"/>
    <col min="5" max="5" width="12.625" style="94" customWidth="1"/>
    <col min="6" max="6" width="6.625" style="94" customWidth="1"/>
    <col min="7" max="16384" width="12.625" style="94"/>
  </cols>
  <sheetData>
    <row r="1" spans="1:4" s="260" customFormat="1" ht="21">
      <c r="A1" s="263" t="s">
        <v>158</v>
      </c>
      <c r="B1" s="262"/>
      <c r="C1" s="261"/>
      <c r="D1" s="141">
        <v>41913</v>
      </c>
    </row>
    <row r="2" spans="1:4" s="260" customFormat="1" ht="14.1" customHeight="1">
      <c r="A2" s="65" t="s">
        <v>137</v>
      </c>
      <c r="B2" s="65" t="s">
        <v>76</v>
      </c>
      <c r="C2" s="65" t="s">
        <v>157</v>
      </c>
      <c r="D2" s="65" t="s">
        <v>156</v>
      </c>
    </row>
    <row r="3" spans="1:4" s="57" customFormat="1" ht="14.1" customHeight="1">
      <c r="A3" s="59" t="s">
        <v>76</v>
      </c>
      <c r="B3" s="257">
        <f>SUM(C3:D3)</f>
        <v>143</v>
      </c>
      <c r="C3" s="259">
        <f>SUM(C4:C12)</f>
        <v>15</v>
      </c>
      <c r="D3" s="258">
        <f>SUM(D4:D12)</f>
        <v>128</v>
      </c>
    </row>
    <row r="4" spans="1:4" s="57" customFormat="1" ht="14.1" customHeight="1">
      <c r="A4" s="61" t="s">
        <v>155</v>
      </c>
      <c r="B4" s="257">
        <v>70</v>
      </c>
      <c r="C4" s="251">
        <v>1</v>
      </c>
      <c r="D4" s="256">
        <v>69</v>
      </c>
    </row>
    <row r="5" spans="1:4" s="57" customFormat="1" ht="14.1" customHeight="1">
      <c r="A5" s="61" t="s">
        <v>147</v>
      </c>
      <c r="B5" s="257">
        <v>37</v>
      </c>
      <c r="C5" s="251">
        <v>5</v>
      </c>
      <c r="D5" s="256">
        <v>32</v>
      </c>
    </row>
    <row r="6" spans="1:4" s="57" customFormat="1" ht="14.1" customHeight="1">
      <c r="A6" s="61" t="s">
        <v>148</v>
      </c>
      <c r="B6" s="257">
        <v>14</v>
      </c>
      <c r="C6" s="251">
        <v>4</v>
      </c>
      <c r="D6" s="256">
        <v>10</v>
      </c>
    </row>
    <row r="7" spans="1:4" s="57" customFormat="1" ht="14.1" customHeight="1">
      <c r="A7" s="61" t="s">
        <v>149</v>
      </c>
      <c r="B7" s="257">
        <v>11</v>
      </c>
      <c r="C7" s="251">
        <v>2</v>
      </c>
      <c r="D7" s="256">
        <v>9</v>
      </c>
    </row>
    <row r="8" spans="1:4" s="57" customFormat="1" ht="14.1" customHeight="1">
      <c r="A8" s="61" t="s">
        <v>150</v>
      </c>
      <c r="B8" s="257">
        <v>7</v>
      </c>
      <c r="C8" s="251">
        <v>2</v>
      </c>
      <c r="D8" s="256">
        <v>5</v>
      </c>
    </row>
    <row r="9" spans="1:4" s="57" customFormat="1" ht="14.1" customHeight="1">
      <c r="A9" s="61" t="s">
        <v>151</v>
      </c>
      <c r="B9" s="257">
        <v>0</v>
      </c>
      <c r="C9" s="251">
        <v>0</v>
      </c>
      <c r="D9" s="256">
        <v>0</v>
      </c>
    </row>
    <row r="10" spans="1:4" s="57" customFormat="1" ht="14.1" customHeight="1">
      <c r="A10" s="61" t="s">
        <v>152</v>
      </c>
      <c r="B10" s="257">
        <v>1</v>
      </c>
      <c r="C10" s="251">
        <v>0</v>
      </c>
      <c r="D10" s="256">
        <v>1</v>
      </c>
    </row>
    <row r="11" spans="1:4" s="57" customFormat="1" ht="14.1" customHeight="1">
      <c r="A11" s="61" t="s">
        <v>153</v>
      </c>
      <c r="B11" s="257">
        <v>2</v>
      </c>
      <c r="C11" s="251">
        <v>1</v>
      </c>
      <c r="D11" s="256">
        <v>1</v>
      </c>
    </row>
    <row r="12" spans="1:4" s="57" customFormat="1" ht="14.1" customHeight="1">
      <c r="A12" s="255" t="s">
        <v>154</v>
      </c>
      <c r="B12" s="254">
        <v>1</v>
      </c>
      <c r="C12" s="253">
        <v>0</v>
      </c>
      <c r="D12" s="252">
        <v>1</v>
      </c>
    </row>
    <row r="13" spans="1:4" s="57" customFormat="1" ht="51" customHeight="1">
      <c r="A13" s="62"/>
      <c r="B13" s="251"/>
      <c r="C13" s="251"/>
      <c r="D13" s="251"/>
    </row>
    <row r="14" spans="1:4" ht="45" customHeight="1"/>
  </sheetData>
  <phoneticPr fontId="2"/>
  <pageMargins left="0.78740157480314965" right="0.78740157480314965" top="0.59055118110236227" bottom="0.59055118110236227" header="0" footer="0"/>
  <pageSetup paperSize="9" orientation="portrait" blackAndWhite="1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4"/>
  <sheetViews>
    <sheetView view="pageBreakPreview" zoomScaleNormal="100" zoomScaleSheetLayoutView="100" workbookViewId="0">
      <selection activeCell="D10" sqref="D10"/>
    </sheetView>
  </sheetViews>
  <sheetFormatPr defaultColWidth="9.125" defaultRowHeight="14.1" customHeight="1"/>
  <cols>
    <col min="1" max="1" width="19.125" style="228" customWidth="1"/>
    <col min="2" max="3" width="6.625" style="228" customWidth="1"/>
    <col min="4" max="4" width="5.5" style="228" customWidth="1"/>
    <col min="5" max="5" width="7.125" style="228" customWidth="1"/>
    <col min="6" max="6" width="7.25" style="228" customWidth="1"/>
    <col min="7" max="9" width="6.625" style="228" customWidth="1"/>
    <col min="10" max="10" width="7.125" style="228" customWidth="1"/>
    <col min="11" max="11" width="5.875" style="228" customWidth="1"/>
    <col min="12" max="256" width="9.125" style="228"/>
    <col min="257" max="257" width="19.125" style="228" customWidth="1"/>
    <col min="258" max="259" width="6.625" style="228" customWidth="1"/>
    <col min="260" max="260" width="5.5" style="228" customWidth="1"/>
    <col min="261" max="261" width="7.125" style="228" customWidth="1"/>
    <col min="262" max="262" width="7.25" style="228" customWidth="1"/>
    <col min="263" max="265" width="6.625" style="228" customWidth="1"/>
    <col min="266" max="266" width="7.125" style="228" customWidth="1"/>
    <col min="267" max="267" width="5.875" style="228" customWidth="1"/>
    <col min="268" max="512" width="9.125" style="228"/>
    <col min="513" max="513" width="19.125" style="228" customWidth="1"/>
    <col min="514" max="515" width="6.625" style="228" customWidth="1"/>
    <col min="516" max="516" width="5.5" style="228" customWidth="1"/>
    <col min="517" max="517" width="7.125" style="228" customWidth="1"/>
    <col min="518" max="518" width="7.25" style="228" customWidth="1"/>
    <col min="519" max="521" width="6.625" style="228" customWidth="1"/>
    <col min="522" max="522" width="7.125" style="228" customWidth="1"/>
    <col min="523" max="523" width="5.875" style="228" customWidth="1"/>
    <col min="524" max="768" width="9.125" style="228"/>
    <col min="769" max="769" width="19.125" style="228" customWidth="1"/>
    <col min="770" max="771" width="6.625" style="228" customWidth="1"/>
    <col min="772" max="772" width="5.5" style="228" customWidth="1"/>
    <col min="773" max="773" width="7.125" style="228" customWidth="1"/>
    <col min="774" max="774" width="7.25" style="228" customWidth="1"/>
    <col min="775" max="777" width="6.625" style="228" customWidth="1"/>
    <col min="778" max="778" width="7.125" style="228" customWidth="1"/>
    <col min="779" max="779" width="5.875" style="228" customWidth="1"/>
    <col min="780" max="1024" width="9.125" style="228"/>
    <col min="1025" max="1025" width="19.125" style="228" customWidth="1"/>
    <col min="1026" max="1027" width="6.625" style="228" customWidth="1"/>
    <col min="1028" max="1028" width="5.5" style="228" customWidth="1"/>
    <col min="1029" max="1029" width="7.125" style="228" customWidth="1"/>
    <col min="1030" max="1030" width="7.25" style="228" customWidth="1"/>
    <col min="1031" max="1033" width="6.625" style="228" customWidth="1"/>
    <col min="1034" max="1034" width="7.125" style="228" customWidth="1"/>
    <col min="1035" max="1035" width="5.875" style="228" customWidth="1"/>
    <col min="1036" max="1280" width="9.125" style="228"/>
    <col min="1281" max="1281" width="19.125" style="228" customWidth="1"/>
    <col min="1282" max="1283" width="6.625" style="228" customWidth="1"/>
    <col min="1284" max="1284" width="5.5" style="228" customWidth="1"/>
    <col min="1285" max="1285" width="7.125" style="228" customWidth="1"/>
    <col min="1286" max="1286" width="7.25" style="228" customWidth="1"/>
    <col min="1287" max="1289" width="6.625" style="228" customWidth="1"/>
    <col min="1290" max="1290" width="7.125" style="228" customWidth="1"/>
    <col min="1291" max="1291" width="5.875" style="228" customWidth="1"/>
    <col min="1292" max="1536" width="9.125" style="228"/>
    <col min="1537" max="1537" width="19.125" style="228" customWidth="1"/>
    <col min="1538" max="1539" width="6.625" style="228" customWidth="1"/>
    <col min="1540" max="1540" width="5.5" style="228" customWidth="1"/>
    <col min="1541" max="1541" width="7.125" style="228" customWidth="1"/>
    <col min="1542" max="1542" width="7.25" style="228" customWidth="1"/>
    <col min="1543" max="1545" width="6.625" style="228" customWidth="1"/>
    <col min="1546" max="1546" width="7.125" style="228" customWidth="1"/>
    <col min="1547" max="1547" width="5.875" style="228" customWidth="1"/>
    <col min="1548" max="1792" width="9.125" style="228"/>
    <col min="1793" max="1793" width="19.125" style="228" customWidth="1"/>
    <col min="1794" max="1795" width="6.625" style="228" customWidth="1"/>
    <col min="1796" max="1796" width="5.5" style="228" customWidth="1"/>
    <col min="1797" max="1797" width="7.125" style="228" customWidth="1"/>
    <col min="1798" max="1798" width="7.25" style="228" customWidth="1"/>
    <col min="1799" max="1801" width="6.625" style="228" customWidth="1"/>
    <col min="1802" max="1802" width="7.125" style="228" customWidth="1"/>
    <col min="1803" max="1803" width="5.875" style="228" customWidth="1"/>
    <col min="1804" max="2048" width="9.125" style="228"/>
    <col min="2049" max="2049" width="19.125" style="228" customWidth="1"/>
    <col min="2050" max="2051" width="6.625" style="228" customWidth="1"/>
    <col min="2052" max="2052" width="5.5" style="228" customWidth="1"/>
    <col min="2053" max="2053" width="7.125" style="228" customWidth="1"/>
    <col min="2054" max="2054" width="7.25" style="228" customWidth="1"/>
    <col min="2055" max="2057" width="6.625" style="228" customWidth="1"/>
    <col min="2058" max="2058" width="7.125" style="228" customWidth="1"/>
    <col min="2059" max="2059" width="5.875" style="228" customWidth="1"/>
    <col min="2060" max="2304" width="9.125" style="228"/>
    <col min="2305" max="2305" width="19.125" style="228" customWidth="1"/>
    <col min="2306" max="2307" width="6.625" style="228" customWidth="1"/>
    <col min="2308" max="2308" width="5.5" style="228" customWidth="1"/>
    <col min="2309" max="2309" width="7.125" style="228" customWidth="1"/>
    <col min="2310" max="2310" width="7.25" style="228" customWidth="1"/>
    <col min="2311" max="2313" width="6.625" style="228" customWidth="1"/>
    <col min="2314" max="2314" width="7.125" style="228" customWidth="1"/>
    <col min="2315" max="2315" width="5.875" style="228" customWidth="1"/>
    <col min="2316" max="2560" width="9.125" style="228"/>
    <col min="2561" max="2561" width="19.125" style="228" customWidth="1"/>
    <col min="2562" max="2563" width="6.625" style="228" customWidth="1"/>
    <col min="2564" max="2564" width="5.5" style="228" customWidth="1"/>
    <col min="2565" max="2565" width="7.125" style="228" customWidth="1"/>
    <col min="2566" max="2566" width="7.25" style="228" customWidth="1"/>
    <col min="2567" max="2569" width="6.625" style="228" customWidth="1"/>
    <col min="2570" max="2570" width="7.125" style="228" customWidth="1"/>
    <col min="2571" max="2571" width="5.875" style="228" customWidth="1"/>
    <col min="2572" max="2816" width="9.125" style="228"/>
    <col min="2817" max="2817" width="19.125" style="228" customWidth="1"/>
    <col min="2818" max="2819" width="6.625" style="228" customWidth="1"/>
    <col min="2820" max="2820" width="5.5" style="228" customWidth="1"/>
    <col min="2821" max="2821" width="7.125" style="228" customWidth="1"/>
    <col min="2822" max="2822" width="7.25" style="228" customWidth="1"/>
    <col min="2823" max="2825" width="6.625" style="228" customWidth="1"/>
    <col min="2826" max="2826" width="7.125" style="228" customWidth="1"/>
    <col min="2827" max="2827" width="5.875" style="228" customWidth="1"/>
    <col min="2828" max="3072" width="9.125" style="228"/>
    <col min="3073" max="3073" width="19.125" style="228" customWidth="1"/>
    <col min="3074" max="3075" width="6.625" style="228" customWidth="1"/>
    <col min="3076" max="3076" width="5.5" style="228" customWidth="1"/>
    <col min="3077" max="3077" width="7.125" style="228" customWidth="1"/>
    <col min="3078" max="3078" width="7.25" style="228" customWidth="1"/>
    <col min="3079" max="3081" width="6.625" style="228" customWidth="1"/>
    <col min="3082" max="3082" width="7.125" style="228" customWidth="1"/>
    <col min="3083" max="3083" width="5.875" style="228" customWidth="1"/>
    <col min="3084" max="3328" width="9.125" style="228"/>
    <col min="3329" max="3329" width="19.125" style="228" customWidth="1"/>
    <col min="3330" max="3331" width="6.625" style="228" customWidth="1"/>
    <col min="3332" max="3332" width="5.5" style="228" customWidth="1"/>
    <col min="3333" max="3333" width="7.125" style="228" customWidth="1"/>
    <col min="3334" max="3334" width="7.25" style="228" customWidth="1"/>
    <col min="3335" max="3337" width="6.625" style="228" customWidth="1"/>
    <col min="3338" max="3338" width="7.125" style="228" customWidth="1"/>
    <col min="3339" max="3339" width="5.875" style="228" customWidth="1"/>
    <col min="3340" max="3584" width="9.125" style="228"/>
    <col min="3585" max="3585" width="19.125" style="228" customWidth="1"/>
    <col min="3586" max="3587" width="6.625" style="228" customWidth="1"/>
    <col min="3588" max="3588" width="5.5" style="228" customWidth="1"/>
    <col min="3589" max="3589" width="7.125" style="228" customWidth="1"/>
    <col min="3590" max="3590" width="7.25" style="228" customWidth="1"/>
    <col min="3591" max="3593" width="6.625" style="228" customWidth="1"/>
    <col min="3594" max="3594" width="7.125" style="228" customWidth="1"/>
    <col min="3595" max="3595" width="5.875" style="228" customWidth="1"/>
    <col min="3596" max="3840" width="9.125" style="228"/>
    <col min="3841" max="3841" width="19.125" style="228" customWidth="1"/>
    <col min="3842" max="3843" width="6.625" style="228" customWidth="1"/>
    <col min="3844" max="3844" width="5.5" style="228" customWidth="1"/>
    <col min="3845" max="3845" width="7.125" style="228" customWidth="1"/>
    <col min="3846" max="3846" width="7.25" style="228" customWidth="1"/>
    <col min="3847" max="3849" width="6.625" style="228" customWidth="1"/>
    <col min="3850" max="3850" width="7.125" style="228" customWidth="1"/>
    <col min="3851" max="3851" width="5.875" style="228" customWidth="1"/>
    <col min="3852" max="4096" width="9.125" style="228"/>
    <col min="4097" max="4097" width="19.125" style="228" customWidth="1"/>
    <col min="4098" max="4099" width="6.625" style="228" customWidth="1"/>
    <col min="4100" max="4100" width="5.5" style="228" customWidth="1"/>
    <col min="4101" max="4101" width="7.125" style="228" customWidth="1"/>
    <col min="4102" max="4102" width="7.25" style="228" customWidth="1"/>
    <col min="4103" max="4105" width="6.625" style="228" customWidth="1"/>
    <col min="4106" max="4106" width="7.125" style="228" customWidth="1"/>
    <col min="4107" max="4107" width="5.875" style="228" customWidth="1"/>
    <col min="4108" max="4352" width="9.125" style="228"/>
    <col min="4353" max="4353" width="19.125" style="228" customWidth="1"/>
    <col min="4354" max="4355" width="6.625" style="228" customWidth="1"/>
    <col min="4356" max="4356" width="5.5" style="228" customWidth="1"/>
    <col min="4357" max="4357" width="7.125" style="228" customWidth="1"/>
    <col min="4358" max="4358" width="7.25" style="228" customWidth="1"/>
    <col min="4359" max="4361" width="6.625" style="228" customWidth="1"/>
    <col min="4362" max="4362" width="7.125" style="228" customWidth="1"/>
    <col min="4363" max="4363" width="5.875" style="228" customWidth="1"/>
    <col min="4364" max="4608" width="9.125" style="228"/>
    <col min="4609" max="4609" width="19.125" style="228" customWidth="1"/>
    <col min="4610" max="4611" width="6.625" style="228" customWidth="1"/>
    <col min="4612" max="4612" width="5.5" style="228" customWidth="1"/>
    <col min="4613" max="4613" width="7.125" style="228" customWidth="1"/>
    <col min="4614" max="4614" width="7.25" style="228" customWidth="1"/>
    <col min="4615" max="4617" width="6.625" style="228" customWidth="1"/>
    <col min="4618" max="4618" width="7.125" style="228" customWidth="1"/>
    <col min="4619" max="4619" width="5.875" style="228" customWidth="1"/>
    <col min="4620" max="4864" width="9.125" style="228"/>
    <col min="4865" max="4865" width="19.125" style="228" customWidth="1"/>
    <col min="4866" max="4867" width="6.625" style="228" customWidth="1"/>
    <col min="4868" max="4868" width="5.5" style="228" customWidth="1"/>
    <col min="4869" max="4869" width="7.125" style="228" customWidth="1"/>
    <col min="4870" max="4870" width="7.25" style="228" customWidth="1"/>
    <col min="4871" max="4873" width="6.625" style="228" customWidth="1"/>
    <col min="4874" max="4874" width="7.125" style="228" customWidth="1"/>
    <col min="4875" max="4875" width="5.875" style="228" customWidth="1"/>
    <col min="4876" max="5120" width="9.125" style="228"/>
    <col min="5121" max="5121" width="19.125" style="228" customWidth="1"/>
    <col min="5122" max="5123" width="6.625" style="228" customWidth="1"/>
    <col min="5124" max="5124" width="5.5" style="228" customWidth="1"/>
    <col min="5125" max="5125" width="7.125" style="228" customWidth="1"/>
    <col min="5126" max="5126" width="7.25" style="228" customWidth="1"/>
    <col min="5127" max="5129" width="6.625" style="228" customWidth="1"/>
    <col min="5130" max="5130" width="7.125" style="228" customWidth="1"/>
    <col min="5131" max="5131" width="5.875" style="228" customWidth="1"/>
    <col min="5132" max="5376" width="9.125" style="228"/>
    <col min="5377" max="5377" width="19.125" style="228" customWidth="1"/>
    <col min="5378" max="5379" width="6.625" style="228" customWidth="1"/>
    <col min="5380" max="5380" width="5.5" style="228" customWidth="1"/>
    <col min="5381" max="5381" width="7.125" style="228" customWidth="1"/>
    <col min="5382" max="5382" width="7.25" style="228" customWidth="1"/>
    <col min="5383" max="5385" width="6.625" style="228" customWidth="1"/>
    <col min="5386" max="5386" width="7.125" style="228" customWidth="1"/>
    <col min="5387" max="5387" width="5.875" style="228" customWidth="1"/>
    <col min="5388" max="5632" width="9.125" style="228"/>
    <col min="5633" max="5633" width="19.125" style="228" customWidth="1"/>
    <col min="5634" max="5635" width="6.625" style="228" customWidth="1"/>
    <col min="5636" max="5636" width="5.5" style="228" customWidth="1"/>
    <col min="5637" max="5637" width="7.125" style="228" customWidth="1"/>
    <col min="5638" max="5638" width="7.25" style="228" customWidth="1"/>
    <col min="5639" max="5641" width="6.625" style="228" customWidth="1"/>
    <col min="5642" max="5642" width="7.125" style="228" customWidth="1"/>
    <col min="5643" max="5643" width="5.875" style="228" customWidth="1"/>
    <col min="5644" max="5888" width="9.125" style="228"/>
    <col min="5889" max="5889" width="19.125" style="228" customWidth="1"/>
    <col min="5890" max="5891" width="6.625" style="228" customWidth="1"/>
    <col min="5892" max="5892" width="5.5" style="228" customWidth="1"/>
    <col min="5893" max="5893" width="7.125" style="228" customWidth="1"/>
    <col min="5894" max="5894" width="7.25" style="228" customWidth="1"/>
    <col min="5895" max="5897" width="6.625" style="228" customWidth="1"/>
    <col min="5898" max="5898" width="7.125" style="228" customWidth="1"/>
    <col min="5899" max="5899" width="5.875" style="228" customWidth="1"/>
    <col min="5900" max="6144" width="9.125" style="228"/>
    <col min="6145" max="6145" width="19.125" style="228" customWidth="1"/>
    <col min="6146" max="6147" width="6.625" style="228" customWidth="1"/>
    <col min="6148" max="6148" width="5.5" style="228" customWidth="1"/>
    <col min="6149" max="6149" width="7.125" style="228" customWidth="1"/>
    <col min="6150" max="6150" width="7.25" style="228" customWidth="1"/>
    <col min="6151" max="6153" width="6.625" style="228" customWidth="1"/>
    <col min="6154" max="6154" width="7.125" style="228" customWidth="1"/>
    <col min="6155" max="6155" width="5.875" style="228" customWidth="1"/>
    <col min="6156" max="6400" width="9.125" style="228"/>
    <col min="6401" max="6401" width="19.125" style="228" customWidth="1"/>
    <col min="6402" max="6403" width="6.625" style="228" customWidth="1"/>
    <col min="6404" max="6404" width="5.5" style="228" customWidth="1"/>
    <col min="6405" max="6405" width="7.125" style="228" customWidth="1"/>
    <col min="6406" max="6406" width="7.25" style="228" customWidth="1"/>
    <col min="6407" max="6409" width="6.625" style="228" customWidth="1"/>
    <col min="6410" max="6410" width="7.125" style="228" customWidth="1"/>
    <col min="6411" max="6411" width="5.875" style="228" customWidth="1"/>
    <col min="6412" max="6656" width="9.125" style="228"/>
    <col min="6657" max="6657" width="19.125" style="228" customWidth="1"/>
    <col min="6658" max="6659" width="6.625" style="228" customWidth="1"/>
    <col min="6660" max="6660" width="5.5" style="228" customWidth="1"/>
    <col min="6661" max="6661" width="7.125" style="228" customWidth="1"/>
    <col min="6662" max="6662" width="7.25" style="228" customWidth="1"/>
    <col min="6663" max="6665" width="6.625" style="228" customWidth="1"/>
    <col min="6666" max="6666" width="7.125" style="228" customWidth="1"/>
    <col min="6667" max="6667" width="5.875" style="228" customWidth="1"/>
    <col min="6668" max="6912" width="9.125" style="228"/>
    <col min="6913" max="6913" width="19.125" style="228" customWidth="1"/>
    <col min="6914" max="6915" width="6.625" style="228" customWidth="1"/>
    <col min="6916" max="6916" width="5.5" style="228" customWidth="1"/>
    <col min="6917" max="6917" width="7.125" style="228" customWidth="1"/>
    <col min="6918" max="6918" width="7.25" style="228" customWidth="1"/>
    <col min="6919" max="6921" width="6.625" style="228" customWidth="1"/>
    <col min="6922" max="6922" width="7.125" style="228" customWidth="1"/>
    <col min="6923" max="6923" width="5.875" style="228" customWidth="1"/>
    <col min="6924" max="7168" width="9.125" style="228"/>
    <col min="7169" max="7169" width="19.125" style="228" customWidth="1"/>
    <col min="7170" max="7171" width="6.625" style="228" customWidth="1"/>
    <col min="7172" max="7172" width="5.5" style="228" customWidth="1"/>
    <col min="7173" max="7173" width="7.125" style="228" customWidth="1"/>
    <col min="7174" max="7174" width="7.25" style="228" customWidth="1"/>
    <col min="7175" max="7177" width="6.625" style="228" customWidth="1"/>
    <col min="7178" max="7178" width="7.125" style="228" customWidth="1"/>
    <col min="7179" max="7179" width="5.875" style="228" customWidth="1"/>
    <col min="7180" max="7424" width="9.125" style="228"/>
    <col min="7425" max="7425" width="19.125" style="228" customWidth="1"/>
    <col min="7426" max="7427" width="6.625" style="228" customWidth="1"/>
    <col min="7428" max="7428" width="5.5" style="228" customWidth="1"/>
    <col min="7429" max="7429" width="7.125" style="228" customWidth="1"/>
    <col min="7430" max="7430" width="7.25" style="228" customWidth="1"/>
    <col min="7431" max="7433" width="6.625" style="228" customWidth="1"/>
    <col min="7434" max="7434" width="7.125" style="228" customWidth="1"/>
    <col min="7435" max="7435" width="5.875" style="228" customWidth="1"/>
    <col min="7436" max="7680" width="9.125" style="228"/>
    <col min="7681" max="7681" width="19.125" style="228" customWidth="1"/>
    <col min="7682" max="7683" width="6.625" style="228" customWidth="1"/>
    <col min="7684" max="7684" width="5.5" style="228" customWidth="1"/>
    <col min="7685" max="7685" width="7.125" style="228" customWidth="1"/>
    <col min="7686" max="7686" width="7.25" style="228" customWidth="1"/>
    <col min="7687" max="7689" width="6.625" style="228" customWidth="1"/>
    <col min="7690" max="7690" width="7.125" style="228" customWidth="1"/>
    <col min="7691" max="7691" width="5.875" style="228" customWidth="1"/>
    <col min="7692" max="7936" width="9.125" style="228"/>
    <col min="7937" max="7937" width="19.125" style="228" customWidth="1"/>
    <col min="7938" max="7939" width="6.625" style="228" customWidth="1"/>
    <col min="7940" max="7940" width="5.5" style="228" customWidth="1"/>
    <col min="7941" max="7941" width="7.125" style="228" customWidth="1"/>
    <col min="7942" max="7942" width="7.25" style="228" customWidth="1"/>
    <col min="7943" max="7945" width="6.625" style="228" customWidth="1"/>
    <col min="7946" max="7946" width="7.125" style="228" customWidth="1"/>
    <col min="7947" max="7947" width="5.875" style="228" customWidth="1"/>
    <col min="7948" max="8192" width="9.125" style="228"/>
    <col min="8193" max="8193" width="19.125" style="228" customWidth="1"/>
    <col min="8194" max="8195" width="6.625" style="228" customWidth="1"/>
    <col min="8196" max="8196" width="5.5" style="228" customWidth="1"/>
    <col min="8197" max="8197" width="7.125" style="228" customWidth="1"/>
    <col min="8198" max="8198" width="7.25" style="228" customWidth="1"/>
    <col min="8199" max="8201" width="6.625" style="228" customWidth="1"/>
    <col min="8202" max="8202" width="7.125" style="228" customWidth="1"/>
    <col min="8203" max="8203" width="5.875" style="228" customWidth="1"/>
    <col min="8204" max="8448" width="9.125" style="228"/>
    <col min="8449" max="8449" width="19.125" style="228" customWidth="1"/>
    <col min="8450" max="8451" width="6.625" style="228" customWidth="1"/>
    <col min="8452" max="8452" width="5.5" style="228" customWidth="1"/>
    <col min="8453" max="8453" width="7.125" style="228" customWidth="1"/>
    <col min="8454" max="8454" width="7.25" style="228" customWidth="1"/>
    <col min="8455" max="8457" width="6.625" style="228" customWidth="1"/>
    <col min="8458" max="8458" width="7.125" style="228" customWidth="1"/>
    <col min="8459" max="8459" width="5.875" style="228" customWidth="1"/>
    <col min="8460" max="8704" width="9.125" style="228"/>
    <col min="8705" max="8705" width="19.125" style="228" customWidth="1"/>
    <col min="8706" max="8707" width="6.625" style="228" customWidth="1"/>
    <col min="8708" max="8708" width="5.5" style="228" customWidth="1"/>
    <col min="8709" max="8709" width="7.125" style="228" customWidth="1"/>
    <col min="8710" max="8710" width="7.25" style="228" customWidth="1"/>
    <col min="8711" max="8713" width="6.625" style="228" customWidth="1"/>
    <col min="8714" max="8714" width="7.125" style="228" customWidth="1"/>
    <col min="8715" max="8715" width="5.875" style="228" customWidth="1"/>
    <col min="8716" max="8960" width="9.125" style="228"/>
    <col min="8961" max="8961" width="19.125" style="228" customWidth="1"/>
    <col min="8962" max="8963" width="6.625" style="228" customWidth="1"/>
    <col min="8964" max="8964" width="5.5" style="228" customWidth="1"/>
    <col min="8965" max="8965" width="7.125" style="228" customWidth="1"/>
    <col min="8966" max="8966" width="7.25" style="228" customWidth="1"/>
    <col min="8967" max="8969" width="6.625" style="228" customWidth="1"/>
    <col min="8970" max="8970" width="7.125" style="228" customWidth="1"/>
    <col min="8971" max="8971" width="5.875" style="228" customWidth="1"/>
    <col min="8972" max="9216" width="9.125" style="228"/>
    <col min="9217" max="9217" width="19.125" style="228" customWidth="1"/>
    <col min="9218" max="9219" width="6.625" style="228" customWidth="1"/>
    <col min="9220" max="9220" width="5.5" style="228" customWidth="1"/>
    <col min="9221" max="9221" width="7.125" style="228" customWidth="1"/>
    <col min="9222" max="9222" width="7.25" style="228" customWidth="1"/>
    <col min="9223" max="9225" width="6.625" style="228" customWidth="1"/>
    <col min="9226" max="9226" width="7.125" style="228" customWidth="1"/>
    <col min="9227" max="9227" width="5.875" style="228" customWidth="1"/>
    <col min="9228" max="9472" width="9.125" style="228"/>
    <col min="9473" max="9473" width="19.125" style="228" customWidth="1"/>
    <col min="9474" max="9475" width="6.625" style="228" customWidth="1"/>
    <col min="9476" max="9476" width="5.5" style="228" customWidth="1"/>
    <col min="9477" max="9477" width="7.125" style="228" customWidth="1"/>
    <col min="9478" max="9478" width="7.25" style="228" customWidth="1"/>
    <col min="9479" max="9481" width="6.625" style="228" customWidth="1"/>
    <col min="9482" max="9482" width="7.125" style="228" customWidth="1"/>
    <col min="9483" max="9483" width="5.875" style="228" customWidth="1"/>
    <col min="9484" max="9728" width="9.125" style="228"/>
    <col min="9729" max="9729" width="19.125" style="228" customWidth="1"/>
    <col min="9730" max="9731" width="6.625" style="228" customWidth="1"/>
    <col min="9732" max="9732" width="5.5" style="228" customWidth="1"/>
    <col min="9733" max="9733" width="7.125" style="228" customWidth="1"/>
    <col min="9734" max="9734" width="7.25" style="228" customWidth="1"/>
    <col min="9735" max="9737" width="6.625" style="228" customWidth="1"/>
    <col min="9738" max="9738" width="7.125" style="228" customWidth="1"/>
    <col min="9739" max="9739" width="5.875" style="228" customWidth="1"/>
    <col min="9740" max="9984" width="9.125" style="228"/>
    <col min="9985" max="9985" width="19.125" style="228" customWidth="1"/>
    <col min="9986" max="9987" width="6.625" style="228" customWidth="1"/>
    <col min="9988" max="9988" width="5.5" style="228" customWidth="1"/>
    <col min="9989" max="9989" width="7.125" style="228" customWidth="1"/>
    <col min="9990" max="9990" width="7.25" style="228" customWidth="1"/>
    <col min="9991" max="9993" width="6.625" style="228" customWidth="1"/>
    <col min="9994" max="9994" width="7.125" style="228" customWidth="1"/>
    <col min="9995" max="9995" width="5.875" style="228" customWidth="1"/>
    <col min="9996" max="10240" width="9.125" style="228"/>
    <col min="10241" max="10241" width="19.125" style="228" customWidth="1"/>
    <col min="10242" max="10243" width="6.625" style="228" customWidth="1"/>
    <col min="10244" max="10244" width="5.5" style="228" customWidth="1"/>
    <col min="10245" max="10245" width="7.125" style="228" customWidth="1"/>
    <col min="10246" max="10246" width="7.25" style="228" customWidth="1"/>
    <col min="10247" max="10249" width="6.625" style="228" customWidth="1"/>
    <col min="10250" max="10250" width="7.125" style="228" customWidth="1"/>
    <col min="10251" max="10251" width="5.875" style="228" customWidth="1"/>
    <col min="10252" max="10496" width="9.125" style="228"/>
    <col min="10497" max="10497" width="19.125" style="228" customWidth="1"/>
    <col min="10498" max="10499" width="6.625" style="228" customWidth="1"/>
    <col min="10500" max="10500" width="5.5" style="228" customWidth="1"/>
    <col min="10501" max="10501" width="7.125" style="228" customWidth="1"/>
    <col min="10502" max="10502" width="7.25" style="228" customWidth="1"/>
    <col min="10503" max="10505" width="6.625" style="228" customWidth="1"/>
    <col min="10506" max="10506" width="7.125" style="228" customWidth="1"/>
    <col min="10507" max="10507" width="5.875" style="228" customWidth="1"/>
    <col min="10508" max="10752" width="9.125" style="228"/>
    <col min="10753" max="10753" width="19.125" style="228" customWidth="1"/>
    <col min="10754" max="10755" width="6.625" style="228" customWidth="1"/>
    <col min="10756" max="10756" width="5.5" style="228" customWidth="1"/>
    <col min="10757" max="10757" width="7.125" style="228" customWidth="1"/>
    <col min="10758" max="10758" width="7.25" style="228" customWidth="1"/>
    <col min="10759" max="10761" width="6.625" style="228" customWidth="1"/>
    <col min="10762" max="10762" width="7.125" style="228" customWidth="1"/>
    <col min="10763" max="10763" width="5.875" style="228" customWidth="1"/>
    <col min="10764" max="11008" width="9.125" style="228"/>
    <col min="11009" max="11009" width="19.125" style="228" customWidth="1"/>
    <col min="11010" max="11011" width="6.625" style="228" customWidth="1"/>
    <col min="11012" max="11012" width="5.5" style="228" customWidth="1"/>
    <col min="11013" max="11013" width="7.125" style="228" customWidth="1"/>
    <col min="11014" max="11014" width="7.25" style="228" customWidth="1"/>
    <col min="11015" max="11017" width="6.625" style="228" customWidth="1"/>
    <col min="11018" max="11018" width="7.125" style="228" customWidth="1"/>
    <col min="11019" max="11019" width="5.875" style="228" customWidth="1"/>
    <col min="11020" max="11264" width="9.125" style="228"/>
    <col min="11265" max="11265" width="19.125" style="228" customWidth="1"/>
    <col min="11266" max="11267" width="6.625" style="228" customWidth="1"/>
    <col min="11268" max="11268" width="5.5" style="228" customWidth="1"/>
    <col min="11269" max="11269" width="7.125" style="228" customWidth="1"/>
    <col min="11270" max="11270" width="7.25" style="228" customWidth="1"/>
    <col min="11271" max="11273" width="6.625" style="228" customWidth="1"/>
    <col min="11274" max="11274" width="7.125" style="228" customWidth="1"/>
    <col min="11275" max="11275" width="5.875" style="228" customWidth="1"/>
    <col min="11276" max="11520" width="9.125" style="228"/>
    <col min="11521" max="11521" width="19.125" style="228" customWidth="1"/>
    <col min="11522" max="11523" width="6.625" style="228" customWidth="1"/>
    <col min="11524" max="11524" width="5.5" style="228" customWidth="1"/>
    <col min="11525" max="11525" width="7.125" style="228" customWidth="1"/>
    <col min="11526" max="11526" width="7.25" style="228" customWidth="1"/>
    <col min="11527" max="11529" width="6.625" style="228" customWidth="1"/>
    <col min="11530" max="11530" width="7.125" style="228" customWidth="1"/>
    <col min="11531" max="11531" width="5.875" style="228" customWidth="1"/>
    <col min="11532" max="11776" width="9.125" style="228"/>
    <col min="11777" max="11777" width="19.125" style="228" customWidth="1"/>
    <col min="11778" max="11779" width="6.625" style="228" customWidth="1"/>
    <col min="11780" max="11780" width="5.5" style="228" customWidth="1"/>
    <col min="11781" max="11781" width="7.125" style="228" customWidth="1"/>
    <col min="11782" max="11782" width="7.25" style="228" customWidth="1"/>
    <col min="11783" max="11785" width="6.625" style="228" customWidth="1"/>
    <col min="11786" max="11786" width="7.125" style="228" customWidth="1"/>
    <col min="11787" max="11787" width="5.875" style="228" customWidth="1"/>
    <col min="11788" max="12032" width="9.125" style="228"/>
    <col min="12033" max="12033" width="19.125" style="228" customWidth="1"/>
    <col min="12034" max="12035" width="6.625" style="228" customWidth="1"/>
    <col min="12036" max="12036" width="5.5" style="228" customWidth="1"/>
    <col min="12037" max="12037" width="7.125" style="228" customWidth="1"/>
    <col min="12038" max="12038" width="7.25" style="228" customWidth="1"/>
    <col min="12039" max="12041" width="6.625" style="228" customWidth="1"/>
    <col min="12042" max="12042" width="7.125" style="228" customWidth="1"/>
    <col min="12043" max="12043" width="5.875" style="228" customWidth="1"/>
    <col min="12044" max="12288" width="9.125" style="228"/>
    <col min="12289" max="12289" width="19.125" style="228" customWidth="1"/>
    <col min="12290" max="12291" width="6.625" style="228" customWidth="1"/>
    <col min="12292" max="12292" width="5.5" style="228" customWidth="1"/>
    <col min="12293" max="12293" width="7.125" style="228" customWidth="1"/>
    <col min="12294" max="12294" width="7.25" style="228" customWidth="1"/>
    <col min="12295" max="12297" width="6.625" style="228" customWidth="1"/>
    <col min="12298" max="12298" width="7.125" style="228" customWidth="1"/>
    <col min="12299" max="12299" width="5.875" style="228" customWidth="1"/>
    <col min="12300" max="12544" width="9.125" style="228"/>
    <col min="12545" max="12545" width="19.125" style="228" customWidth="1"/>
    <col min="12546" max="12547" width="6.625" style="228" customWidth="1"/>
    <col min="12548" max="12548" width="5.5" style="228" customWidth="1"/>
    <col min="12549" max="12549" width="7.125" style="228" customWidth="1"/>
    <col min="12550" max="12550" width="7.25" style="228" customWidth="1"/>
    <col min="12551" max="12553" width="6.625" style="228" customWidth="1"/>
    <col min="12554" max="12554" width="7.125" style="228" customWidth="1"/>
    <col min="12555" max="12555" width="5.875" style="228" customWidth="1"/>
    <col min="12556" max="12800" width="9.125" style="228"/>
    <col min="12801" max="12801" width="19.125" style="228" customWidth="1"/>
    <col min="12802" max="12803" width="6.625" style="228" customWidth="1"/>
    <col min="12804" max="12804" width="5.5" style="228" customWidth="1"/>
    <col min="12805" max="12805" width="7.125" style="228" customWidth="1"/>
    <col min="12806" max="12806" width="7.25" style="228" customWidth="1"/>
    <col min="12807" max="12809" width="6.625" style="228" customWidth="1"/>
    <col min="12810" max="12810" width="7.125" style="228" customWidth="1"/>
    <col min="12811" max="12811" width="5.875" style="228" customWidth="1"/>
    <col min="12812" max="13056" width="9.125" style="228"/>
    <col min="13057" max="13057" width="19.125" style="228" customWidth="1"/>
    <col min="13058" max="13059" width="6.625" style="228" customWidth="1"/>
    <col min="13060" max="13060" width="5.5" style="228" customWidth="1"/>
    <col min="13061" max="13061" width="7.125" style="228" customWidth="1"/>
    <col min="13062" max="13062" width="7.25" style="228" customWidth="1"/>
    <col min="13063" max="13065" width="6.625" style="228" customWidth="1"/>
    <col min="13066" max="13066" width="7.125" style="228" customWidth="1"/>
    <col min="13067" max="13067" width="5.875" style="228" customWidth="1"/>
    <col min="13068" max="13312" width="9.125" style="228"/>
    <col min="13313" max="13313" width="19.125" style="228" customWidth="1"/>
    <col min="13314" max="13315" width="6.625" style="228" customWidth="1"/>
    <col min="13316" max="13316" width="5.5" style="228" customWidth="1"/>
    <col min="13317" max="13317" width="7.125" style="228" customWidth="1"/>
    <col min="13318" max="13318" width="7.25" style="228" customWidth="1"/>
    <col min="13319" max="13321" width="6.625" style="228" customWidth="1"/>
    <col min="13322" max="13322" width="7.125" style="228" customWidth="1"/>
    <col min="13323" max="13323" width="5.875" style="228" customWidth="1"/>
    <col min="13324" max="13568" width="9.125" style="228"/>
    <col min="13569" max="13569" width="19.125" style="228" customWidth="1"/>
    <col min="13570" max="13571" width="6.625" style="228" customWidth="1"/>
    <col min="13572" max="13572" width="5.5" style="228" customWidth="1"/>
    <col min="13573" max="13573" width="7.125" style="228" customWidth="1"/>
    <col min="13574" max="13574" width="7.25" style="228" customWidth="1"/>
    <col min="13575" max="13577" width="6.625" style="228" customWidth="1"/>
    <col min="13578" max="13578" width="7.125" style="228" customWidth="1"/>
    <col min="13579" max="13579" width="5.875" style="228" customWidth="1"/>
    <col min="13580" max="13824" width="9.125" style="228"/>
    <col min="13825" max="13825" width="19.125" style="228" customWidth="1"/>
    <col min="13826" max="13827" width="6.625" style="228" customWidth="1"/>
    <col min="13828" max="13828" width="5.5" style="228" customWidth="1"/>
    <col min="13829" max="13829" width="7.125" style="228" customWidth="1"/>
    <col min="13830" max="13830" width="7.25" style="228" customWidth="1"/>
    <col min="13831" max="13833" width="6.625" style="228" customWidth="1"/>
    <col min="13834" max="13834" width="7.125" style="228" customWidth="1"/>
    <col min="13835" max="13835" width="5.875" style="228" customWidth="1"/>
    <col min="13836" max="14080" width="9.125" style="228"/>
    <col min="14081" max="14081" width="19.125" style="228" customWidth="1"/>
    <col min="14082" max="14083" width="6.625" style="228" customWidth="1"/>
    <col min="14084" max="14084" width="5.5" style="228" customWidth="1"/>
    <col min="14085" max="14085" width="7.125" style="228" customWidth="1"/>
    <col min="14086" max="14086" width="7.25" style="228" customWidth="1"/>
    <col min="14087" max="14089" width="6.625" style="228" customWidth="1"/>
    <col min="14090" max="14090" width="7.125" style="228" customWidth="1"/>
    <col min="14091" max="14091" width="5.875" style="228" customWidth="1"/>
    <col min="14092" max="14336" width="9.125" style="228"/>
    <col min="14337" max="14337" width="19.125" style="228" customWidth="1"/>
    <col min="14338" max="14339" width="6.625" style="228" customWidth="1"/>
    <col min="14340" max="14340" width="5.5" style="228" customWidth="1"/>
    <col min="14341" max="14341" width="7.125" style="228" customWidth="1"/>
    <col min="14342" max="14342" width="7.25" style="228" customWidth="1"/>
    <col min="14343" max="14345" width="6.625" style="228" customWidth="1"/>
    <col min="14346" max="14346" width="7.125" style="228" customWidth="1"/>
    <col min="14347" max="14347" width="5.875" style="228" customWidth="1"/>
    <col min="14348" max="14592" width="9.125" style="228"/>
    <col min="14593" max="14593" width="19.125" style="228" customWidth="1"/>
    <col min="14594" max="14595" width="6.625" style="228" customWidth="1"/>
    <col min="14596" max="14596" width="5.5" style="228" customWidth="1"/>
    <col min="14597" max="14597" width="7.125" style="228" customWidth="1"/>
    <col min="14598" max="14598" width="7.25" style="228" customWidth="1"/>
    <col min="14599" max="14601" width="6.625" style="228" customWidth="1"/>
    <col min="14602" max="14602" width="7.125" style="228" customWidth="1"/>
    <col min="14603" max="14603" width="5.875" style="228" customWidth="1"/>
    <col min="14604" max="14848" width="9.125" style="228"/>
    <col min="14849" max="14849" width="19.125" style="228" customWidth="1"/>
    <col min="14850" max="14851" width="6.625" style="228" customWidth="1"/>
    <col min="14852" max="14852" width="5.5" style="228" customWidth="1"/>
    <col min="14853" max="14853" width="7.125" style="228" customWidth="1"/>
    <col min="14854" max="14854" width="7.25" style="228" customWidth="1"/>
    <col min="14855" max="14857" width="6.625" style="228" customWidth="1"/>
    <col min="14858" max="14858" width="7.125" style="228" customWidth="1"/>
    <col min="14859" max="14859" width="5.875" style="228" customWidth="1"/>
    <col min="14860" max="15104" width="9.125" style="228"/>
    <col min="15105" max="15105" width="19.125" style="228" customWidth="1"/>
    <col min="15106" max="15107" width="6.625" style="228" customWidth="1"/>
    <col min="15108" max="15108" width="5.5" style="228" customWidth="1"/>
    <col min="15109" max="15109" width="7.125" style="228" customWidth="1"/>
    <col min="15110" max="15110" width="7.25" style="228" customWidth="1"/>
    <col min="15111" max="15113" width="6.625" style="228" customWidth="1"/>
    <col min="15114" max="15114" width="7.125" style="228" customWidth="1"/>
    <col min="15115" max="15115" width="5.875" style="228" customWidth="1"/>
    <col min="15116" max="15360" width="9.125" style="228"/>
    <col min="15361" max="15361" width="19.125" style="228" customWidth="1"/>
    <col min="15362" max="15363" width="6.625" style="228" customWidth="1"/>
    <col min="15364" max="15364" width="5.5" style="228" customWidth="1"/>
    <col min="15365" max="15365" width="7.125" style="228" customWidth="1"/>
    <col min="15366" max="15366" width="7.25" style="228" customWidth="1"/>
    <col min="15367" max="15369" width="6.625" style="228" customWidth="1"/>
    <col min="15370" max="15370" width="7.125" style="228" customWidth="1"/>
    <col min="15371" max="15371" width="5.875" style="228" customWidth="1"/>
    <col min="15372" max="15616" width="9.125" style="228"/>
    <col min="15617" max="15617" width="19.125" style="228" customWidth="1"/>
    <col min="15618" max="15619" width="6.625" style="228" customWidth="1"/>
    <col min="15620" max="15620" width="5.5" style="228" customWidth="1"/>
    <col min="15621" max="15621" width="7.125" style="228" customWidth="1"/>
    <col min="15622" max="15622" width="7.25" style="228" customWidth="1"/>
    <col min="15623" max="15625" width="6.625" style="228" customWidth="1"/>
    <col min="15626" max="15626" width="7.125" style="228" customWidth="1"/>
    <col min="15627" max="15627" width="5.875" style="228" customWidth="1"/>
    <col min="15628" max="15872" width="9.125" style="228"/>
    <col min="15873" max="15873" width="19.125" style="228" customWidth="1"/>
    <col min="15874" max="15875" width="6.625" style="228" customWidth="1"/>
    <col min="15876" max="15876" width="5.5" style="228" customWidth="1"/>
    <col min="15877" max="15877" width="7.125" style="228" customWidth="1"/>
    <col min="15878" max="15878" width="7.25" style="228" customWidth="1"/>
    <col min="15879" max="15881" width="6.625" style="228" customWidth="1"/>
    <col min="15882" max="15882" width="7.125" style="228" customWidth="1"/>
    <col min="15883" max="15883" width="5.875" style="228" customWidth="1"/>
    <col min="15884" max="16128" width="9.125" style="228"/>
    <col min="16129" max="16129" width="19.125" style="228" customWidth="1"/>
    <col min="16130" max="16131" width="6.625" style="228" customWidth="1"/>
    <col min="16132" max="16132" width="5.5" style="228" customWidth="1"/>
    <col min="16133" max="16133" width="7.125" style="228" customWidth="1"/>
    <col min="16134" max="16134" width="7.25" style="228" customWidth="1"/>
    <col min="16135" max="16137" width="6.625" style="228" customWidth="1"/>
    <col min="16138" max="16138" width="7.125" style="228" customWidth="1"/>
    <col min="16139" max="16139" width="5.875" style="228" customWidth="1"/>
    <col min="16140" max="16384" width="9.125" style="228"/>
  </cols>
  <sheetData>
    <row r="1" spans="1:11" s="220" customFormat="1" ht="21">
      <c r="A1" s="218" t="s">
        <v>136</v>
      </c>
      <c r="B1" s="219"/>
      <c r="C1" s="219"/>
      <c r="D1" s="219"/>
      <c r="I1" s="221">
        <v>41913</v>
      </c>
      <c r="J1" s="221"/>
      <c r="K1" s="221"/>
    </row>
    <row r="2" spans="1:11" ht="46.9" customHeight="1">
      <c r="A2" s="222" t="s">
        <v>137</v>
      </c>
      <c r="B2" s="223" t="s">
        <v>76</v>
      </c>
      <c r="C2" s="224"/>
      <c r="D2" s="225" t="s">
        <v>118</v>
      </c>
      <c r="E2" s="226" t="s">
        <v>138</v>
      </c>
      <c r="F2" s="226" t="s">
        <v>139</v>
      </c>
      <c r="G2" s="226" t="s">
        <v>140</v>
      </c>
      <c r="H2" s="226" t="s">
        <v>141</v>
      </c>
      <c r="I2" s="226" t="s">
        <v>142</v>
      </c>
      <c r="J2" s="226" t="s">
        <v>143</v>
      </c>
      <c r="K2" s="227" t="s">
        <v>128</v>
      </c>
    </row>
    <row r="3" spans="1:11" s="234" customFormat="1" ht="14.1" customHeight="1">
      <c r="A3" s="229"/>
      <c r="B3" s="230" t="s">
        <v>144</v>
      </c>
      <c r="C3" s="230" t="s">
        <v>145</v>
      </c>
      <c r="D3" s="231" t="s">
        <v>144</v>
      </c>
      <c r="E3" s="232"/>
      <c r="F3" s="232"/>
      <c r="G3" s="232"/>
      <c r="H3" s="232"/>
      <c r="I3" s="232"/>
      <c r="J3" s="232"/>
      <c r="K3" s="233"/>
    </row>
    <row r="4" spans="1:11" ht="14.1" customHeight="1">
      <c r="A4" s="227" t="s">
        <v>85</v>
      </c>
      <c r="B4" s="235">
        <f t="shared" ref="B4:B13" si="0">SUM(D4:K4)</f>
        <v>143</v>
      </c>
      <c r="C4" s="236">
        <f>B4/$B$4*100</f>
        <v>100</v>
      </c>
      <c r="D4" s="237">
        <v>5</v>
      </c>
      <c r="E4" s="237">
        <v>21</v>
      </c>
      <c r="F4" s="237">
        <v>2</v>
      </c>
      <c r="G4" s="237">
        <v>5</v>
      </c>
      <c r="H4" s="237">
        <v>96</v>
      </c>
      <c r="I4" s="237">
        <v>13</v>
      </c>
      <c r="J4" s="237">
        <v>1</v>
      </c>
      <c r="K4" s="238">
        <v>0</v>
      </c>
    </row>
    <row r="5" spans="1:11" ht="14.1" customHeight="1">
      <c r="A5" s="239" t="s">
        <v>146</v>
      </c>
      <c r="B5" s="240">
        <f t="shared" si="0"/>
        <v>70</v>
      </c>
      <c r="C5" s="241">
        <f t="shared" ref="C5:C13" si="1">B5/$B$4*100</f>
        <v>48.951048951048953</v>
      </c>
      <c r="D5" s="242">
        <v>0</v>
      </c>
      <c r="E5" s="242">
        <v>3</v>
      </c>
      <c r="F5" s="242">
        <v>1</v>
      </c>
      <c r="G5" s="242">
        <v>2</v>
      </c>
      <c r="H5" s="242">
        <v>60</v>
      </c>
      <c r="I5" s="242">
        <v>3</v>
      </c>
      <c r="J5" s="242">
        <v>1</v>
      </c>
      <c r="K5" s="243">
        <v>0</v>
      </c>
    </row>
    <row r="6" spans="1:11" ht="14.1" customHeight="1">
      <c r="A6" s="239" t="s">
        <v>147</v>
      </c>
      <c r="B6" s="240">
        <f t="shared" si="0"/>
        <v>37</v>
      </c>
      <c r="C6" s="241">
        <f t="shared" si="1"/>
        <v>25.874125874125873</v>
      </c>
      <c r="D6" s="242">
        <v>1</v>
      </c>
      <c r="E6" s="242">
        <v>11</v>
      </c>
      <c r="F6" s="242">
        <v>0</v>
      </c>
      <c r="G6" s="242">
        <v>1</v>
      </c>
      <c r="H6" s="242">
        <v>21</v>
      </c>
      <c r="I6" s="242">
        <v>3</v>
      </c>
      <c r="J6" s="242">
        <v>0</v>
      </c>
      <c r="K6" s="243">
        <v>0</v>
      </c>
    </row>
    <row r="7" spans="1:11" ht="14.1" customHeight="1">
      <c r="A7" s="239" t="s">
        <v>148</v>
      </c>
      <c r="B7" s="240">
        <f t="shared" si="0"/>
        <v>14</v>
      </c>
      <c r="C7" s="241">
        <f t="shared" si="1"/>
        <v>9.79020979020979</v>
      </c>
      <c r="D7" s="242">
        <v>0</v>
      </c>
      <c r="E7" s="242">
        <v>0</v>
      </c>
      <c r="F7" s="242">
        <v>1</v>
      </c>
      <c r="G7" s="242">
        <v>1</v>
      </c>
      <c r="H7" s="242">
        <v>9</v>
      </c>
      <c r="I7" s="242">
        <v>3</v>
      </c>
      <c r="J7" s="242">
        <v>0</v>
      </c>
      <c r="K7" s="243">
        <v>0</v>
      </c>
    </row>
    <row r="8" spans="1:11" ht="14.1" customHeight="1">
      <c r="A8" s="239" t="s">
        <v>149</v>
      </c>
      <c r="B8" s="240">
        <f t="shared" si="0"/>
        <v>11</v>
      </c>
      <c r="C8" s="241">
        <f t="shared" si="1"/>
        <v>7.6923076923076925</v>
      </c>
      <c r="D8" s="242">
        <v>1</v>
      </c>
      <c r="E8" s="242">
        <v>4</v>
      </c>
      <c r="F8" s="242">
        <v>0</v>
      </c>
      <c r="G8" s="242">
        <v>1</v>
      </c>
      <c r="H8" s="242">
        <v>4</v>
      </c>
      <c r="I8" s="242">
        <v>1</v>
      </c>
      <c r="J8" s="242">
        <v>0</v>
      </c>
      <c r="K8" s="243">
        <v>0</v>
      </c>
    </row>
    <row r="9" spans="1:11" ht="14.1" customHeight="1">
      <c r="A9" s="239" t="s">
        <v>150</v>
      </c>
      <c r="B9" s="240">
        <f t="shared" si="0"/>
        <v>7</v>
      </c>
      <c r="C9" s="241">
        <f t="shared" si="1"/>
        <v>4.895104895104895</v>
      </c>
      <c r="D9" s="242">
        <v>2</v>
      </c>
      <c r="E9" s="242">
        <v>1</v>
      </c>
      <c r="F9" s="242">
        <v>0</v>
      </c>
      <c r="G9" s="242">
        <v>0</v>
      </c>
      <c r="H9" s="242">
        <v>2</v>
      </c>
      <c r="I9" s="242">
        <v>2</v>
      </c>
      <c r="J9" s="242">
        <v>0</v>
      </c>
      <c r="K9" s="243">
        <v>0</v>
      </c>
    </row>
    <row r="10" spans="1:11" ht="14.1" customHeight="1">
      <c r="A10" s="239" t="s">
        <v>151</v>
      </c>
      <c r="B10" s="240">
        <f t="shared" si="0"/>
        <v>0</v>
      </c>
      <c r="C10" s="241">
        <f t="shared" si="1"/>
        <v>0</v>
      </c>
      <c r="D10" s="242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3">
        <v>0</v>
      </c>
    </row>
    <row r="11" spans="1:11" ht="14.1" customHeight="1">
      <c r="A11" s="239" t="s">
        <v>152</v>
      </c>
      <c r="B11" s="240">
        <f t="shared" si="0"/>
        <v>1</v>
      </c>
      <c r="C11" s="241">
        <f t="shared" si="1"/>
        <v>0.69930069930069927</v>
      </c>
      <c r="D11" s="242">
        <v>1</v>
      </c>
      <c r="E11" s="242">
        <v>0</v>
      </c>
      <c r="F11" s="242">
        <v>0</v>
      </c>
      <c r="G11" s="242">
        <v>0</v>
      </c>
      <c r="H11" s="242">
        <v>0</v>
      </c>
      <c r="I11" s="242">
        <v>0</v>
      </c>
      <c r="J11" s="242">
        <v>0</v>
      </c>
      <c r="K11" s="243">
        <v>0</v>
      </c>
    </row>
    <row r="12" spans="1:11" ht="14.1" customHeight="1">
      <c r="A12" s="239" t="s">
        <v>153</v>
      </c>
      <c r="B12" s="240">
        <f t="shared" si="0"/>
        <v>2</v>
      </c>
      <c r="C12" s="241">
        <f t="shared" si="1"/>
        <v>1.3986013986013985</v>
      </c>
      <c r="D12" s="242">
        <v>0</v>
      </c>
      <c r="E12" s="242">
        <v>1</v>
      </c>
      <c r="F12" s="242">
        <v>0</v>
      </c>
      <c r="G12" s="242">
        <v>0</v>
      </c>
      <c r="H12" s="242">
        <v>0</v>
      </c>
      <c r="I12" s="242">
        <v>1</v>
      </c>
      <c r="J12" s="242">
        <v>0</v>
      </c>
      <c r="K12" s="243">
        <v>0</v>
      </c>
    </row>
    <row r="13" spans="1:11" ht="14.1" customHeight="1">
      <c r="A13" s="244" t="s">
        <v>154</v>
      </c>
      <c r="B13" s="245">
        <f t="shared" si="0"/>
        <v>1</v>
      </c>
      <c r="C13" s="246">
        <f t="shared" si="1"/>
        <v>0.69930069930069927</v>
      </c>
      <c r="D13" s="247">
        <v>0</v>
      </c>
      <c r="E13" s="247">
        <v>1</v>
      </c>
      <c r="F13" s="247">
        <v>0</v>
      </c>
      <c r="G13" s="247">
        <v>0</v>
      </c>
      <c r="H13" s="247">
        <v>0</v>
      </c>
      <c r="I13" s="247">
        <v>0</v>
      </c>
      <c r="J13" s="247">
        <v>0</v>
      </c>
      <c r="K13" s="248">
        <v>0</v>
      </c>
    </row>
    <row r="14" spans="1:11" ht="14.1" customHeight="1">
      <c r="A14" s="249"/>
    </row>
  </sheetData>
  <mergeCells count="4">
    <mergeCell ref="I1:K1"/>
    <mergeCell ref="A2:A3"/>
    <mergeCell ref="B2:C2"/>
    <mergeCell ref="D3:K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BreakPreview" zoomScale="75" zoomScaleNormal="100" zoomScaleSheetLayoutView="75" workbookViewId="0">
      <selection activeCell="E29" sqref="E29"/>
    </sheetView>
  </sheetViews>
  <sheetFormatPr defaultColWidth="9.125" defaultRowHeight="14.1" customHeight="1"/>
  <cols>
    <col min="1" max="1" width="8.75" style="296" customWidth="1"/>
    <col min="2" max="2" width="7.5" style="296" bestFit="1" customWidth="1"/>
    <col min="3" max="5" width="8.875" style="270" customWidth="1"/>
    <col min="6" max="11" width="7.25" style="270" customWidth="1"/>
    <col min="12" max="12" width="18.625" style="270" bestFit="1" customWidth="1"/>
    <col min="13" max="13" width="16.625" style="270" bestFit="1" customWidth="1"/>
    <col min="14" max="256" width="9.125" style="270"/>
    <col min="257" max="257" width="8.75" style="270" customWidth="1"/>
    <col min="258" max="258" width="7.5" style="270" bestFit="1" customWidth="1"/>
    <col min="259" max="261" width="8.875" style="270" customWidth="1"/>
    <col min="262" max="267" width="7.25" style="270" customWidth="1"/>
    <col min="268" max="268" width="18.625" style="270" bestFit="1" customWidth="1"/>
    <col min="269" max="269" width="16.625" style="270" bestFit="1" customWidth="1"/>
    <col min="270" max="512" width="9.125" style="270"/>
    <col min="513" max="513" width="8.75" style="270" customWidth="1"/>
    <col min="514" max="514" width="7.5" style="270" bestFit="1" customWidth="1"/>
    <col min="515" max="517" width="8.875" style="270" customWidth="1"/>
    <col min="518" max="523" width="7.25" style="270" customWidth="1"/>
    <col min="524" max="524" width="18.625" style="270" bestFit="1" customWidth="1"/>
    <col min="525" max="525" width="16.625" style="270" bestFit="1" customWidth="1"/>
    <col min="526" max="768" width="9.125" style="270"/>
    <col min="769" max="769" width="8.75" style="270" customWidth="1"/>
    <col min="770" max="770" width="7.5" style="270" bestFit="1" customWidth="1"/>
    <col min="771" max="773" width="8.875" style="270" customWidth="1"/>
    <col min="774" max="779" width="7.25" style="270" customWidth="1"/>
    <col min="780" max="780" width="18.625" style="270" bestFit="1" customWidth="1"/>
    <col min="781" max="781" width="16.625" style="270" bestFit="1" customWidth="1"/>
    <col min="782" max="1024" width="9.125" style="270"/>
    <col min="1025" max="1025" width="8.75" style="270" customWidth="1"/>
    <col min="1026" max="1026" width="7.5" style="270" bestFit="1" customWidth="1"/>
    <col min="1027" max="1029" width="8.875" style="270" customWidth="1"/>
    <col min="1030" max="1035" width="7.25" style="270" customWidth="1"/>
    <col min="1036" max="1036" width="18.625" style="270" bestFit="1" customWidth="1"/>
    <col min="1037" max="1037" width="16.625" style="270" bestFit="1" customWidth="1"/>
    <col min="1038" max="1280" width="9.125" style="270"/>
    <col min="1281" max="1281" width="8.75" style="270" customWidth="1"/>
    <col min="1282" max="1282" width="7.5" style="270" bestFit="1" customWidth="1"/>
    <col min="1283" max="1285" width="8.875" style="270" customWidth="1"/>
    <col min="1286" max="1291" width="7.25" style="270" customWidth="1"/>
    <col min="1292" max="1292" width="18.625" style="270" bestFit="1" customWidth="1"/>
    <col min="1293" max="1293" width="16.625" style="270" bestFit="1" customWidth="1"/>
    <col min="1294" max="1536" width="9.125" style="270"/>
    <col min="1537" max="1537" width="8.75" style="270" customWidth="1"/>
    <col min="1538" max="1538" width="7.5" style="270" bestFit="1" customWidth="1"/>
    <col min="1539" max="1541" width="8.875" style="270" customWidth="1"/>
    <col min="1542" max="1547" width="7.25" style="270" customWidth="1"/>
    <col min="1548" max="1548" width="18.625" style="270" bestFit="1" customWidth="1"/>
    <col min="1549" max="1549" width="16.625" style="270" bestFit="1" customWidth="1"/>
    <col min="1550" max="1792" width="9.125" style="270"/>
    <col min="1793" max="1793" width="8.75" style="270" customWidth="1"/>
    <col min="1794" max="1794" width="7.5" style="270" bestFit="1" customWidth="1"/>
    <col min="1795" max="1797" width="8.875" style="270" customWidth="1"/>
    <col min="1798" max="1803" width="7.25" style="270" customWidth="1"/>
    <col min="1804" max="1804" width="18.625" style="270" bestFit="1" customWidth="1"/>
    <col min="1805" max="1805" width="16.625" style="270" bestFit="1" customWidth="1"/>
    <col min="1806" max="2048" width="9.125" style="270"/>
    <col min="2049" max="2049" width="8.75" style="270" customWidth="1"/>
    <col min="2050" max="2050" width="7.5" style="270" bestFit="1" customWidth="1"/>
    <col min="2051" max="2053" width="8.875" style="270" customWidth="1"/>
    <col min="2054" max="2059" width="7.25" style="270" customWidth="1"/>
    <col min="2060" max="2060" width="18.625" style="270" bestFit="1" customWidth="1"/>
    <col min="2061" max="2061" width="16.625" style="270" bestFit="1" customWidth="1"/>
    <col min="2062" max="2304" width="9.125" style="270"/>
    <col min="2305" max="2305" width="8.75" style="270" customWidth="1"/>
    <col min="2306" max="2306" width="7.5" style="270" bestFit="1" customWidth="1"/>
    <col min="2307" max="2309" width="8.875" style="270" customWidth="1"/>
    <col min="2310" max="2315" width="7.25" style="270" customWidth="1"/>
    <col min="2316" max="2316" width="18.625" style="270" bestFit="1" customWidth="1"/>
    <col min="2317" max="2317" width="16.625" style="270" bestFit="1" customWidth="1"/>
    <col min="2318" max="2560" width="9.125" style="270"/>
    <col min="2561" max="2561" width="8.75" style="270" customWidth="1"/>
    <col min="2562" max="2562" width="7.5" style="270" bestFit="1" customWidth="1"/>
    <col min="2563" max="2565" width="8.875" style="270" customWidth="1"/>
    <col min="2566" max="2571" width="7.25" style="270" customWidth="1"/>
    <col min="2572" max="2572" width="18.625" style="270" bestFit="1" customWidth="1"/>
    <col min="2573" max="2573" width="16.625" style="270" bestFit="1" customWidth="1"/>
    <col min="2574" max="2816" width="9.125" style="270"/>
    <col min="2817" max="2817" width="8.75" style="270" customWidth="1"/>
    <col min="2818" max="2818" width="7.5" style="270" bestFit="1" customWidth="1"/>
    <col min="2819" max="2821" width="8.875" style="270" customWidth="1"/>
    <col min="2822" max="2827" width="7.25" style="270" customWidth="1"/>
    <col min="2828" max="2828" width="18.625" style="270" bestFit="1" customWidth="1"/>
    <col min="2829" max="2829" width="16.625" style="270" bestFit="1" customWidth="1"/>
    <col min="2830" max="3072" width="9.125" style="270"/>
    <col min="3073" max="3073" width="8.75" style="270" customWidth="1"/>
    <col min="3074" max="3074" width="7.5" style="270" bestFit="1" customWidth="1"/>
    <col min="3075" max="3077" width="8.875" style="270" customWidth="1"/>
    <col min="3078" max="3083" width="7.25" style="270" customWidth="1"/>
    <col min="3084" max="3084" width="18.625" style="270" bestFit="1" customWidth="1"/>
    <col min="3085" max="3085" width="16.625" style="270" bestFit="1" customWidth="1"/>
    <col min="3086" max="3328" width="9.125" style="270"/>
    <col min="3329" max="3329" width="8.75" style="270" customWidth="1"/>
    <col min="3330" max="3330" width="7.5" style="270" bestFit="1" customWidth="1"/>
    <col min="3331" max="3333" width="8.875" style="270" customWidth="1"/>
    <col min="3334" max="3339" width="7.25" style="270" customWidth="1"/>
    <col min="3340" max="3340" width="18.625" style="270" bestFit="1" customWidth="1"/>
    <col min="3341" max="3341" width="16.625" style="270" bestFit="1" customWidth="1"/>
    <col min="3342" max="3584" width="9.125" style="270"/>
    <col min="3585" max="3585" width="8.75" style="270" customWidth="1"/>
    <col min="3586" max="3586" width="7.5" style="270" bestFit="1" customWidth="1"/>
    <col min="3587" max="3589" width="8.875" style="270" customWidth="1"/>
    <col min="3590" max="3595" width="7.25" style="270" customWidth="1"/>
    <col min="3596" max="3596" width="18.625" style="270" bestFit="1" customWidth="1"/>
    <col min="3597" max="3597" width="16.625" style="270" bestFit="1" customWidth="1"/>
    <col min="3598" max="3840" width="9.125" style="270"/>
    <col min="3841" max="3841" width="8.75" style="270" customWidth="1"/>
    <col min="3842" max="3842" width="7.5" style="270" bestFit="1" customWidth="1"/>
    <col min="3843" max="3845" width="8.875" style="270" customWidth="1"/>
    <col min="3846" max="3851" width="7.25" style="270" customWidth="1"/>
    <col min="3852" max="3852" width="18.625" style="270" bestFit="1" customWidth="1"/>
    <col min="3853" max="3853" width="16.625" style="270" bestFit="1" customWidth="1"/>
    <col min="3854" max="4096" width="9.125" style="270"/>
    <col min="4097" max="4097" width="8.75" style="270" customWidth="1"/>
    <col min="4098" max="4098" width="7.5" style="270" bestFit="1" customWidth="1"/>
    <col min="4099" max="4101" width="8.875" style="270" customWidth="1"/>
    <col min="4102" max="4107" width="7.25" style="270" customWidth="1"/>
    <col min="4108" max="4108" width="18.625" style="270" bestFit="1" customWidth="1"/>
    <col min="4109" max="4109" width="16.625" style="270" bestFit="1" customWidth="1"/>
    <col min="4110" max="4352" width="9.125" style="270"/>
    <col min="4353" max="4353" width="8.75" style="270" customWidth="1"/>
    <col min="4354" max="4354" width="7.5" style="270" bestFit="1" customWidth="1"/>
    <col min="4355" max="4357" width="8.875" style="270" customWidth="1"/>
    <col min="4358" max="4363" width="7.25" style="270" customWidth="1"/>
    <col min="4364" max="4364" width="18.625" style="270" bestFit="1" customWidth="1"/>
    <col min="4365" max="4365" width="16.625" style="270" bestFit="1" customWidth="1"/>
    <col min="4366" max="4608" width="9.125" style="270"/>
    <col min="4609" max="4609" width="8.75" style="270" customWidth="1"/>
    <col min="4610" max="4610" width="7.5" style="270" bestFit="1" customWidth="1"/>
    <col min="4611" max="4613" width="8.875" style="270" customWidth="1"/>
    <col min="4614" max="4619" width="7.25" style="270" customWidth="1"/>
    <col min="4620" max="4620" width="18.625" style="270" bestFit="1" customWidth="1"/>
    <col min="4621" max="4621" width="16.625" style="270" bestFit="1" customWidth="1"/>
    <col min="4622" max="4864" width="9.125" style="270"/>
    <col min="4865" max="4865" width="8.75" style="270" customWidth="1"/>
    <col min="4866" max="4866" width="7.5" style="270" bestFit="1" customWidth="1"/>
    <col min="4867" max="4869" width="8.875" style="270" customWidth="1"/>
    <col min="4870" max="4875" width="7.25" style="270" customWidth="1"/>
    <col min="4876" max="4876" width="18.625" style="270" bestFit="1" customWidth="1"/>
    <col min="4877" max="4877" width="16.625" style="270" bestFit="1" customWidth="1"/>
    <col min="4878" max="5120" width="9.125" style="270"/>
    <col min="5121" max="5121" width="8.75" style="270" customWidth="1"/>
    <col min="5122" max="5122" width="7.5" style="270" bestFit="1" customWidth="1"/>
    <col min="5123" max="5125" width="8.875" style="270" customWidth="1"/>
    <col min="5126" max="5131" width="7.25" style="270" customWidth="1"/>
    <col min="5132" max="5132" width="18.625" style="270" bestFit="1" customWidth="1"/>
    <col min="5133" max="5133" width="16.625" style="270" bestFit="1" customWidth="1"/>
    <col min="5134" max="5376" width="9.125" style="270"/>
    <col min="5377" max="5377" width="8.75" style="270" customWidth="1"/>
    <col min="5378" max="5378" width="7.5" style="270" bestFit="1" customWidth="1"/>
    <col min="5379" max="5381" width="8.875" style="270" customWidth="1"/>
    <col min="5382" max="5387" width="7.25" style="270" customWidth="1"/>
    <col min="5388" max="5388" width="18.625" style="270" bestFit="1" customWidth="1"/>
    <col min="5389" max="5389" width="16.625" style="270" bestFit="1" customWidth="1"/>
    <col min="5390" max="5632" width="9.125" style="270"/>
    <col min="5633" max="5633" width="8.75" style="270" customWidth="1"/>
    <col min="5634" max="5634" width="7.5" style="270" bestFit="1" customWidth="1"/>
    <col min="5635" max="5637" width="8.875" style="270" customWidth="1"/>
    <col min="5638" max="5643" width="7.25" style="270" customWidth="1"/>
    <col min="5644" max="5644" width="18.625" style="270" bestFit="1" customWidth="1"/>
    <col min="5645" max="5645" width="16.625" style="270" bestFit="1" customWidth="1"/>
    <col min="5646" max="5888" width="9.125" style="270"/>
    <col min="5889" max="5889" width="8.75" style="270" customWidth="1"/>
    <col min="5890" max="5890" width="7.5" style="270" bestFit="1" customWidth="1"/>
    <col min="5891" max="5893" width="8.875" style="270" customWidth="1"/>
    <col min="5894" max="5899" width="7.25" style="270" customWidth="1"/>
    <col min="5900" max="5900" width="18.625" style="270" bestFit="1" customWidth="1"/>
    <col min="5901" max="5901" width="16.625" style="270" bestFit="1" customWidth="1"/>
    <col min="5902" max="6144" width="9.125" style="270"/>
    <col min="6145" max="6145" width="8.75" style="270" customWidth="1"/>
    <col min="6146" max="6146" width="7.5" style="270" bestFit="1" customWidth="1"/>
    <col min="6147" max="6149" width="8.875" style="270" customWidth="1"/>
    <col min="6150" max="6155" width="7.25" style="270" customWidth="1"/>
    <col min="6156" max="6156" width="18.625" style="270" bestFit="1" customWidth="1"/>
    <col min="6157" max="6157" width="16.625" style="270" bestFit="1" customWidth="1"/>
    <col min="6158" max="6400" width="9.125" style="270"/>
    <col min="6401" max="6401" width="8.75" style="270" customWidth="1"/>
    <col min="6402" max="6402" width="7.5" style="270" bestFit="1" customWidth="1"/>
    <col min="6403" max="6405" width="8.875" style="270" customWidth="1"/>
    <col min="6406" max="6411" width="7.25" style="270" customWidth="1"/>
    <col min="6412" max="6412" width="18.625" style="270" bestFit="1" customWidth="1"/>
    <col min="6413" max="6413" width="16.625" style="270" bestFit="1" customWidth="1"/>
    <col min="6414" max="6656" width="9.125" style="270"/>
    <col min="6657" max="6657" width="8.75" style="270" customWidth="1"/>
    <col min="6658" max="6658" width="7.5" style="270" bestFit="1" customWidth="1"/>
    <col min="6659" max="6661" width="8.875" style="270" customWidth="1"/>
    <col min="6662" max="6667" width="7.25" style="270" customWidth="1"/>
    <col min="6668" max="6668" width="18.625" style="270" bestFit="1" customWidth="1"/>
    <col min="6669" max="6669" width="16.625" style="270" bestFit="1" customWidth="1"/>
    <col min="6670" max="6912" width="9.125" style="270"/>
    <col min="6913" max="6913" width="8.75" style="270" customWidth="1"/>
    <col min="6914" max="6914" width="7.5" style="270" bestFit="1" customWidth="1"/>
    <col min="6915" max="6917" width="8.875" style="270" customWidth="1"/>
    <col min="6918" max="6923" width="7.25" style="270" customWidth="1"/>
    <col min="6924" max="6924" width="18.625" style="270" bestFit="1" customWidth="1"/>
    <col min="6925" max="6925" width="16.625" style="270" bestFit="1" customWidth="1"/>
    <col min="6926" max="7168" width="9.125" style="270"/>
    <col min="7169" max="7169" width="8.75" style="270" customWidth="1"/>
    <col min="7170" max="7170" width="7.5" style="270" bestFit="1" customWidth="1"/>
    <col min="7171" max="7173" width="8.875" style="270" customWidth="1"/>
    <col min="7174" max="7179" width="7.25" style="270" customWidth="1"/>
    <col min="7180" max="7180" width="18.625" style="270" bestFit="1" customWidth="1"/>
    <col min="7181" max="7181" width="16.625" style="270" bestFit="1" customWidth="1"/>
    <col min="7182" max="7424" width="9.125" style="270"/>
    <col min="7425" max="7425" width="8.75" style="270" customWidth="1"/>
    <col min="7426" max="7426" width="7.5" style="270" bestFit="1" customWidth="1"/>
    <col min="7427" max="7429" width="8.875" style="270" customWidth="1"/>
    <col min="7430" max="7435" width="7.25" style="270" customWidth="1"/>
    <col min="7436" max="7436" width="18.625" style="270" bestFit="1" customWidth="1"/>
    <col min="7437" max="7437" width="16.625" style="270" bestFit="1" customWidth="1"/>
    <col min="7438" max="7680" width="9.125" style="270"/>
    <col min="7681" max="7681" width="8.75" style="270" customWidth="1"/>
    <col min="7682" max="7682" width="7.5" style="270" bestFit="1" customWidth="1"/>
    <col min="7683" max="7685" width="8.875" style="270" customWidth="1"/>
    <col min="7686" max="7691" width="7.25" style="270" customWidth="1"/>
    <col min="7692" max="7692" width="18.625" style="270" bestFit="1" customWidth="1"/>
    <col min="7693" max="7693" width="16.625" style="270" bestFit="1" customWidth="1"/>
    <col min="7694" max="7936" width="9.125" style="270"/>
    <col min="7937" max="7937" width="8.75" style="270" customWidth="1"/>
    <col min="7938" max="7938" width="7.5" style="270" bestFit="1" customWidth="1"/>
    <col min="7939" max="7941" width="8.875" style="270" customWidth="1"/>
    <col min="7942" max="7947" width="7.25" style="270" customWidth="1"/>
    <col min="7948" max="7948" width="18.625" style="270" bestFit="1" customWidth="1"/>
    <col min="7949" max="7949" width="16.625" style="270" bestFit="1" customWidth="1"/>
    <col min="7950" max="8192" width="9.125" style="270"/>
    <col min="8193" max="8193" width="8.75" style="270" customWidth="1"/>
    <col min="8194" max="8194" width="7.5" style="270" bestFit="1" customWidth="1"/>
    <col min="8195" max="8197" width="8.875" style="270" customWidth="1"/>
    <col min="8198" max="8203" width="7.25" style="270" customWidth="1"/>
    <col min="8204" max="8204" width="18.625" style="270" bestFit="1" customWidth="1"/>
    <col min="8205" max="8205" width="16.625" style="270" bestFit="1" customWidth="1"/>
    <col min="8206" max="8448" width="9.125" style="270"/>
    <col min="8449" max="8449" width="8.75" style="270" customWidth="1"/>
    <col min="8450" max="8450" width="7.5" style="270" bestFit="1" customWidth="1"/>
    <col min="8451" max="8453" width="8.875" style="270" customWidth="1"/>
    <col min="8454" max="8459" width="7.25" style="270" customWidth="1"/>
    <col min="8460" max="8460" width="18.625" style="270" bestFit="1" customWidth="1"/>
    <col min="8461" max="8461" width="16.625" style="270" bestFit="1" customWidth="1"/>
    <col min="8462" max="8704" width="9.125" style="270"/>
    <col min="8705" max="8705" width="8.75" style="270" customWidth="1"/>
    <col min="8706" max="8706" width="7.5" style="270" bestFit="1" customWidth="1"/>
    <col min="8707" max="8709" width="8.875" style="270" customWidth="1"/>
    <col min="8710" max="8715" width="7.25" style="270" customWidth="1"/>
    <col min="8716" max="8716" width="18.625" style="270" bestFit="1" customWidth="1"/>
    <col min="8717" max="8717" width="16.625" style="270" bestFit="1" customWidth="1"/>
    <col min="8718" max="8960" width="9.125" style="270"/>
    <col min="8961" max="8961" width="8.75" style="270" customWidth="1"/>
    <col min="8962" max="8962" width="7.5" style="270" bestFit="1" customWidth="1"/>
    <col min="8963" max="8965" width="8.875" style="270" customWidth="1"/>
    <col min="8966" max="8971" width="7.25" style="270" customWidth="1"/>
    <col min="8972" max="8972" width="18.625" style="270" bestFit="1" customWidth="1"/>
    <col min="8973" max="8973" width="16.625" style="270" bestFit="1" customWidth="1"/>
    <col min="8974" max="9216" width="9.125" style="270"/>
    <col min="9217" max="9217" width="8.75" style="270" customWidth="1"/>
    <col min="9218" max="9218" width="7.5" style="270" bestFit="1" customWidth="1"/>
    <col min="9219" max="9221" width="8.875" style="270" customWidth="1"/>
    <col min="9222" max="9227" width="7.25" style="270" customWidth="1"/>
    <col min="9228" max="9228" width="18.625" style="270" bestFit="1" customWidth="1"/>
    <col min="9229" max="9229" width="16.625" style="270" bestFit="1" customWidth="1"/>
    <col min="9230" max="9472" width="9.125" style="270"/>
    <col min="9473" max="9473" width="8.75" style="270" customWidth="1"/>
    <col min="9474" max="9474" width="7.5" style="270" bestFit="1" customWidth="1"/>
    <col min="9475" max="9477" width="8.875" style="270" customWidth="1"/>
    <col min="9478" max="9483" width="7.25" style="270" customWidth="1"/>
    <col min="9484" max="9484" width="18.625" style="270" bestFit="1" customWidth="1"/>
    <col min="9485" max="9485" width="16.625" style="270" bestFit="1" customWidth="1"/>
    <col min="9486" max="9728" width="9.125" style="270"/>
    <col min="9729" max="9729" width="8.75" style="270" customWidth="1"/>
    <col min="9730" max="9730" width="7.5" style="270" bestFit="1" customWidth="1"/>
    <col min="9731" max="9733" width="8.875" style="270" customWidth="1"/>
    <col min="9734" max="9739" width="7.25" style="270" customWidth="1"/>
    <col min="9740" max="9740" width="18.625" style="270" bestFit="1" customWidth="1"/>
    <col min="9741" max="9741" width="16.625" style="270" bestFit="1" customWidth="1"/>
    <col min="9742" max="9984" width="9.125" style="270"/>
    <col min="9985" max="9985" width="8.75" style="270" customWidth="1"/>
    <col min="9986" max="9986" width="7.5" style="270" bestFit="1" customWidth="1"/>
    <col min="9987" max="9989" width="8.875" style="270" customWidth="1"/>
    <col min="9990" max="9995" width="7.25" style="270" customWidth="1"/>
    <col min="9996" max="9996" width="18.625" style="270" bestFit="1" customWidth="1"/>
    <col min="9997" max="9997" width="16.625" style="270" bestFit="1" customWidth="1"/>
    <col min="9998" max="10240" width="9.125" style="270"/>
    <col min="10241" max="10241" width="8.75" style="270" customWidth="1"/>
    <col min="10242" max="10242" width="7.5" style="270" bestFit="1" customWidth="1"/>
    <col min="10243" max="10245" width="8.875" style="270" customWidth="1"/>
    <col min="10246" max="10251" width="7.25" style="270" customWidth="1"/>
    <col min="10252" max="10252" width="18.625" style="270" bestFit="1" customWidth="1"/>
    <col min="10253" max="10253" width="16.625" style="270" bestFit="1" customWidth="1"/>
    <col min="10254" max="10496" width="9.125" style="270"/>
    <col min="10497" max="10497" width="8.75" style="270" customWidth="1"/>
    <col min="10498" max="10498" width="7.5" style="270" bestFit="1" customWidth="1"/>
    <col min="10499" max="10501" width="8.875" style="270" customWidth="1"/>
    <col min="10502" max="10507" width="7.25" style="270" customWidth="1"/>
    <col min="10508" max="10508" width="18.625" style="270" bestFit="1" customWidth="1"/>
    <col min="10509" max="10509" width="16.625" style="270" bestFit="1" customWidth="1"/>
    <col min="10510" max="10752" width="9.125" style="270"/>
    <col min="10753" max="10753" width="8.75" style="270" customWidth="1"/>
    <col min="10754" max="10754" width="7.5" style="270" bestFit="1" customWidth="1"/>
    <col min="10755" max="10757" width="8.875" style="270" customWidth="1"/>
    <col min="10758" max="10763" width="7.25" style="270" customWidth="1"/>
    <col min="10764" max="10764" width="18.625" style="270" bestFit="1" customWidth="1"/>
    <col min="10765" max="10765" width="16.625" style="270" bestFit="1" customWidth="1"/>
    <col min="10766" max="11008" width="9.125" style="270"/>
    <col min="11009" max="11009" width="8.75" style="270" customWidth="1"/>
    <col min="11010" max="11010" width="7.5" style="270" bestFit="1" customWidth="1"/>
    <col min="11011" max="11013" width="8.875" style="270" customWidth="1"/>
    <col min="11014" max="11019" width="7.25" style="270" customWidth="1"/>
    <col min="11020" max="11020" width="18.625" style="270" bestFit="1" customWidth="1"/>
    <col min="11021" max="11021" width="16.625" style="270" bestFit="1" customWidth="1"/>
    <col min="11022" max="11264" width="9.125" style="270"/>
    <col min="11265" max="11265" width="8.75" style="270" customWidth="1"/>
    <col min="11266" max="11266" width="7.5" style="270" bestFit="1" customWidth="1"/>
    <col min="11267" max="11269" width="8.875" style="270" customWidth="1"/>
    <col min="11270" max="11275" width="7.25" style="270" customWidth="1"/>
    <col min="11276" max="11276" width="18.625" style="270" bestFit="1" customWidth="1"/>
    <col min="11277" max="11277" width="16.625" style="270" bestFit="1" customWidth="1"/>
    <col min="11278" max="11520" width="9.125" style="270"/>
    <col min="11521" max="11521" width="8.75" style="270" customWidth="1"/>
    <col min="11522" max="11522" width="7.5" style="270" bestFit="1" customWidth="1"/>
    <col min="11523" max="11525" width="8.875" style="270" customWidth="1"/>
    <col min="11526" max="11531" width="7.25" style="270" customWidth="1"/>
    <col min="11532" max="11532" width="18.625" style="270" bestFit="1" customWidth="1"/>
    <col min="11533" max="11533" width="16.625" style="270" bestFit="1" customWidth="1"/>
    <col min="11534" max="11776" width="9.125" style="270"/>
    <col min="11777" max="11777" width="8.75" style="270" customWidth="1"/>
    <col min="11778" max="11778" width="7.5" style="270" bestFit="1" customWidth="1"/>
    <col min="11779" max="11781" width="8.875" style="270" customWidth="1"/>
    <col min="11782" max="11787" width="7.25" style="270" customWidth="1"/>
    <col min="11788" max="11788" width="18.625" style="270" bestFit="1" customWidth="1"/>
    <col min="11789" max="11789" width="16.625" style="270" bestFit="1" customWidth="1"/>
    <col min="11790" max="12032" width="9.125" style="270"/>
    <col min="12033" max="12033" width="8.75" style="270" customWidth="1"/>
    <col min="12034" max="12034" width="7.5" style="270" bestFit="1" customWidth="1"/>
    <col min="12035" max="12037" width="8.875" style="270" customWidth="1"/>
    <col min="12038" max="12043" width="7.25" style="270" customWidth="1"/>
    <col min="12044" max="12044" width="18.625" style="270" bestFit="1" customWidth="1"/>
    <col min="12045" max="12045" width="16.625" style="270" bestFit="1" customWidth="1"/>
    <col min="12046" max="12288" width="9.125" style="270"/>
    <col min="12289" max="12289" width="8.75" style="270" customWidth="1"/>
    <col min="12290" max="12290" width="7.5" style="270" bestFit="1" customWidth="1"/>
    <col min="12291" max="12293" width="8.875" style="270" customWidth="1"/>
    <col min="12294" max="12299" width="7.25" style="270" customWidth="1"/>
    <col min="12300" max="12300" width="18.625" style="270" bestFit="1" customWidth="1"/>
    <col min="12301" max="12301" width="16.625" style="270" bestFit="1" customWidth="1"/>
    <col min="12302" max="12544" width="9.125" style="270"/>
    <col min="12545" max="12545" width="8.75" style="270" customWidth="1"/>
    <col min="12546" max="12546" width="7.5" style="270" bestFit="1" customWidth="1"/>
    <col min="12547" max="12549" width="8.875" style="270" customWidth="1"/>
    <col min="12550" max="12555" width="7.25" style="270" customWidth="1"/>
    <col min="12556" max="12556" width="18.625" style="270" bestFit="1" customWidth="1"/>
    <col min="12557" max="12557" width="16.625" style="270" bestFit="1" customWidth="1"/>
    <col min="12558" max="12800" width="9.125" style="270"/>
    <col min="12801" max="12801" width="8.75" style="270" customWidth="1"/>
    <col min="12802" max="12802" width="7.5" style="270" bestFit="1" customWidth="1"/>
    <col min="12803" max="12805" width="8.875" style="270" customWidth="1"/>
    <col min="12806" max="12811" width="7.25" style="270" customWidth="1"/>
    <col min="12812" max="12812" width="18.625" style="270" bestFit="1" customWidth="1"/>
    <col min="12813" max="12813" width="16.625" style="270" bestFit="1" customWidth="1"/>
    <col min="12814" max="13056" width="9.125" style="270"/>
    <col min="13057" max="13057" width="8.75" style="270" customWidth="1"/>
    <col min="13058" max="13058" width="7.5" style="270" bestFit="1" customWidth="1"/>
    <col min="13059" max="13061" width="8.875" style="270" customWidth="1"/>
    <col min="13062" max="13067" width="7.25" style="270" customWidth="1"/>
    <col min="13068" max="13068" width="18.625" style="270" bestFit="1" customWidth="1"/>
    <col min="13069" max="13069" width="16.625" style="270" bestFit="1" customWidth="1"/>
    <col min="13070" max="13312" width="9.125" style="270"/>
    <col min="13313" max="13313" width="8.75" style="270" customWidth="1"/>
    <col min="13314" max="13314" width="7.5" style="270" bestFit="1" customWidth="1"/>
    <col min="13315" max="13317" width="8.875" style="270" customWidth="1"/>
    <col min="13318" max="13323" width="7.25" style="270" customWidth="1"/>
    <col min="13324" max="13324" width="18.625" style="270" bestFit="1" customWidth="1"/>
    <col min="13325" max="13325" width="16.625" style="270" bestFit="1" customWidth="1"/>
    <col min="13326" max="13568" width="9.125" style="270"/>
    <col min="13569" max="13569" width="8.75" style="270" customWidth="1"/>
    <col min="13570" max="13570" width="7.5" style="270" bestFit="1" customWidth="1"/>
    <col min="13571" max="13573" width="8.875" style="270" customWidth="1"/>
    <col min="13574" max="13579" width="7.25" style="270" customWidth="1"/>
    <col min="13580" max="13580" width="18.625" style="270" bestFit="1" customWidth="1"/>
    <col min="13581" max="13581" width="16.625" style="270" bestFit="1" customWidth="1"/>
    <col min="13582" max="13824" width="9.125" style="270"/>
    <col min="13825" max="13825" width="8.75" style="270" customWidth="1"/>
    <col min="13826" max="13826" width="7.5" style="270" bestFit="1" customWidth="1"/>
    <col min="13827" max="13829" width="8.875" style="270" customWidth="1"/>
    <col min="13830" max="13835" width="7.25" style="270" customWidth="1"/>
    <col min="13836" max="13836" width="18.625" style="270" bestFit="1" customWidth="1"/>
    <col min="13837" max="13837" width="16.625" style="270" bestFit="1" customWidth="1"/>
    <col min="13838" max="14080" width="9.125" style="270"/>
    <col min="14081" max="14081" width="8.75" style="270" customWidth="1"/>
    <col min="14082" max="14082" width="7.5" style="270" bestFit="1" customWidth="1"/>
    <col min="14083" max="14085" width="8.875" style="270" customWidth="1"/>
    <col min="14086" max="14091" width="7.25" style="270" customWidth="1"/>
    <col min="14092" max="14092" width="18.625" style="270" bestFit="1" customWidth="1"/>
    <col min="14093" max="14093" width="16.625" style="270" bestFit="1" customWidth="1"/>
    <col min="14094" max="14336" width="9.125" style="270"/>
    <col min="14337" max="14337" width="8.75" style="270" customWidth="1"/>
    <col min="14338" max="14338" width="7.5" style="270" bestFit="1" customWidth="1"/>
    <col min="14339" max="14341" width="8.875" style="270" customWidth="1"/>
    <col min="14342" max="14347" width="7.25" style="270" customWidth="1"/>
    <col min="14348" max="14348" width="18.625" style="270" bestFit="1" customWidth="1"/>
    <col min="14349" max="14349" width="16.625" style="270" bestFit="1" customWidth="1"/>
    <col min="14350" max="14592" width="9.125" style="270"/>
    <col min="14593" max="14593" width="8.75" style="270" customWidth="1"/>
    <col min="14594" max="14594" width="7.5" style="270" bestFit="1" customWidth="1"/>
    <col min="14595" max="14597" width="8.875" style="270" customWidth="1"/>
    <col min="14598" max="14603" width="7.25" style="270" customWidth="1"/>
    <col min="14604" max="14604" width="18.625" style="270" bestFit="1" customWidth="1"/>
    <col min="14605" max="14605" width="16.625" style="270" bestFit="1" customWidth="1"/>
    <col min="14606" max="14848" width="9.125" style="270"/>
    <col min="14849" max="14849" width="8.75" style="270" customWidth="1"/>
    <col min="14850" max="14850" width="7.5" style="270" bestFit="1" customWidth="1"/>
    <col min="14851" max="14853" width="8.875" style="270" customWidth="1"/>
    <col min="14854" max="14859" width="7.25" style="270" customWidth="1"/>
    <col min="14860" max="14860" width="18.625" style="270" bestFit="1" customWidth="1"/>
    <col min="14861" max="14861" width="16.625" style="270" bestFit="1" customWidth="1"/>
    <col min="14862" max="15104" width="9.125" style="270"/>
    <col min="15105" max="15105" width="8.75" style="270" customWidth="1"/>
    <col min="15106" max="15106" width="7.5" style="270" bestFit="1" customWidth="1"/>
    <col min="15107" max="15109" width="8.875" style="270" customWidth="1"/>
    <col min="15110" max="15115" width="7.25" style="270" customWidth="1"/>
    <col min="15116" max="15116" width="18.625" style="270" bestFit="1" customWidth="1"/>
    <col min="15117" max="15117" width="16.625" style="270" bestFit="1" customWidth="1"/>
    <col min="15118" max="15360" width="9.125" style="270"/>
    <col min="15361" max="15361" width="8.75" style="270" customWidth="1"/>
    <col min="15362" max="15362" width="7.5" style="270" bestFit="1" customWidth="1"/>
    <col min="15363" max="15365" width="8.875" style="270" customWidth="1"/>
    <col min="15366" max="15371" width="7.25" style="270" customWidth="1"/>
    <col min="15372" max="15372" width="18.625" style="270" bestFit="1" customWidth="1"/>
    <col min="15373" max="15373" width="16.625" style="270" bestFit="1" customWidth="1"/>
    <col min="15374" max="15616" width="9.125" style="270"/>
    <col min="15617" max="15617" width="8.75" style="270" customWidth="1"/>
    <col min="15618" max="15618" width="7.5" style="270" bestFit="1" customWidth="1"/>
    <col min="15619" max="15621" width="8.875" style="270" customWidth="1"/>
    <col min="15622" max="15627" width="7.25" style="270" customWidth="1"/>
    <col min="15628" max="15628" width="18.625" style="270" bestFit="1" customWidth="1"/>
    <col min="15629" max="15629" width="16.625" style="270" bestFit="1" customWidth="1"/>
    <col min="15630" max="15872" width="9.125" style="270"/>
    <col min="15873" max="15873" width="8.75" style="270" customWidth="1"/>
    <col min="15874" max="15874" width="7.5" style="270" bestFit="1" customWidth="1"/>
    <col min="15875" max="15877" width="8.875" style="270" customWidth="1"/>
    <col min="15878" max="15883" width="7.25" style="270" customWidth="1"/>
    <col min="15884" max="15884" width="18.625" style="270" bestFit="1" customWidth="1"/>
    <col min="15885" max="15885" width="16.625" style="270" bestFit="1" customWidth="1"/>
    <col min="15886" max="16128" width="9.125" style="270"/>
    <col min="16129" max="16129" width="8.75" style="270" customWidth="1"/>
    <col min="16130" max="16130" width="7.5" style="270" bestFit="1" customWidth="1"/>
    <col min="16131" max="16133" width="8.875" style="270" customWidth="1"/>
    <col min="16134" max="16139" width="7.25" style="270" customWidth="1"/>
    <col min="16140" max="16140" width="18.625" style="270" bestFit="1" customWidth="1"/>
    <col min="16141" max="16141" width="16.625" style="270" bestFit="1" customWidth="1"/>
    <col min="16142" max="16384" width="9.125" style="270"/>
  </cols>
  <sheetData>
    <row r="1" spans="1:16" s="267" customFormat="1" ht="21">
      <c r="A1" s="264" t="s">
        <v>159</v>
      </c>
      <c r="B1" s="265"/>
      <c r="C1" s="265"/>
      <c r="D1" s="265"/>
      <c r="E1" s="265"/>
      <c r="F1" s="265"/>
      <c r="G1" s="265"/>
      <c r="H1" s="124"/>
      <c r="I1" s="124"/>
      <c r="J1" s="266">
        <v>41913</v>
      </c>
      <c r="K1" s="266"/>
      <c r="L1"/>
      <c r="M1"/>
      <c r="N1"/>
    </row>
    <row r="2" spans="1:16" ht="14.1" customHeight="1">
      <c r="A2" s="268" t="s">
        <v>160</v>
      </c>
      <c r="B2" s="269"/>
      <c r="C2" s="173" t="s">
        <v>161</v>
      </c>
      <c r="D2" s="173"/>
      <c r="E2" s="173"/>
      <c r="F2" s="173" t="s">
        <v>162</v>
      </c>
      <c r="G2" s="173"/>
      <c r="H2" s="173"/>
      <c r="I2" s="173" t="s">
        <v>163</v>
      </c>
      <c r="J2" s="173"/>
      <c r="K2" s="173"/>
      <c r="L2"/>
      <c r="M2"/>
      <c r="N2"/>
    </row>
    <row r="3" spans="1:16" ht="14.1" customHeight="1">
      <c r="A3" s="271"/>
      <c r="B3" s="272"/>
      <c r="C3" s="96" t="s">
        <v>76</v>
      </c>
      <c r="D3" s="96" t="s">
        <v>164</v>
      </c>
      <c r="E3" s="96" t="s">
        <v>165</v>
      </c>
      <c r="F3" s="96" t="s">
        <v>76</v>
      </c>
      <c r="G3" s="96" t="s">
        <v>164</v>
      </c>
      <c r="H3" s="96" t="s">
        <v>165</v>
      </c>
      <c r="I3" s="96" t="s">
        <v>76</v>
      </c>
      <c r="J3" s="96" t="s">
        <v>164</v>
      </c>
      <c r="K3" s="96" t="s">
        <v>165</v>
      </c>
      <c r="L3"/>
      <c r="M3"/>
      <c r="N3"/>
    </row>
    <row r="4" spans="1:16" ht="21" customHeight="1">
      <c r="A4" s="273" t="s">
        <v>76</v>
      </c>
      <c r="B4" s="274"/>
      <c r="C4" s="275">
        <f t="shared" ref="C4:K4" si="0">C5+C8+SUM(C11:C39)</f>
        <v>27732.299999999996</v>
      </c>
      <c r="D4" s="276">
        <f t="shared" si="0"/>
        <v>26611.299999999996</v>
      </c>
      <c r="E4" s="277">
        <f t="shared" si="0"/>
        <v>1121</v>
      </c>
      <c r="F4" s="278">
        <f t="shared" si="0"/>
        <v>122.82341999202798</v>
      </c>
      <c r="G4" s="278">
        <f t="shared" si="0"/>
        <v>124.56141172065153</v>
      </c>
      <c r="H4" s="279">
        <f t="shared" si="0"/>
        <v>92.263374485596671</v>
      </c>
      <c r="I4" s="278">
        <f t="shared" si="0"/>
        <v>193.93216783216786</v>
      </c>
      <c r="J4" s="278">
        <f t="shared" si="0"/>
        <v>201.6007575757576</v>
      </c>
      <c r="K4" s="279">
        <f t="shared" si="0"/>
        <v>101.90909090909089</v>
      </c>
      <c r="L4"/>
      <c r="N4"/>
    </row>
    <row r="5" spans="1:16" ht="21" customHeight="1">
      <c r="A5" s="199" t="s">
        <v>166</v>
      </c>
      <c r="B5" s="280" t="s">
        <v>76</v>
      </c>
      <c r="C5" s="281">
        <f t="shared" ref="C5:C39" si="1">SUM(D5:E5)</f>
        <v>2405.2999999999997</v>
      </c>
      <c r="D5" s="282">
        <v>2337.1999999999998</v>
      </c>
      <c r="E5" s="282">
        <v>68.099999999999994</v>
      </c>
      <c r="F5" s="281">
        <f t="shared" ref="F5:F39" si="2">C5/$N$8*100</f>
        <v>10.652818991097922</v>
      </c>
      <c r="G5" s="134">
        <f>D5/$O$8*100</f>
        <v>10.939898895337951</v>
      </c>
      <c r="H5" s="135">
        <f t="shared" ref="H5:H39" si="3">E5/$P$8*100</f>
        <v>5.6049382716049383</v>
      </c>
      <c r="I5" s="281">
        <f t="shared" ref="I5:I39" si="4">C5/$N$9</f>
        <v>16.820279720279718</v>
      </c>
      <c r="J5" s="134">
        <f t="shared" ref="J5:J39" si="5">D5/$O$9</f>
        <v>17.706060606060603</v>
      </c>
      <c r="K5" s="135">
        <f t="shared" ref="K5:K39" si="6">E5/$P$9</f>
        <v>6.1909090909090905</v>
      </c>
      <c r="L5" s="283" t="s">
        <v>167</v>
      </c>
      <c r="N5"/>
    </row>
    <row r="6" spans="1:16" ht="21" customHeight="1">
      <c r="A6" s="284"/>
      <c r="B6" s="280" t="s">
        <v>168</v>
      </c>
      <c r="C6" s="281">
        <f t="shared" si="1"/>
        <v>2053</v>
      </c>
      <c r="D6" s="276">
        <v>2004</v>
      </c>
      <c r="E6" s="276">
        <v>49</v>
      </c>
      <c r="F6" s="281">
        <f t="shared" si="2"/>
        <v>9.0925195978564144</v>
      </c>
      <c r="G6" s="134">
        <f t="shared" ref="G6:G39" si="7">D6/$O$8*100</f>
        <v>9.3802658678150159</v>
      </c>
      <c r="H6" s="135">
        <f t="shared" si="3"/>
        <v>4.0329218106995883</v>
      </c>
      <c r="I6" s="281">
        <f t="shared" si="4"/>
        <v>14.356643356643357</v>
      </c>
      <c r="J6" s="134">
        <f t="shared" si="5"/>
        <v>15.181818181818182</v>
      </c>
      <c r="K6" s="135">
        <f t="shared" si="6"/>
        <v>4.4545454545454541</v>
      </c>
      <c r="L6"/>
      <c r="M6"/>
      <c r="N6"/>
    </row>
    <row r="7" spans="1:16" ht="21" customHeight="1">
      <c r="A7" s="285"/>
      <c r="B7" s="280" t="s">
        <v>169</v>
      </c>
      <c r="C7" s="281">
        <f t="shared" si="1"/>
        <v>352.3</v>
      </c>
      <c r="D7" s="286">
        <v>333.2</v>
      </c>
      <c r="E7" s="276">
        <v>19.100000000000001</v>
      </c>
      <c r="F7" s="281">
        <f t="shared" si="2"/>
        <v>1.5602993932415077</v>
      </c>
      <c r="G7" s="134">
        <f t="shared" si="7"/>
        <v>1.5596330275229358</v>
      </c>
      <c r="H7" s="135">
        <f t="shared" si="3"/>
        <v>1.57201646090535</v>
      </c>
      <c r="I7" s="281">
        <f t="shared" si="4"/>
        <v>2.4636363636363638</v>
      </c>
      <c r="J7" s="134">
        <f t="shared" si="5"/>
        <v>2.524242424242424</v>
      </c>
      <c r="K7" s="135">
        <f t="shared" si="6"/>
        <v>1.7363636363636366</v>
      </c>
      <c r="M7"/>
      <c r="N7" s="270" t="s">
        <v>85</v>
      </c>
      <c r="O7" s="270" t="s">
        <v>170</v>
      </c>
      <c r="P7" s="270" t="s">
        <v>171</v>
      </c>
    </row>
    <row r="8" spans="1:16" ht="21" customHeight="1">
      <c r="A8" s="287" t="s">
        <v>172</v>
      </c>
      <c r="B8" s="280" t="s">
        <v>76</v>
      </c>
      <c r="C8" s="281">
        <f t="shared" si="1"/>
        <v>44</v>
      </c>
      <c r="D8" s="276">
        <v>42</v>
      </c>
      <c r="E8" s="276">
        <v>2</v>
      </c>
      <c r="F8" s="281">
        <f t="shared" si="2"/>
        <v>0.19487134062624564</v>
      </c>
      <c r="G8" s="134">
        <f t="shared" si="7"/>
        <v>0.19659239842726078</v>
      </c>
      <c r="H8" s="135">
        <f t="shared" si="3"/>
        <v>0.16460905349794239</v>
      </c>
      <c r="I8" s="281">
        <f t="shared" si="4"/>
        <v>0.30769230769230771</v>
      </c>
      <c r="J8" s="134">
        <f t="shared" si="5"/>
        <v>0.31818181818181818</v>
      </c>
      <c r="K8" s="135">
        <f t="shared" si="6"/>
        <v>0.18181818181818182</v>
      </c>
      <c r="M8" s="270" t="s">
        <v>173</v>
      </c>
      <c r="N8" s="288">
        <v>22579</v>
      </c>
      <c r="O8" s="288">
        <v>21364</v>
      </c>
      <c r="P8" s="270">
        <v>1215</v>
      </c>
    </row>
    <row r="9" spans="1:16" ht="21" customHeight="1">
      <c r="A9" s="289"/>
      <c r="B9" s="280" t="s">
        <v>168</v>
      </c>
      <c r="C9" s="281">
        <f t="shared" si="1"/>
        <v>36</v>
      </c>
      <c r="D9" s="276">
        <v>34</v>
      </c>
      <c r="E9" s="276">
        <v>2</v>
      </c>
      <c r="F9" s="281">
        <f t="shared" si="2"/>
        <v>0.15944018778511007</v>
      </c>
      <c r="G9" s="134">
        <f t="shared" si="7"/>
        <v>0.15914622729825875</v>
      </c>
      <c r="H9" s="135">
        <f t="shared" si="3"/>
        <v>0.16460905349794239</v>
      </c>
      <c r="I9" s="281">
        <f t="shared" si="4"/>
        <v>0.25174825174825177</v>
      </c>
      <c r="J9" s="134">
        <f t="shared" si="5"/>
        <v>0.25757575757575757</v>
      </c>
      <c r="K9" s="135">
        <f t="shared" si="6"/>
        <v>0.18181818181818182</v>
      </c>
      <c r="M9" s="270" t="s">
        <v>174</v>
      </c>
      <c r="N9" s="270">
        <v>143</v>
      </c>
      <c r="O9" s="270">
        <v>132</v>
      </c>
      <c r="P9" s="270">
        <v>11</v>
      </c>
    </row>
    <row r="10" spans="1:16" ht="21" customHeight="1">
      <c r="A10" s="290"/>
      <c r="B10" s="280" t="s">
        <v>169</v>
      </c>
      <c r="C10" s="281">
        <f t="shared" si="1"/>
        <v>8</v>
      </c>
      <c r="D10" s="276">
        <v>8</v>
      </c>
      <c r="E10" s="276">
        <v>0</v>
      </c>
      <c r="F10" s="281">
        <f t="shared" si="2"/>
        <v>3.5431152841135571E-2</v>
      </c>
      <c r="G10" s="134">
        <f t="shared" si="7"/>
        <v>3.7446171129002059E-2</v>
      </c>
      <c r="H10" s="135">
        <f t="shared" si="3"/>
        <v>0</v>
      </c>
      <c r="I10" s="281">
        <f t="shared" si="4"/>
        <v>5.5944055944055944E-2</v>
      </c>
      <c r="J10" s="134">
        <f t="shared" si="5"/>
        <v>6.0606060606060608E-2</v>
      </c>
      <c r="K10" s="135">
        <f t="shared" si="6"/>
        <v>0</v>
      </c>
      <c r="N10" s="291" t="s">
        <v>175</v>
      </c>
      <c r="O10" s="291" t="s">
        <v>175</v>
      </c>
      <c r="P10" s="291" t="s">
        <v>175</v>
      </c>
    </row>
    <row r="11" spans="1:16" ht="21" customHeight="1">
      <c r="A11" s="273" t="s">
        <v>176</v>
      </c>
      <c r="B11" s="274"/>
      <c r="C11" s="281">
        <f t="shared" si="1"/>
        <v>601.29999999999995</v>
      </c>
      <c r="D11" s="276">
        <v>578.5</v>
      </c>
      <c r="E11" s="276">
        <v>22.8</v>
      </c>
      <c r="F11" s="281">
        <f t="shared" si="2"/>
        <v>2.6630940254218518</v>
      </c>
      <c r="G11" s="134">
        <f t="shared" si="7"/>
        <v>2.7078262497659615</v>
      </c>
      <c r="H11" s="135">
        <f t="shared" si="3"/>
        <v>1.8765432098765431</v>
      </c>
      <c r="I11" s="281">
        <f t="shared" si="4"/>
        <v>4.2048951048951047</v>
      </c>
      <c r="J11" s="134">
        <f t="shared" si="5"/>
        <v>4.3825757575757578</v>
      </c>
      <c r="K11" s="135">
        <f t="shared" si="6"/>
        <v>2.0727272727272728</v>
      </c>
      <c r="M11"/>
      <c r="N11" s="291" t="s">
        <v>177</v>
      </c>
      <c r="O11" s="291" t="s">
        <v>177</v>
      </c>
      <c r="P11" s="291" t="s">
        <v>177</v>
      </c>
    </row>
    <row r="12" spans="1:16" ht="21" customHeight="1">
      <c r="A12" s="273" t="s">
        <v>178</v>
      </c>
      <c r="B12" s="274"/>
      <c r="C12" s="281">
        <f t="shared" si="1"/>
        <v>31.1</v>
      </c>
      <c r="D12" s="276">
        <v>30.1</v>
      </c>
      <c r="E12" s="276">
        <v>1</v>
      </c>
      <c r="F12" s="281">
        <f t="shared" si="2"/>
        <v>0.13773860666991453</v>
      </c>
      <c r="G12" s="134">
        <f t="shared" si="7"/>
        <v>0.14089121887287026</v>
      </c>
      <c r="H12" s="135">
        <f t="shared" si="3"/>
        <v>8.2304526748971193E-2</v>
      </c>
      <c r="I12" s="281">
        <f t="shared" si="4"/>
        <v>0.21748251748251748</v>
      </c>
      <c r="J12" s="134">
        <f t="shared" si="5"/>
        <v>0.22803030303030303</v>
      </c>
      <c r="K12" s="135">
        <f t="shared" si="6"/>
        <v>9.0909090909090912E-2</v>
      </c>
      <c r="M12"/>
    </row>
    <row r="13" spans="1:16" ht="21" customHeight="1">
      <c r="A13" s="273" t="s">
        <v>179</v>
      </c>
      <c r="B13" s="274"/>
      <c r="C13" s="281">
        <f t="shared" si="1"/>
        <v>159.9</v>
      </c>
      <c r="D13" s="276">
        <v>159.9</v>
      </c>
      <c r="E13" s="276">
        <v>0</v>
      </c>
      <c r="F13" s="281">
        <f t="shared" si="2"/>
        <v>0.70818016741219725</v>
      </c>
      <c r="G13" s="134">
        <f t="shared" si="7"/>
        <v>0.74845534544092873</v>
      </c>
      <c r="H13" s="135">
        <f t="shared" si="3"/>
        <v>0</v>
      </c>
      <c r="I13" s="281">
        <f t="shared" si="4"/>
        <v>1.1181818181818182</v>
      </c>
      <c r="J13" s="134">
        <f t="shared" si="5"/>
        <v>1.2113636363636364</v>
      </c>
      <c r="K13" s="135">
        <f t="shared" si="6"/>
        <v>0</v>
      </c>
      <c r="M13"/>
    </row>
    <row r="14" spans="1:16" ht="21" customHeight="1">
      <c r="A14" s="273" t="s">
        <v>180</v>
      </c>
      <c r="B14" s="274"/>
      <c r="C14" s="281">
        <f t="shared" si="1"/>
        <v>10826.1</v>
      </c>
      <c r="D14" s="276">
        <v>10418.700000000001</v>
      </c>
      <c r="E14" s="276">
        <v>407.4</v>
      </c>
      <c r="F14" s="281">
        <f t="shared" si="2"/>
        <v>47.947650471677221</v>
      </c>
      <c r="G14" s="134">
        <f t="shared" si="7"/>
        <v>48.767552892716722</v>
      </c>
      <c r="H14" s="135">
        <f t="shared" si="3"/>
        <v>33.53086419753086</v>
      </c>
      <c r="I14" s="281">
        <f t="shared" si="4"/>
        <v>75.706993006993017</v>
      </c>
      <c r="J14" s="134">
        <f t="shared" si="5"/>
        <v>78.929545454545462</v>
      </c>
      <c r="K14" s="135">
        <f t="shared" si="6"/>
        <v>37.036363636363632</v>
      </c>
      <c r="M14"/>
    </row>
    <row r="15" spans="1:16" ht="21" customHeight="1">
      <c r="A15" s="273" t="s">
        <v>181</v>
      </c>
      <c r="B15" s="274"/>
      <c r="C15" s="281">
        <f t="shared" si="1"/>
        <v>1801.3</v>
      </c>
      <c r="D15" s="276">
        <v>1696.8</v>
      </c>
      <c r="E15" s="276">
        <v>104.5</v>
      </c>
      <c r="F15" s="281">
        <f t="shared" si="2"/>
        <v>7.9777669515921872</v>
      </c>
      <c r="G15" s="134">
        <f t="shared" si="7"/>
        <v>7.9423328964613367</v>
      </c>
      <c r="H15" s="135">
        <f t="shared" si="3"/>
        <v>8.6008230452674894</v>
      </c>
      <c r="I15" s="281">
        <f t="shared" si="4"/>
        <v>12.596503496503496</v>
      </c>
      <c r="J15" s="134">
        <f t="shared" si="5"/>
        <v>12.854545454545454</v>
      </c>
      <c r="K15" s="135">
        <f t="shared" si="6"/>
        <v>9.5</v>
      </c>
      <c r="M15"/>
    </row>
    <row r="16" spans="1:16" ht="21" customHeight="1">
      <c r="A16" s="273" t="s">
        <v>182</v>
      </c>
      <c r="B16" s="274"/>
      <c r="C16" s="281">
        <f t="shared" si="1"/>
        <v>2673.9</v>
      </c>
      <c r="D16" s="276">
        <v>2494.9</v>
      </c>
      <c r="E16" s="276">
        <v>179</v>
      </c>
      <c r="F16" s="281">
        <f t="shared" si="2"/>
        <v>11.842419947739049</v>
      </c>
      <c r="G16" s="134">
        <f t="shared" si="7"/>
        <v>11.678056543718405</v>
      </c>
      <c r="H16" s="135">
        <f t="shared" si="3"/>
        <v>14.732510288065845</v>
      </c>
      <c r="I16" s="281">
        <f t="shared" si="4"/>
        <v>18.698601398601401</v>
      </c>
      <c r="J16" s="134">
        <f t="shared" si="5"/>
        <v>18.900757575757577</v>
      </c>
      <c r="K16" s="135">
        <f t="shared" si="6"/>
        <v>16.272727272727273</v>
      </c>
      <c r="M16"/>
    </row>
    <row r="17" spans="1:13" ht="21" customHeight="1">
      <c r="A17" s="273" t="s">
        <v>183</v>
      </c>
      <c r="B17" s="274"/>
      <c r="C17" s="281">
        <f t="shared" si="1"/>
        <v>958.7</v>
      </c>
      <c r="D17" s="276">
        <v>919.1</v>
      </c>
      <c r="E17" s="276">
        <v>39.6</v>
      </c>
      <c r="F17" s="281">
        <f t="shared" si="2"/>
        <v>4.2459807785995842</v>
      </c>
      <c r="G17" s="134">
        <f t="shared" si="7"/>
        <v>4.3020969855832245</v>
      </c>
      <c r="H17" s="135">
        <f t="shared" si="3"/>
        <v>3.2592592592592595</v>
      </c>
      <c r="I17" s="281">
        <f t="shared" si="4"/>
        <v>6.7041958041958045</v>
      </c>
      <c r="J17" s="134">
        <f t="shared" si="5"/>
        <v>6.9628787878787879</v>
      </c>
      <c r="K17" s="135">
        <f t="shared" si="6"/>
        <v>3.6</v>
      </c>
      <c r="M17"/>
    </row>
    <row r="18" spans="1:13" ht="21" customHeight="1">
      <c r="A18" s="273" t="s">
        <v>184</v>
      </c>
      <c r="B18" s="274"/>
      <c r="C18" s="281">
        <f t="shared" si="1"/>
        <v>606.29999999999995</v>
      </c>
      <c r="D18" s="276">
        <v>586.29999999999995</v>
      </c>
      <c r="E18" s="276">
        <v>20</v>
      </c>
      <c r="F18" s="281">
        <f t="shared" si="2"/>
        <v>2.6852384959475617</v>
      </c>
      <c r="G18" s="134">
        <f t="shared" si="7"/>
        <v>2.7443362666167381</v>
      </c>
      <c r="H18" s="135">
        <f t="shared" si="3"/>
        <v>1.6460905349794239</v>
      </c>
      <c r="I18" s="281">
        <f t="shared" si="4"/>
        <v>4.2398601398601397</v>
      </c>
      <c r="J18" s="134">
        <f t="shared" si="5"/>
        <v>4.4416666666666664</v>
      </c>
      <c r="K18" s="135">
        <f t="shared" si="6"/>
        <v>1.8181818181818181</v>
      </c>
      <c r="M18"/>
    </row>
    <row r="19" spans="1:13" ht="21" customHeight="1">
      <c r="A19" s="273" t="s">
        <v>185</v>
      </c>
      <c r="B19" s="274"/>
      <c r="C19" s="281">
        <f t="shared" si="1"/>
        <v>36.700000000000003</v>
      </c>
      <c r="D19" s="276">
        <v>36.700000000000003</v>
      </c>
      <c r="E19" s="276">
        <v>0</v>
      </c>
      <c r="F19" s="281">
        <f t="shared" si="2"/>
        <v>0.16254041365870942</v>
      </c>
      <c r="G19" s="134">
        <f t="shared" si="7"/>
        <v>0.17178431005429698</v>
      </c>
      <c r="H19" s="135">
        <f t="shared" si="3"/>
        <v>0</v>
      </c>
      <c r="I19" s="281">
        <f t="shared" si="4"/>
        <v>0.25664335664335669</v>
      </c>
      <c r="J19" s="134">
        <f t="shared" si="5"/>
        <v>0.27803030303030307</v>
      </c>
      <c r="K19" s="135">
        <f t="shared" si="6"/>
        <v>0</v>
      </c>
      <c r="M19"/>
    </row>
    <row r="20" spans="1:13" ht="21" customHeight="1">
      <c r="A20" s="273" t="s">
        <v>186</v>
      </c>
      <c r="B20" s="274"/>
      <c r="C20" s="281">
        <f t="shared" si="1"/>
        <v>190.8</v>
      </c>
      <c r="D20" s="276">
        <v>182.8</v>
      </c>
      <c r="E20" s="276">
        <v>8</v>
      </c>
      <c r="F20" s="281">
        <f t="shared" si="2"/>
        <v>0.84503299526108333</v>
      </c>
      <c r="G20" s="134">
        <f t="shared" si="7"/>
        <v>0.85564501029769713</v>
      </c>
      <c r="H20" s="135">
        <f t="shared" si="3"/>
        <v>0.65843621399176955</v>
      </c>
      <c r="I20" s="281">
        <f t="shared" si="4"/>
        <v>1.3342657342657342</v>
      </c>
      <c r="J20" s="134">
        <f t="shared" si="5"/>
        <v>1.384848484848485</v>
      </c>
      <c r="K20" s="135">
        <f t="shared" si="6"/>
        <v>0.72727272727272729</v>
      </c>
      <c r="M20"/>
    </row>
    <row r="21" spans="1:13" ht="21" customHeight="1">
      <c r="A21" s="273" t="s">
        <v>187</v>
      </c>
      <c r="B21" s="274"/>
      <c r="C21" s="281">
        <f t="shared" si="1"/>
        <v>0</v>
      </c>
      <c r="D21" s="276">
        <v>0</v>
      </c>
      <c r="E21" s="276">
        <v>0</v>
      </c>
      <c r="F21" s="281">
        <f t="shared" si="2"/>
        <v>0</v>
      </c>
      <c r="G21" s="134">
        <f t="shared" si="7"/>
        <v>0</v>
      </c>
      <c r="H21" s="135">
        <f t="shared" si="3"/>
        <v>0</v>
      </c>
      <c r="I21" s="281">
        <f t="shared" si="4"/>
        <v>0</v>
      </c>
      <c r="J21" s="134">
        <f t="shared" si="5"/>
        <v>0</v>
      </c>
      <c r="K21" s="135">
        <f t="shared" si="6"/>
        <v>0</v>
      </c>
      <c r="M21"/>
    </row>
    <row r="22" spans="1:13" ht="21" customHeight="1">
      <c r="A22" s="273" t="s">
        <v>188</v>
      </c>
      <c r="B22" s="274"/>
      <c r="C22" s="281">
        <f t="shared" si="1"/>
        <v>68.099999999999994</v>
      </c>
      <c r="D22" s="276">
        <v>64.099999999999994</v>
      </c>
      <c r="E22" s="276">
        <v>4</v>
      </c>
      <c r="F22" s="281">
        <f t="shared" si="2"/>
        <v>0.30160768856016651</v>
      </c>
      <c r="G22" s="134">
        <f t="shared" si="7"/>
        <v>0.30003744617112899</v>
      </c>
      <c r="H22" s="135">
        <f t="shared" si="3"/>
        <v>0.32921810699588477</v>
      </c>
      <c r="I22" s="281">
        <f t="shared" si="4"/>
        <v>0.47622377622377621</v>
      </c>
      <c r="J22" s="134">
        <f t="shared" si="5"/>
        <v>0.48560606060606054</v>
      </c>
      <c r="K22" s="135">
        <f t="shared" si="6"/>
        <v>0.36363636363636365</v>
      </c>
      <c r="M22"/>
    </row>
    <row r="23" spans="1:13" ht="21" customHeight="1">
      <c r="A23" s="273" t="s">
        <v>189</v>
      </c>
      <c r="B23" s="274"/>
      <c r="C23" s="281">
        <f t="shared" si="1"/>
        <v>9</v>
      </c>
      <c r="D23" s="276">
        <v>9</v>
      </c>
      <c r="E23" s="276">
        <v>0</v>
      </c>
      <c r="F23" s="281">
        <f t="shared" si="2"/>
        <v>3.9860046946277518E-2</v>
      </c>
      <c r="G23" s="134">
        <f t="shared" si="7"/>
        <v>4.2126942520127317E-2</v>
      </c>
      <c r="H23" s="135">
        <f t="shared" si="3"/>
        <v>0</v>
      </c>
      <c r="I23" s="281">
        <f t="shared" si="4"/>
        <v>6.2937062937062943E-2</v>
      </c>
      <c r="J23" s="134">
        <f t="shared" si="5"/>
        <v>6.8181818181818177E-2</v>
      </c>
      <c r="K23" s="135">
        <f t="shared" si="6"/>
        <v>0</v>
      </c>
      <c r="M23"/>
    </row>
    <row r="24" spans="1:13" ht="21" customHeight="1">
      <c r="A24" s="273" t="s">
        <v>190</v>
      </c>
      <c r="B24" s="274"/>
      <c r="C24" s="281">
        <f t="shared" si="1"/>
        <v>497.5</v>
      </c>
      <c r="D24" s="276">
        <v>479.2</v>
      </c>
      <c r="E24" s="276">
        <v>18.3</v>
      </c>
      <c r="F24" s="281">
        <f t="shared" si="2"/>
        <v>2.2033748173081182</v>
      </c>
      <c r="G24" s="134">
        <f t="shared" si="7"/>
        <v>2.243025650627223</v>
      </c>
      <c r="H24" s="135">
        <f t="shared" si="3"/>
        <v>1.5061728395061729</v>
      </c>
      <c r="I24" s="281">
        <f t="shared" si="4"/>
        <v>3.4790209790209792</v>
      </c>
      <c r="J24" s="134">
        <f t="shared" si="5"/>
        <v>3.6303030303030304</v>
      </c>
      <c r="K24" s="135">
        <f t="shared" si="6"/>
        <v>1.6636363636363638</v>
      </c>
      <c r="M24"/>
    </row>
    <row r="25" spans="1:13" ht="21" customHeight="1">
      <c r="A25" s="273" t="s">
        <v>191</v>
      </c>
      <c r="B25" s="274"/>
      <c r="C25" s="281">
        <f t="shared" si="1"/>
        <v>1</v>
      </c>
      <c r="D25" s="276">
        <v>1</v>
      </c>
      <c r="E25" s="276">
        <v>0</v>
      </c>
      <c r="F25" s="281">
        <f t="shared" si="2"/>
        <v>4.4288941051419464E-3</v>
      </c>
      <c r="G25" s="134">
        <f t="shared" si="7"/>
        <v>4.6807713911252574E-3</v>
      </c>
      <c r="H25" s="135">
        <f t="shared" si="3"/>
        <v>0</v>
      </c>
      <c r="I25" s="281">
        <f t="shared" si="4"/>
        <v>6.993006993006993E-3</v>
      </c>
      <c r="J25" s="134">
        <f t="shared" si="5"/>
        <v>7.575757575757576E-3</v>
      </c>
      <c r="K25" s="135">
        <f t="shared" si="6"/>
        <v>0</v>
      </c>
      <c r="M25"/>
    </row>
    <row r="26" spans="1:13" ht="21" customHeight="1">
      <c r="A26" s="273" t="s">
        <v>192</v>
      </c>
      <c r="B26" s="274"/>
      <c r="C26" s="281">
        <f t="shared" si="1"/>
        <v>701.5</v>
      </c>
      <c r="D26" s="276">
        <v>681.5</v>
      </c>
      <c r="E26" s="276">
        <v>20</v>
      </c>
      <c r="F26" s="281">
        <f t="shared" si="2"/>
        <v>3.1068692147570753</v>
      </c>
      <c r="G26" s="134">
        <f t="shared" si="7"/>
        <v>3.1899457030518628</v>
      </c>
      <c r="H26" s="135">
        <f t="shared" si="3"/>
        <v>1.6460905349794239</v>
      </c>
      <c r="I26" s="281">
        <f t="shared" si="4"/>
        <v>4.9055944055944058</v>
      </c>
      <c r="J26" s="134">
        <f t="shared" si="5"/>
        <v>5.1628787878787881</v>
      </c>
      <c r="K26" s="135">
        <f t="shared" si="6"/>
        <v>1.8181818181818181</v>
      </c>
      <c r="M26"/>
    </row>
    <row r="27" spans="1:13" ht="21" customHeight="1">
      <c r="A27" s="273" t="s">
        <v>193</v>
      </c>
      <c r="B27" s="274"/>
      <c r="C27" s="281">
        <f t="shared" si="1"/>
        <v>2</v>
      </c>
      <c r="D27" s="276">
        <v>2</v>
      </c>
      <c r="E27" s="276">
        <v>0</v>
      </c>
      <c r="F27" s="281">
        <f t="shared" si="2"/>
        <v>8.8577882102838928E-3</v>
      </c>
      <c r="G27" s="134">
        <f t="shared" si="7"/>
        <v>9.3615427822505148E-3</v>
      </c>
      <c r="H27" s="135">
        <f t="shared" si="3"/>
        <v>0</v>
      </c>
      <c r="I27" s="281">
        <f t="shared" si="4"/>
        <v>1.3986013986013986E-2</v>
      </c>
      <c r="J27" s="134">
        <f t="shared" si="5"/>
        <v>1.5151515151515152E-2</v>
      </c>
      <c r="K27" s="135">
        <f t="shared" si="6"/>
        <v>0</v>
      </c>
      <c r="M27"/>
    </row>
    <row r="28" spans="1:13" ht="21" customHeight="1">
      <c r="A28" s="273" t="s">
        <v>194</v>
      </c>
      <c r="B28" s="274"/>
      <c r="C28" s="281">
        <f t="shared" si="1"/>
        <v>216.6</v>
      </c>
      <c r="D28" s="276">
        <v>216.6</v>
      </c>
      <c r="E28" s="276">
        <v>0</v>
      </c>
      <c r="F28" s="281">
        <f t="shared" si="2"/>
        <v>0.95929846317374545</v>
      </c>
      <c r="G28" s="134">
        <f t="shared" si="7"/>
        <v>1.0138550833177309</v>
      </c>
      <c r="H28" s="135">
        <f t="shared" si="3"/>
        <v>0</v>
      </c>
      <c r="I28" s="281">
        <f t="shared" si="4"/>
        <v>1.5146853146853148</v>
      </c>
      <c r="J28" s="134">
        <f t="shared" si="5"/>
        <v>1.6409090909090909</v>
      </c>
      <c r="K28" s="135">
        <f t="shared" si="6"/>
        <v>0</v>
      </c>
      <c r="M28"/>
    </row>
    <row r="29" spans="1:13" ht="21" customHeight="1">
      <c r="A29" s="273" t="s">
        <v>195</v>
      </c>
      <c r="B29" s="274"/>
      <c r="C29" s="281">
        <f t="shared" si="1"/>
        <v>36.799999999999997</v>
      </c>
      <c r="D29" s="276">
        <v>36.799999999999997</v>
      </c>
      <c r="E29" s="276">
        <v>0</v>
      </c>
      <c r="F29" s="281">
        <f t="shared" si="2"/>
        <v>0.16298330306922362</v>
      </c>
      <c r="G29" s="134">
        <f t="shared" si="7"/>
        <v>0.17225238719340946</v>
      </c>
      <c r="H29" s="135">
        <f t="shared" si="3"/>
        <v>0</v>
      </c>
      <c r="I29" s="281">
        <f t="shared" si="4"/>
        <v>0.25734265734265732</v>
      </c>
      <c r="J29" s="134">
        <f t="shared" si="5"/>
        <v>0.27878787878787875</v>
      </c>
      <c r="K29" s="135">
        <f t="shared" si="6"/>
        <v>0</v>
      </c>
      <c r="M29"/>
    </row>
    <row r="30" spans="1:13" ht="21" customHeight="1">
      <c r="A30" s="273" t="s">
        <v>196</v>
      </c>
      <c r="B30" s="274"/>
      <c r="C30" s="281">
        <f t="shared" si="1"/>
        <v>3</v>
      </c>
      <c r="D30" s="292">
        <v>3</v>
      </c>
      <c r="E30" s="293">
        <v>0</v>
      </c>
      <c r="F30" s="294">
        <f t="shared" si="2"/>
        <v>1.3286682315425839E-2</v>
      </c>
      <c r="G30" s="134">
        <f t="shared" si="7"/>
        <v>1.4042314173375771E-2</v>
      </c>
      <c r="H30" s="135">
        <f t="shared" si="3"/>
        <v>0</v>
      </c>
      <c r="I30" s="294">
        <f>C30/$N$9</f>
        <v>2.097902097902098E-2</v>
      </c>
      <c r="J30" s="134">
        <f t="shared" si="5"/>
        <v>2.2727272727272728E-2</v>
      </c>
      <c r="K30" s="135">
        <f t="shared" si="6"/>
        <v>0</v>
      </c>
      <c r="M30"/>
    </row>
    <row r="31" spans="1:13" ht="21" customHeight="1">
      <c r="A31" s="273" t="s">
        <v>197</v>
      </c>
      <c r="B31" s="274"/>
      <c r="C31" s="281">
        <f t="shared" si="1"/>
        <v>329</v>
      </c>
      <c r="D31" s="276">
        <v>313</v>
      </c>
      <c r="E31" s="276">
        <v>16</v>
      </c>
      <c r="F31" s="281">
        <f t="shared" si="2"/>
        <v>1.4571061605917002</v>
      </c>
      <c r="G31" s="134">
        <f t="shared" si="7"/>
        <v>1.4650814454222056</v>
      </c>
      <c r="H31" s="135">
        <f t="shared" si="3"/>
        <v>1.3168724279835391</v>
      </c>
      <c r="I31" s="281">
        <f t="shared" si="4"/>
        <v>2.3006993006993008</v>
      </c>
      <c r="J31" s="134">
        <f t="shared" si="5"/>
        <v>2.3712121212121211</v>
      </c>
      <c r="K31" s="135">
        <f t="shared" si="6"/>
        <v>1.4545454545454546</v>
      </c>
      <c r="M31"/>
    </row>
    <row r="32" spans="1:13" ht="21" customHeight="1">
      <c r="A32" s="273" t="s">
        <v>198</v>
      </c>
      <c r="B32" s="274"/>
      <c r="C32" s="281">
        <f t="shared" si="1"/>
        <v>83.4</v>
      </c>
      <c r="D32" s="276">
        <v>81.400000000000006</v>
      </c>
      <c r="E32" s="276">
        <v>2</v>
      </c>
      <c r="F32" s="281">
        <f t="shared" si="2"/>
        <v>0.36936976836883834</v>
      </c>
      <c r="G32" s="134">
        <f t="shared" si="7"/>
        <v>0.38101479123759596</v>
      </c>
      <c r="H32" s="135">
        <f t="shared" si="3"/>
        <v>0.16460905349794239</v>
      </c>
      <c r="I32" s="281">
        <f t="shared" si="4"/>
        <v>0.58321678321678327</v>
      </c>
      <c r="J32" s="134">
        <f t="shared" si="5"/>
        <v>0.6166666666666667</v>
      </c>
      <c r="K32" s="135">
        <f t="shared" si="6"/>
        <v>0.18181818181818182</v>
      </c>
      <c r="M32"/>
    </row>
    <row r="33" spans="1:13" ht="21" customHeight="1">
      <c r="A33" s="273" t="s">
        <v>199</v>
      </c>
      <c r="B33" s="274"/>
      <c r="C33" s="281">
        <f t="shared" si="1"/>
        <v>120.1</v>
      </c>
      <c r="D33" s="276">
        <v>112.1</v>
      </c>
      <c r="E33" s="276">
        <v>8</v>
      </c>
      <c r="F33" s="281">
        <f t="shared" si="2"/>
        <v>0.5319101820275477</v>
      </c>
      <c r="G33" s="134">
        <f t="shared" si="7"/>
        <v>0.52471447294514129</v>
      </c>
      <c r="H33" s="135">
        <f t="shared" si="3"/>
        <v>0.65843621399176955</v>
      </c>
      <c r="I33" s="281">
        <f t="shared" si="4"/>
        <v>0.83986013986013985</v>
      </c>
      <c r="J33" s="134">
        <f t="shared" si="5"/>
        <v>0.84924242424242424</v>
      </c>
      <c r="K33" s="135">
        <f t="shared" si="6"/>
        <v>0.72727272727272729</v>
      </c>
      <c r="M33"/>
    </row>
    <row r="34" spans="1:13" ht="21" customHeight="1">
      <c r="A34" s="273" t="s">
        <v>200</v>
      </c>
      <c r="B34" s="274"/>
      <c r="C34" s="281">
        <f t="shared" si="1"/>
        <v>128.80000000000001</v>
      </c>
      <c r="D34" s="276">
        <v>123.8</v>
      </c>
      <c r="E34" s="276">
        <v>5</v>
      </c>
      <c r="F34" s="281">
        <f t="shared" si="2"/>
        <v>0.57044156074228269</v>
      </c>
      <c r="G34" s="134">
        <f t="shared" si="7"/>
        <v>0.57947949822130684</v>
      </c>
      <c r="H34" s="135">
        <f t="shared" si="3"/>
        <v>0.41152263374485598</v>
      </c>
      <c r="I34" s="281">
        <f t="shared" si="4"/>
        <v>0.90069930069930082</v>
      </c>
      <c r="J34" s="134">
        <f t="shared" si="5"/>
        <v>0.93787878787878787</v>
      </c>
      <c r="K34" s="135">
        <f t="shared" si="6"/>
        <v>0.45454545454545453</v>
      </c>
      <c r="M34"/>
    </row>
    <row r="35" spans="1:13" ht="21" customHeight="1">
      <c r="A35" s="273" t="s">
        <v>201</v>
      </c>
      <c r="B35" s="274"/>
      <c r="C35" s="281">
        <f t="shared" si="1"/>
        <v>695.80000000000007</v>
      </c>
      <c r="D35" s="276">
        <v>681.1</v>
      </c>
      <c r="E35" s="276">
        <v>14.7</v>
      </c>
      <c r="F35" s="281">
        <f t="shared" si="2"/>
        <v>3.0816245183577662</v>
      </c>
      <c r="G35" s="134">
        <f t="shared" si="7"/>
        <v>3.1880733944954129</v>
      </c>
      <c r="H35" s="135">
        <f t="shared" si="3"/>
        <v>1.2098765432098766</v>
      </c>
      <c r="I35" s="281">
        <f t="shared" si="4"/>
        <v>4.8657342657342664</v>
      </c>
      <c r="J35" s="134">
        <f t="shared" si="5"/>
        <v>5.1598484848484851</v>
      </c>
      <c r="K35" s="135">
        <f t="shared" si="6"/>
        <v>1.3363636363636362</v>
      </c>
      <c r="M35"/>
    </row>
    <row r="36" spans="1:13" ht="21" customHeight="1">
      <c r="A36" s="273" t="s">
        <v>202</v>
      </c>
      <c r="B36" s="274"/>
      <c r="C36" s="281">
        <f t="shared" si="1"/>
        <v>272.89999999999998</v>
      </c>
      <c r="D36" s="276">
        <v>269.89999999999998</v>
      </c>
      <c r="E36" s="276">
        <v>3</v>
      </c>
      <c r="F36" s="281">
        <f t="shared" si="2"/>
        <v>1.2086452012932369</v>
      </c>
      <c r="G36" s="134">
        <f t="shared" si="7"/>
        <v>1.263340198464707</v>
      </c>
      <c r="H36" s="135">
        <f t="shared" si="3"/>
        <v>0.24691358024691357</v>
      </c>
      <c r="I36" s="281">
        <f t="shared" si="4"/>
        <v>1.9083916083916082</v>
      </c>
      <c r="J36" s="134">
        <f t="shared" si="5"/>
        <v>2.0446969696969695</v>
      </c>
      <c r="K36" s="135">
        <f t="shared" si="6"/>
        <v>0.27272727272727271</v>
      </c>
      <c r="M36"/>
    </row>
    <row r="37" spans="1:13" ht="21" customHeight="1">
      <c r="A37" s="273" t="s">
        <v>203</v>
      </c>
      <c r="B37" s="274"/>
      <c r="C37" s="281">
        <f t="shared" si="1"/>
        <v>131</v>
      </c>
      <c r="D37" s="276">
        <v>126</v>
      </c>
      <c r="E37" s="276">
        <v>5</v>
      </c>
      <c r="F37" s="281">
        <f t="shared" si="2"/>
        <v>0.58018512777359488</v>
      </c>
      <c r="G37" s="134">
        <f t="shared" si="7"/>
        <v>0.58977719528178241</v>
      </c>
      <c r="H37" s="135">
        <f t="shared" si="3"/>
        <v>0.41152263374485598</v>
      </c>
      <c r="I37" s="281">
        <f t="shared" si="4"/>
        <v>0.91608391608391604</v>
      </c>
      <c r="J37" s="134">
        <f t="shared" si="5"/>
        <v>0.95454545454545459</v>
      </c>
      <c r="K37" s="135">
        <f t="shared" si="6"/>
        <v>0.45454545454545453</v>
      </c>
      <c r="M37"/>
    </row>
    <row r="38" spans="1:13" ht="20.25" customHeight="1">
      <c r="A38" s="273" t="s">
        <v>204</v>
      </c>
      <c r="B38" s="274"/>
      <c r="C38" s="281">
        <f t="shared" si="1"/>
        <v>2908</v>
      </c>
      <c r="D38" s="276">
        <v>2818.1</v>
      </c>
      <c r="E38" s="276">
        <v>89.9</v>
      </c>
      <c r="F38" s="281">
        <f t="shared" si="2"/>
        <v>12.879224057752777</v>
      </c>
      <c r="G38" s="134">
        <f t="shared" si="7"/>
        <v>13.190881857330087</v>
      </c>
      <c r="H38" s="135">
        <f t="shared" si="3"/>
        <v>7.3991769547325097</v>
      </c>
      <c r="I38" s="281">
        <f t="shared" si="4"/>
        <v>20.335664335664337</v>
      </c>
      <c r="J38" s="134">
        <f t="shared" si="5"/>
        <v>21.349242424242423</v>
      </c>
      <c r="K38" s="135">
        <f t="shared" si="6"/>
        <v>8.1727272727272737</v>
      </c>
      <c r="M38"/>
    </row>
    <row r="39" spans="1:13" ht="20.25" customHeight="1">
      <c r="A39" s="273" t="s">
        <v>205</v>
      </c>
      <c r="B39" s="274"/>
      <c r="C39" s="281">
        <f t="shared" si="1"/>
        <v>1192.4000000000001</v>
      </c>
      <c r="D39" s="276">
        <v>1109.7</v>
      </c>
      <c r="E39" s="276">
        <v>82.7</v>
      </c>
      <c r="F39" s="281">
        <f t="shared" si="2"/>
        <v>5.2810133309712572</v>
      </c>
      <c r="G39" s="134">
        <f t="shared" si="7"/>
        <v>5.194252012731698</v>
      </c>
      <c r="H39" s="135">
        <f t="shared" si="3"/>
        <v>6.806584362139918</v>
      </c>
      <c r="I39" s="281">
        <f t="shared" si="4"/>
        <v>8.338461538461539</v>
      </c>
      <c r="J39" s="134">
        <f t="shared" si="5"/>
        <v>8.4068181818181813</v>
      </c>
      <c r="K39" s="135">
        <f t="shared" si="6"/>
        <v>7.5181818181818185</v>
      </c>
      <c r="M39"/>
    </row>
    <row r="40" spans="1:13" ht="23.25" customHeight="1">
      <c r="A40" s="295"/>
    </row>
  </sheetData>
  <mergeCells count="37">
    <mergeCell ref="A39:B39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5:A7"/>
    <mergeCell ref="A8:A10"/>
    <mergeCell ref="A11:B11"/>
    <mergeCell ref="A12:B12"/>
    <mergeCell ref="A13:B13"/>
    <mergeCell ref="A14:B14"/>
    <mergeCell ref="J1:K1"/>
    <mergeCell ref="A2:B3"/>
    <mergeCell ref="C2:E2"/>
    <mergeCell ref="F2:H2"/>
    <mergeCell ref="I2:K2"/>
    <mergeCell ref="A4:B4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BreakPreview" zoomScale="75" zoomScaleNormal="100" zoomScaleSheetLayoutView="75" workbookViewId="0">
      <selection activeCell="F4" sqref="F4"/>
    </sheetView>
  </sheetViews>
  <sheetFormatPr defaultColWidth="9.125" defaultRowHeight="13.5"/>
  <cols>
    <col min="1" max="1" width="13.625" style="94" customWidth="1"/>
    <col min="2" max="2" width="11.5" style="94" customWidth="1"/>
    <col min="3" max="11" width="11.375" style="94" customWidth="1"/>
    <col min="12" max="12" width="9.125" style="94" customWidth="1"/>
    <col min="13" max="13" width="11.125" style="299" customWidth="1"/>
    <col min="14" max="256" width="9.125" style="94"/>
    <col min="257" max="257" width="13.625" style="94" customWidth="1"/>
    <col min="258" max="258" width="11.5" style="94" customWidth="1"/>
    <col min="259" max="267" width="11.375" style="94" customWidth="1"/>
    <col min="268" max="268" width="9.125" style="94" customWidth="1"/>
    <col min="269" max="269" width="11.125" style="94" customWidth="1"/>
    <col min="270" max="512" width="9.125" style="94"/>
    <col min="513" max="513" width="13.625" style="94" customWidth="1"/>
    <col min="514" max="514" width="11.5" style="94" customWidth="1"/>
    <col min="515" max="523" width="11.375" style="94" customWidth="1"/>
    <col min="524" max="524" width="9.125" style="94" customWidth="1"/>
    <col min="525" max="525" width="11.125" style="94" customWidth="1"/>
    <col min="526" max="768" width="9.125" style="94"/>
    <col min="769" max="769" width="13.625" style="94" customWidth="1"/>
    <col min="770" max="770" width="11.5" style="94" customWidth="1"/>
    <col min="771" max="779" width="11.375" style="94" customWidth="1"/>
    <col min="780" max="780" width="9.125" style="94" customWidth="1"/>
    <col min="781" max="781" width="11.125" style="94" customWidth="1"/>
    <col min="782" max="1024" width="9.125" style="94"/>
    <col min="1025" max="1025" width="13.625" style="94" customWidth="1"/>
    <col min="1026" max="1026" width="11.5" style="94" customWidth="1"/>
    <col min="1027" max="1035" width="11.375" style="94" customWidth="1"/>
    <col min="1036" max="1036" width="9.125" style="94" customWidth="1"/>
    <col min="1037" max="1037" width="11.125" style="94" customWidth="1"/>
    <col min="1038" max="1280" width="9.125" style="94"/>
    <col min="1281" max="1281" width="13.625" style="94" customWidth="1"/>
    <col min="1282" max="1282" width="11.5" style="94" customWidth="1"/>
    <col min="1283" max="1291" width="11.375" style="94" customWidth="1"/>
    <col min="1292" max="1292" width="9.125" style="94" customWidth="1"/>
    <col min="1293" max="1293" width="11.125" style="94" customWidth="1"/>
    <col min="1294" max="1536" width="9.125" style="94"/>
    <col min="1537" max="1537" width="13.625" style="94" customWidth="1"/>
    <col min="1538" max="1538" width="11.5" style="94" customWidth="1"/>
    <col min="1539" max="1547" width="11.375" style="94" customWidth="1"/>
    <col min="1548" max="1548" width="9.125" style="94" customWidth="1"/>
    <col min="1549" max="1549" width="11.125" style="94" customWidth="1"/>
    <col min="1550" max="1792" width="9.125" style="94"/>
    <col min="1793" max="1793" width="13.625" style="94" customWidth="1"/>
    <col min="1794" max="1794" width="11.5" style="94" customWidth="1"/>
    <col min="1795" max="1803" width="11.375" style="94" customWidth="1"/>
    <col min="1804" max="1804" width="9.125" style="94" customWidth="1"/>
    <col min="1805" max="1805" width="11.125" style="94" customWidth="1"/>
    <col min="1806" max="2048" width="9.125" style="94"/>
    <col min="2049" max="2049" width="13.625" style="94" customWidth="1"/>
    <col min="2050" max="2050" width="11.5" style="94" customWidth="1"/>
    <col min="2051" max="2059" width="11.375" style="94" customWidth="1"/>
    <col min="2060" max="2060" width="9.125" style="94" customWidth="1"/>
    <col min="2061" max="2061" width="11.125" style="94" customWidth="1"/>
    <col min="2062" max="2304" width="9.125" style="94"/>
    <col min="2305" max="2305" width="13.625" style="94" customWidth="1"/>
    <col min="2306" max="2306" width="11.5" style="94" customWidth="1"/>
    <col min="2307" max="2315" width="11.375" style="94" customWidth="1"/>
    <col min="2316" max="2316" width="9.125" style="94" customWidth="1"/>
    <col min="2317" max="2317" width="11.125" style="94" customWidth="1"/>
    <col min="2318" max="2560" width="9.125" style="94"/>
    <col min="2561" max="2561" width="13.625" style="94" customWidth="1"/>
    <col min="2562" max="2562" width="11.5" style="94" customWidth="1"/>
    <col min="2563" max="2571" width="11.375" style="94" customWidth="1"/>
    <col min="2572" max="2572" width="9.125" style="94" customWidth="1"/>
    <col min="2573" max="2573" width="11.125" style="94" customWidth="1"/>
    <col min="2574" max="2816" width="9.125" style="94"/>
    <col min="2817" max="2817" width="13.625" style="94" customWidth="1"/>
    <col min="2818" max="2818" width="11.5" style="94" customWidth="1"/>
    <col min="2819" max="2827" width="11.375" style="94" customWidth="1"/>
    <col min="2828" max="2828" width="9.125" style="94" customWidth="1"/>
    <col min="2829" max="2829" width="11.125" style="94" customWidth="1"/>
    <col min="2830" max="3072" width="9.125" style="94"/>
    <col min="3073" max="3073" width="13.625" style="94" customWidth="1"/>
    <col min="3074" max="3074" width="11.5" style="94" customWidth="1"/>
    <col min="3075" max="3083" width="11.375" style="94" customWidth="1"/>
    <col min="3084" max="3084" width="9.125" style="94" customWidth="1"/>
    <col min="3085" max="3085" width="11.125" style="94" customWidth="1"/>
    <col min="3086" max="3328" width="9.125" style="94"/>
    <col min="3329" max="3329" width="13.625" style="94" customWidth="1"/>
    <col min="3330" max="3330" width="11.5" style="94" customWidth="1"/>
    <col min="3331" max="3339" width="11.375" style="94" customWidth="1"/>
    <col min="3340" max="3340" width="9.125" style="94" customWidth="1"/>
    <col min="3341" max="3341" width="11.125" style="94" customWidth="1"/>
    <col min="3342" max="3584" width="9.125" style="94"/>
    <col min="3585" max="3585" width="13.625" style="94" customWidth="1"/>
    <col min="3586" max="3586" width="11.5" style="94" customWidth="1"/>
    <col min="3587" max="3595" width="11.375" style="94" customWidth="1"/>
    <col min="3596" max="3596" width="9.125" style="94" customWidth="1"/>
    <col min="3597" max="3597" width="11.125" style="94" customWidth="1"/>
    <col min="3598" max="3840" width="9.125" style="94"/>
    <col min="3841" max="3841" width="13.625" style="94" customWidth="1"/>
    <col min="3842" max="3842" width="11.5" style="94" customWidth="1"/>
    <col min="3843" max="3851" width="11.375" style="94" customWidth="1"/>
    <col min="3852" max="3852" width="9.125" style="94" customWidth="1"/>
    <col min="3853" max="3853" width="11.125" style="94" customWidth="1"/>
    <col min="3854" max="4096" width="9.125" style="94"/>
    <col min="4097" max="4097" width="13.625" style="94" customWidth="1"/>
    <col min="4098" max="4098" width="11.5" style="94" customWidth="1"/>
    <col min="4099" max="4107" width="11.375" style="94" customWidth="1"/>
    <col min="4108" max="4108" width="9.125" style="94" customWidth="1"/>
    <col min="4109" max="4109" width="11.125" style="94" customWidth="1"/>
    <col min="4110" max="4352" width="9.125" style="94"/>
    <col min="4353" max="4353" width="13.625" style="94" customWidth="1"/>
    <col min="4354" max="4354" width="11.5" style="94" customWidth="1"/>
    <col min="4355" max="4363" width="11.375" style="94" customWidth="1"/>
    <col min="4364" max="4364" width="9.125" style="94" customWidth="1"/>
    <col min="4365" max="4365" width="11.125" style="94" customWidth="1"/>
    <col min="4366" max="4608" width="9.125" style="94"/>
    <col min="4609" max="4609" width="13.625" style="94" customWidth="1"/>
    <col min="4610" max="4610" width="11.5" style="94" customWidth="1"/>
    <col min="4611" max="4619" width="11.375" style="94" customWidth="1"/>
    <col min="4620" max="4620" width="9.125" style="94" customWidth="1"/>
    <col min="4621" max="4621" width="11.125" style="94" customWidth="1"/>
    <col min="4622" max="4864" width="9.125" style="94"/>
    <col min="4865" max="4865" width="13.625" style="94" customWidth="1"/>
    <col min="4866" max="4866" width="11.5" style="94" customWidth="1"/>
    <col min="4867" max="4875" width="11.375" style="94" customWidth="1"/>
    <col min="4876" max="4876" width="9.125" style="94" customWidth="1"/>
    <col min="4877" max="4877" width="11.125" style="94" customWidth="1"/>
    <col min="4878" max="5120" width="9.125" style="94"/>
    <col min="5121" max="5121" width="13.625" style="94" customWidth="1"/>
    <col min="5122" max="5122" width="11.5" style="94" customWidth="1"/>
    <col min="5123" max="5131" width="11.375" style="94" customWidth="1"/>
    <col min="5132" max="5132" width="9.125" style="94" customWidth="1"/>
    <col min="5133" max="5133" width="11.125" style="94" customWidth="1"/>
    <col min="5134" max="5376" width="9.125" style="94"/>
    <col min="5377" max="5377" width="13.625" style="94" customWidth="1"/>
    <col min="5378" max="5378" width="11.5" style="94" customWidth="1"/>
    <col min="5379" max="5387" width="11.375" style="94" customWidth="1"/>
    <col min="5388" max="5388" width="9.125" style="94" customWidth="1"/>
    <col min="5389" max="5389" width="11.125" style="94" customWidth="1"/>
    <col min="5390" max="5632" width="9.125" style="94"/>
    <col min="5633" max="5633" width="13.625" style="94" customWidth="1"/>
    <col min="5634" max="5634" width="11.5" style="94" customWidth="1"/>
    <col min="5635" max="5643" width="11.375" style="94" customWidth="1"/>
    <col min="5644" max="5644" width="9.125" style="94" customWidth="1"/>
    <col min="5645" max="5645" width="11.125" style="94" customWidth="1"/>
    <col min="5646" max="5888" width="9.125" style="94"/>
    <col min="5889" max="5889" width="13.625" style="94" customWidth="1"/>
    <col min="5890" max="5890" width="11.5" style="94" customWidth="1"/>
    <col min="5891" max="5899" width="11.375" style="94" customWidth="1"/>
    <col min="5900" max="5900" width="9.125" style="94" customWidth="1"/>
    <col min="5901" max="5901" width="11.125" style="94" customWidth="1"/>
    <col min="5902" max="6144" width="9.125" style="94"/>
    <col min="6145" max="6145" width="13.625" style="94" customWidth="1"/>
    <col min="6146" max="6146" width="11.5" style="94" customWidth="1"/>
    <col min="6147" max="6155" width="11.375" style="94" customWidth="1"/>
    <col min="6156" max="6156" width="9.125" style="94" customWidth="1"/>
    <col min="6157" max="6157" width="11.125" style="94" customWidth="1"/>
    <col min="6158" max="6400" width="9.125" style="94"/>
    <col min="6401" max="6401" width="13.625" style="94" customWidth="1"/>
    <col min="6402" max="6402" width="11.5" style="94" customWidth="1"/>
    <col min="6403" max="6411" width="11.375" style="94" customWidth="1"/>
    <col min="6412" max="6412" width="9.125" style="94" customWidth="1"/>
    <col min="6413" max="6413" width="11.125" style="94" customWidth="1"/>
    <col min="6414" max="6656" width="9.125" style="94"/>
    <col min="6657" max="6657" width="13.625" style="94" customWidth="1"/>
    <col min="6658" max="6658" width="11.5" style="94" customWidth="1"/>
    <col min="6659" max="6667" width="11.375" style="94" customWidth="1"/>
    <col min="6668" max="6668" width="9.125" style="94" customWidth="1"/>
    <col min="6669" max="6669" width="11.125" style="94" customWidth="1"/>
    <col min="6670" max="6912" width="9.125" style="94"/>
    <col min="6913" max="6913" width="13.625" style="94" customWidth="1"/>
    <col min="6914" max="6914" width="11.5" style="94" customWidth="1"/>
    <col min="6915" max="6923" width="11.375" style="94" customWidth="1"/>
    <col min="6924" max="6924" width="9.125" style="94" customWidth="1"/>
    <col min="6925" max="6925" width="11.125" style="94" customWidth="1"/>
    <col min="6926" max="7168" width="9.125" style="94"/>
    <col min="7169" max="7169" width="13.625" style="94" customWidth="1"/>
    <col min="7170" max="7170" width="11.5" style="94" customWidth="1"/>
    <col min="7171" max="7179" width="11.375" style="94" customWidth="1"/>
    <col min="7180" max="7180" width="9.125" style="94" customWidth="1"/>
    <col min="7181" max="7181" width="11.125" style="94" customWidth="1"/>
    <col min="7182" max="7424" width="9.125" style="94"/>
    <col min="7425" max="7425" width="13.625" style="94" customWidth="1"/>
    <col min="7426" max="7426" width="11.5" style="94" customWidth="1"/>
    <col min="7427" max="7435" width="11.375" style="94" customWidth="1"/>
    <col min="7436" max="7436" width="9.125" style="94" customWidth="1"/>
    <col min="7437" max="7437" width="11.125" style="94" customWidth="1"/>
    <col min="7438" max="7680" width="9.125" style="94"/>
    <col min="7681" max="7681" width="13.625" style="94" customWidth="1"/>
    <col min="7682" max="7682" width="11.5" style="94" customWidth="1"/>
    <col min="7683" max="7691" width="11.375" style="94" customWidth="1"/>
    <col min="7692" max="7692" width="9.125" style="94" customWidth="1"/>
    <col min="7693" max="7693" width="11.125" style="94" customWidth="1"/>
    <col min="7694" max="7936" width="9.125" style="94"/>
    <col min="7937" max="7937" width="13.625" style="94" customWidth="1"/>
    <col min="7938" max="7938" width="11.5" style="94" customWidth="1"/>
    <col min="7939" max="7947" width="11.375" style="94" customWidth="1"/>
    <col min="7948" max="7948" width="9.125" style="94" customWidth="1"/>
    <col min="7949" max="7949" width="11.125" style="94" customWidth="1"/>
    <col min="7950" max="8192" width="9.125" style="94"/>
    <col min="8193" max="8193" width="13.625" style="94" customWidth="1"/>
    <col min="8194" max="8194" width="11.5" style="94" customWidth="1"/>
    <col min="8195" max="8203" width="11.375" style="94" customWidth="1"/>
    <col min="8204" max="8204" width="9.125" style="94" customWidth="1"/>
    <col min="8205" max="8205" width="11.125" style="94" customWidth="1"/>
    <col min="8206" max="8448" width="9.125" style="94"/>
    <col min="8449" max="8449" width="13.625" style="94" customWidth="1"/>
    <col min="8450" max="8450" width="11.5" style="94" customWidth="1"/>
    <col min="8451" max="8459" width="11.375" style="94" customWidth="1"/>
    <col min="8460" max="8460" width="9.125" style="94" customWidth="1"/>
    <col min="8461" max="8461" width="11.125" style="94" customWidth="1"/>
    <col min="8462" max="8704" width="9.125" style="94"/>
    <col min="8705" max="8705" width="13.625" style="94" customWidth="1"/>
    <col min="8706" max="8706" width="11.5" style="94" customWidth="1"/>
    <col min="8707" max="8715" width="11.375" style="94" customWidth="1"/>
    <col min="8716" max="8716" width="9.125" style="94" customWidth="1"/>
    <col min="8717" max="8717" width="11.125" style="94" customWidth="1"/>
    <col min="8718" max="8960" width="9.125" style="94"/>
    <col min="8961" max="8961" width="13.625" style="94" customWidth="1"/>
    <col min="8962" max="8962" width="11.5" style="94" customWidth="1"/>
    <col min="8963" max="8971" width="11.375" style="94" customWidth="1"/>
    <col min="8972" max="8972" width="9.125" style="94" customWidth="1"/>
    <col min="8973" max="8973" width="11.125" style="94" customWidth="1"/>
    <col min="8974" max="9216" width="9.125" style="94"/>
    <col min="9217" max="9217" width="13.625" style="94" customWidth="1"/>
    <col min="9218" max="9218" width="11.5" style="94" customWidth="1"/>
    <col min="9219" max="9227" width="11.375" style="94" customWidth="1"/>
    <col min="9228" max="9228" width="9.125" style="94" customWidth="1"/>
    <col min="9229" max="9229" width="11.125" style="94" customWidth="1"/>
    <col min="9230" max="9472" width="9.125" style="94"/>
    <col min="9473" max="9473" width="13.625" style="94" customWidth="1"/>
    <col min="9474" max="9474" width="11.5" style="94" customWidth="1"/>
    <col min="9475" max="9483" width="11.375" style="94" customWidth="1"/>
    <col min="9484" max="9484" width="9.125" style="94" customWidth="1"/>
    <col min="9485" max="9485" width="11.125" style="94" customWidth="1"/>
    <col min="9486" max="9728" width="9.125" style="94"/>
    <col min="9729" max="9729" width="13.625" style="94" customWidth="1"/>
    <col min="9730" max="9730" width="11.5" style="94" customWidth="1"/>
    <col min="9731" max="9739" width="11.375" style="94" customWidth="1"/>
    <col min="9740" max="9740" width="9.125" style="94" customWidth="1"/>
    <col min="9741" max="9741" width="11.125" style="94" customWidth="1"/>
    <col min="9742" max="9984" width="9.125" style="94"/>
    <col min="9985" max="9985" width="13.625" style="94" customWidth="1"/>
    <col min="9986" max="9986" width="11.5" style="94" customWidth="1"/>
    <col min="9987" max="9995" width="11.375" style="94" customWidth="1"/>
    <col min="9996" max="9996" width="9.125" style="94" customWidth="1"/>
    <col min="9997" max="9997" width="11.125" style="94" customWidth="1"/>
    <col min="9998" max="10240" width="9.125" style="94"/>
    <col min="10241" max="10241" width="13.625" style="94" customWidth="1"/>
    <col min="10242" max="10242" width="11.5" style="94" customWidth="1"/>
    <col min="10243" max="10251" width="11.375" style="94" customWidth="1"/>
    <col min="10252" max="10252" width="9.125" style="94" customWidth="1"/>
    <col min="10253" max="10253" width="11.125" style="94" customWidth="1"/>
    <col min="10254" max="10496" width="9.125" style="94"/>
    <col min="10497" max="10497" width="13.625" style="94" customWidth="1"/>
    <col min="10498" max="10498" width="11.5" style="94" customWidth="1"/>
    <col min="10499" max="10507" width="11.375" style="94" customWidth="1"/>
    <col min="10508" max="10508" width="9.125" style="94" customWidth="1"/>
    <col min="10509" max="10509" width="11.125" style="94" customWidth="1"/>
    <col min="10510" max="10752" width="9.125" style="94"/>
    <col min="10753" max="10753" width="13.625" style="94" customWidth="1"/>
    <col min="10754" max="10754" width="11.5" style="94" customWidth="1"/>
    <col min="10755" max="10763" width="11.375" style="94" customWidth="1"/>
    <col min="10764" max="10764" width="9.125" style="94" customWidth="1"/>
    <col min="10765" max="10765" width="11.125" style="94" customWidth="1"/>
    <col min="10766" max="11008" width="9.125" style="94"/>
    <col min="11009" max="11009" width="13.625" style="94" customWidth="1"/>
    <col min="11010" max="11010" width="11.5" style="94" customWidth="1"/>
    <col min="11011" max="11019" width="11.375" style="94" customWidth="1"/>
    <col min="11020" max="11020" width="9.125" style="94" customWidth="1"/>
    <col min="11021" max="11021" width="11.125" style="94" customWidth="1"/>
    <col min="11022" max="11264" width="9.125" style="94"/>
    <col min="11265" max="11265" width="13.625" style="94" customWidth="1"/>
    <col min="11266" max="11266" width="11.5" style="94" customWidth="1"/>
    <col min="11267" max="11275" width="11.375" style="94" customWidth="1"/>
    <col min="11276" max="11276" width="9.125" style="94" customWidth="1"/>
    <col min="11277" max="11277" width="11.125" style="94" customWidth="1"/>
    <col min="11278" max="11520" width="9.125" style="94"/>
    <col min="11521" max="11521" width="13.625" style="94" customWidth="1"/>
    <col min="11522" max="11522" width="11.5" style="94" customWidth="1"/>
    <col min="11523" max="11531" width="11.375" style="94" customWidth="1"/>
    <col min="11532" max="11532" width="9.125" style="94" customWidth="1"/>
    <col min="11533" max="11533" width="11.125" style="94" customWidth="1"/>
    <col min="11534" max="11776" width="9.125" style="94"/>
    <col min="11777" max="11777" width="13.625" style="94" customWidth="1"/>
    <col min="11778" max="11778" width="11.5" style="94" customWidth="1"/>
    <col min="11779" max="11787" width="11.375" style="94" customWidth="1"/>
    <col min="11788" max="11788" width="9.125" style="94" customWidth="1"/>
    <col min="11789" max="11789" width="11.125" style="94" customWidth="1"/>
    <col min="11790" max="12032" width="9.125" style="94"/>
    <col min="12033" max="12033" width="13.625" style="94" customWidth="1"/>
    <col min="12034" max="12034" width="11.5" style="94" customWidth="1"/>
    <col min="12035" max="12043" width="11.375" style="94" customWidth="1"/>
    <col min="12044" max="12044" width="9.125" style="94" customWidth="1"/>
    <col min="12045" max="12045" width="11.125" style="94" customWidth="1"/>
    <col min="12046" max="12288" width="9.125" style="94"/>
    <col min="12289" max="12289" width="13.625" style="94" customWidth="1"/>
    <col min="12290" max="12290" width="11.5" style="94" customWidth="1"/>
    <col min="12291" max="12299" width="11.375" style="94" customWidth="1"/>
    <col min="12300" max="12300" width="9.125" style="94" customWidth="1"/>
    <col min="12301" max="12301" width="11.125" style="94" customWidth="1"/>
    <col min="12302" max="12544" width="9.125" style="94"/>
    <col min="12545" max="12545" width="13.625" style="94" customWidth="1"/>
    <col min="12546" max="12546" width="11.5" style="94" customWidth="1"/>
    <col min="12547" max="12555" width="11.375" style="94" customWidth="1"/>
    <col min="12556" max="12556" width="9.125" style="94" customWidth="1"/>
    <col min="12557" max="12557" width="11.125" style="94" customWidth="1"/>
    <col min="12558" max="12800" width="9.125" style="94"/>
    <col min="12801" max="12801" width="13.625" style="94" customWidth="1"/>
    <col min="12802" max="12802" width="11.5" style="94" customWidth="1"/>
    <col min="12803" max="12811" width="11.375" style="94" customWidth="1"/>
    <col min="12812" max="12812" width="9.125" style="94" customWidth="1"/>
    <col min="12813" max="12813" width="11.125" style="94" customWidth="1"/>
    <col min="12814" max="13056" width="9.125" style="94"/>
    <col min="13057" max="13057" width="13.625" style="94" customWidth="1"/>
    <col min="13058" max="13058" width="11.5" style="94" customWidth="1"/>
    <col min="13059" max="13067" width="11.375" style="94" customWidth="1"/>
    <col min="13068" max="13068" width="9.125" style="94" customWidth="1"/>
    <col min="13069" max="13069" width="11.125" style="94" customWidth="1"/>
    <col min="13070" max="13312" width="9.125" style="94"/>
    <col min="13313" max="13313" width="13.625" style="94" customWidth="1"/>
    <col min="13314" max="13314" width="11.5" style="94" customWidth="1"/>
    <col min="13315" max="13323" width="11.375" style="94" customWidth="1"/>
    <col min="13324" max="13324" width="9.125" style="94" customWidth="1"/>
    <col min="13325" max="13325" width="11.125" style="94" customWidth="1"/>
    <col min="13326" max="13568" width="9.125" style="94"/>
    <col min="13569" max="13569" width="13.625" style="94" customWidth="1"/>
    <col min="13570" max="13570" width="11.5" style="94" customWidth="1"/>
    <col min="13571" max="13579" width="11.375" style="94" customWidth="1"/>
    <col min="13580" max="13580" width="9.125" style="94" customWidth="1"/>
    <col min="13581" max="13581" width="11.125" style="94" customWidth="1"/>
    <col min="13582" max="13824" width="9.125" style="94"/>
    <col min="13825" max="13825" width="13.625" style="94" customWidth="1"/>
    <col min="13826" max="13826" width="11.5" style="94" customWidth="1"/>
    <col min="13827" max="13835" width="11.375" style="94" customWidth="1"/>
    <col min="13836" max="13836" width="9.125" style="94" customWidth="1"/>
    <col min="13837" max="13837" width="11.125" style="94" customWidth="1"/>
    <col min="13838" max="14080" width="9.125" style="94"/>
    <col min="14081" max="14081" width="13.625" style="94" customWidth="1"/>
    <col min="14082" max="14082" width="11.5" style="94" customWidth="1"/>
    <col min="14083" max="14091" width="11.375" style="94" customWidth="1"/>
    <col min="14092" max="14092" width="9.125" style="94" customWidth="1"/>
    <col min="14093" max="14093" width="11.125" style="94" customWidth="1"/>
    <col min="14094" max="14336" width="9.125" style="94"/>
    <col min="14337" max="14337" width="13.625" style="94" customWidth="1"/>
    <col min="14338" max="14338" width="11.5" style="94" customWidth="1"/>
    <col min="14339" max="14347" width="11.375" style="94" customWidth="1"/>
    <col min="14348" max="14348" width="9.125" style="94" customWidth="1"/>
    <col min="14349" max="14349" width="11.125" style="94" customWidth="1"/>
    <col min="14350" max="14592" width="9.125" style="94"/>
    <col min="14593" max="14593" width="13.625" style="94" customWidth="1"/>
    <col min="14594" max="14594" width="11.5" style="94" customWidth="1"/>
    <col min="14595" max="14603" width="11.375" style="94" customWidth="1"/>
    <col min="14604" max="14604" width="9.125" style="94" customWidth="1"/>
    <col min="14605" max="14605" width="11.125" style="94" customWidth="1"/>
    <col min="14606" max="14848" width="9.125" style="94"/>
    <col min="14849" max="14849" width="13.625" style="94" customWidth="1"/>
    <col min="14850" max="14850" width="11.5" style="94" customWidth="1"/>
    <col min="14851" max="14859" width="11.375" style="94" customWidth="1"/>
    <col min="14860" max="14860" width="9.125" style="94" customWidth="1"/>
    <col min="14861" max="14861" width="11.125" style="94" customWidth="1"/>
    <col min="14862" max="15104" width="9.125" style="94"/>
    <col min="15105" max="15105" width="13.625" style="94" customWidth="1"/>
    <col min="15106" max="15106" width="11.5" style="94" customWidth="1"/>
    <col min="15107" max="15115" width="11.375" style="94" customWidth="1"/>
    <col min="15116" max="15116" width="9.125" style="94" customWidth="1"/>
    <col min="15117" max="15117" width="11.125" style="94" customWidth="1"/>
    <col min="15118" max="15360" width="9.125" style="94"/>
    <col min="15361" max="15361" width="13.625" style="94" customWidth="1"/>
    <col min="15362" max="15362" width="11.5" style="94" customWidth="1"/>
    <col min="15363" max="15371" width="11.375" style="94" customWidth="1"/>
    <col min="15372" max="15372" width="9.125" style="94" customWidth="1"/>
    <col min="15373" max="15373" width="11.125" style="94" customWidth="1"/>
    <col min="15374" max="15616" width="9.125" style="94"/>
    <col min="15617" max="15617" width="13.625" style="94" customWidth="1"/>
    <col min="15618" max="15618" width="11.5" style="94" customWidth="1"/>
    <col min="15619" max="15627" width="11.375" style="94" customWidth="1"/>
    <col min="15628" max="15628" width="9.125" style="94" customWidth="1"/>
    <col min="15629" max="15629" width="11.125" style="94" customWidth="1"/>
    <col min="15630" max="15872" width="9.125" style="94"/>
    <col min="15873" max="15873" width="13.625" style="94" customWidth="1"/>
    <col min="15874" max="15874" width="11.5" style="94" customWidth="1"/>
    <col min="15875" max="15883" width="11.375" style="94" customWidth="1"/>
    <col min="15884" max="15884" width="9.125" style="94" customWidth="1"/>
    <col min="15885" max="15885" width="11.125" style="94" customWidth="1"/>
    <col min="15886" max="16128" width="9.125" style="94"/>
    <col min="16129" max="16129" width="13.625" style="94" customWidth="1"/>
    <col min="16130" max="16130" width="11.5" style="94" customWidth="1"/>
    <col min="16131" max="16139" width="11.375" style="94" customWidth="1"/>
    <col min="16140" max="16140" width="9.125" style="94" customWidth="1"/>
    <col min="16141" max="16141" width="11.125" style="94" customWidth="1"/>
    <col min="16142" max="16384" width="9.125" style="94"/>
  </cols>
  <sheetData>
    <row r="1" spans="1:13" ht="21">
      <c r="A1" s="93" t="s">
        <v>206</v>
      </c>
      <c r="B1" s="297"/>
      <c r="C1" s="297"/>
      <c r="D1" s="297"/>
      <c r="E1" s="297"/>
      <c r="F1" s="297"/>
      <c r="G1" s="298" t="s">
        <v>207</v>
      </c>
      <c r="H1" s="298"/>
      <c r="I1" s="298"/>
      <c r="J1" s="298"/>
      <c r="K1" s="298"/>
    </row>
    <row r="2" spans="1:13" ht="19.5" customHeight="1">
      <c r="A2" s="300" t="s">
        <v>208</v>
      </c>
      <c r="B2" s="197" t="s">
        <v>209</v>
      </c>
      <c r="C2" s="198"/>
      <c r="D2" s="198"/>
      <c r="E2" s="198"/>
      <c r="F2" s="198"/>
      <c r="G2" s="203" t="s">
        <v>210</v>
      </c>
      <c r="H2" s="204"/>
      <c r="I2" s="204"/>
      <c r="J2" s="204"/>
      <c r="K2" s="205"/>
    </row>
    <row r="3" spans="1:13" ht="20.25" customHeight="1">
      <c r="A3" s="301"/>
      <c r="B3" s="54" t="s">
        <v>211</v>
      </c>
      <c r="C3" s="54" t="s">
        <v>212</v>
      </c>
      <c r="D3" s="54" t="s">
        <v>213</v>
      </c>
      <c r="E3" s="54" t="s">
        <v>214</v>
      </c>
      <c r="F3" s="99" t="s">
        <v>215</v>
      </c>
      <c r="G3" s="54" t="s">
        <v>216</v>
      </c>
      <c r="H3" s="54" t="s">
        <v>217</v>
      </c>
      <c r="I3" s="54" t="s">
        <v>218</v>
      </c>
      <c r="J3" s="54" t="s">
        <v>214</v>
      </c>
      <c r="K3" s="54" t="s">
        <v>215</v>
      </c>
      <c r="M3" s="302" t="s">
        <v>219</v>
      </c>
    </row>
    <row r="4" spans="1:13" ht="39.75" customHeight="1">
      <c r="A4" s="7" t="s">
        <v>220</v>
      </c>
      <c r="B4" s="303">
        <v>144</v>
      </c>
      <c r="C4" s="303">
        <v>144</v>
      </c>
      <c r="D4" s="303">
        <v>143</v>
      </c>
      <c r="E4" s="303">
        <v>143</v>
      </c>
      <c r="F4" s="303">
        <v>143</v>
      </c>
      <c r="G4" s="304">
        <v>10.05942746489155</v>
      </c>
      <c r="H4" s="305">
        <v>10.119465917076599</v>
      </c>
      <c r="I4" s="50">
        <v>10.106007067137808</v>
      </c>
      <c r="J4" s="50">
        <v>10.177935943060497</v>
      </c>
      <c r="K4" s="306">
        <v>10.3</v>
      </c>
      <c r="M4" s="299">
        <v>1395000</v>
      </c>
    </row>
    <row r="5" spans="1:13" ht="39.75" customHeight="1">
      <c r="A5" s="51" t="s">
        <v>221</v>
      </c>
      <c r="B5" s="307">
        <v>134</v>
      </c>
      <c r="C5" s="307">
        <v>134</v>
      </c>
      <c r="D5" s="307">
        <v>132</v>
      </c>
      <c r="E5" s="307">
        <v>132</v>
      </c>
      <c r="F5" s="307">
        <v>132</v>
      </c>
      <c r="G5" s="308">
        <v>10.364593928358998</v>
      </c>
      <c r="H5" s="309">
        <v>10.414836945623669</v>
      </c>
      <c r="I5" s="310">
        <v>10.312661135330238</v>
      </c>
      <c r="J5" s="310">
        <v>10.37707295789817</v>
      </c>
      <c r="K5" s="311">
        <f>F5/M5*100000</f>
        <v>10.440683864793144</v>
      </c>
      <c r="M5" s="299">
        <v>1264285</v>
      </c>
    </row>
    <row r="6" spans="1:13" ht="39.75" customHeight="1">
      <c r="A6" s="52" t="s">
        <v>222</v>
      </c>
      <c r="B6" s="312">
        <v>10</v>
      </c>
      <c r="C6" s="312">
        <v>10</v>
      </c>
      <c r="D6" s="312">
        <v>11</v>
      </c>
      <c r="E6" s="312">
        <v>11</v>
      </c>
      <c r="F6" s="312">
        <v>11</v>
      </c>
      <c r="G6" s="313">
        <v>7.213445863088797</v>
      </c>
      <c r="H6" s="314">
        <v>7.3067902001329843</v>
      </c>
      <c r="I6" s="315">
        <v>8.1471825561414946</v>
      </c>
      <c r="J6" s="315">
        <v>8.2696818427858307</v>
      </c>
      <c r="K6" s="311">
        <f>F6/M6*100000</f>
        <v>8.3762297828272061</v>
      </c>
      <c r="M6" s="299">
        <v>131324</v>
      </c>
    </row>
    <row r="7" spans="1:13" ht="39.75" customHeight="1">
      <c r="A7" s="7" t="s">
        <v>223</v>
      </c>
      <c r="B7" s="303">
        <v>43</v>
      </c>
      <c r="C7" s="303">
        <v>43</v>
      </c>
      <c r="D7" s="303">
        <v>43</v>
      </c>
      <c r="E7" s="303">
        <v>43</v>
      </c>
      <c r="F7" s="303">
        <v>43</v>
      </c>
      <c r="G7" s="304">
        <v>8.3135001575698286</v>
      </c>
      <c r="H7" s="305">
        <v>8.3155741033683874</v>
      </c>
      <c r="I7" s="50">
        <v>8.3166516773525974</v>
      </c>
      <c r="J7" s="50">
        <v>8.3224141968773537</v>
      </c>
      <c r="K7" s="306">
        <f>F7/M7*100000</f>
        <v>8.3259271307112481</v>
      </c>
      <c r="M7" s="299">
        <v>516459</v>
      </c>
    </row>
    <row r="8" spans="1:13" ht="39.75" customHeight="1">
      <c r="A8" s="51" t="s">
        <v>224</v>
      </c>
      <c r="B8" s="307">
        <v>30</v>
      </c>
      <c r="C8" s="307">
        <v>30</v>
      </c>
      <c r="D8" s="307">
        <v>30</v>
      </c>
      <c r="E8" s="307">
        <v>30</v>
      </c>
      <c r="F8" s="307">
        <v>30</v>
      </c>
      <c r="G8" s="308">
        <v>18.014555761054933</v>
      </c>
      <c r="H8" s="309">
        <v>18.174658467876291</v>
      </c>
      <c r="I8" s="310">
        <v>18.340098791998827</v>
      </c>
      <c r="J8" s="310">
        <v>18.560681053256783</v>
      </c>
      <c r="K8" s="311">
        <f>F8/M8*100000</f>
        <v>18.759731610773088</v>
      </c>
      <c r="M8" s="299">
        <v>159917</v>
      </c>
    </row>
    <row r="9" spans="1:13" ht="39.75" customHeight="1">
      <c r="A9" s="51" t="s">
        <v>225</v>
      </c>
      <c r="B9" s="307">
        <v>7</v>
      </c>
      <c r="C9" s="307">
        <v>7</v>
      </c>
      <c r="D9" s="307">
        <v>7</v>
      </c>
      <c r="E9" s="307">
        <v>7</v>
      </c>
      <c r="F9" s="307">
        <v>7</v>
      </c>
      <c r="G9" s="308">
        <v>8.3125519534497094</v>
      </c>
      <c r="H9" s="309">
        <v>8.429164910590643</v>
      </c>
      <c r="I9" s="310">
        <v>8.5634243910793586</v>
      </c>
      <c r="J9" s="310">
        <v>8.6906860675887074</v>
      </c>
      <c r="K9" s="311">
        <f t="shared" ref="K9:K32" si="0">F9/M9*100000</f>
        <v>8.8376027371318191</v>
      </c>
      <c r="M9" s="299">
        <v>79207</v>
      </c>
    </row>
    <row r="10" spans="1:13" ht="39.75" customHeight="1">
      <c r="A10" s="51" t="s">
        <v>226</v>
      </c>
      <c r="B10" s="307">
        <v>6</v>
      </c>
      <c r="C10" s="307">
        <v>6</v>
      </c>
      <c r="D10" s="307">
        <v>6</v>
      </c>
      <c r="E10" s="307">
        <v>6</v>
      </c>
      <c r="F10" s="307">
        <v>6</v>
      </c>
      <c r="G10" s="308">
        <v>15.637216575449569</v>
      </c>
      <c r="H10" s="309">
        <v>15.880998385431832</v>
      </c>
      <c r="I10" s="310">
        <v>16.138142499798274</v>
      </c>
      <c r="J10" s="310">
        <v>16.485781013875531</v>
      </c>
      <c r="K10" s="311">
        <f t="shared" si="0"/>
        <v>16.789321991213587</v>
      </c>
      <c r="M10" s="299">
        <v>35737</v>
      </c>
    </row>
    <row r="11" spans="1:13" ht="39.75" customHeight="1">
      <c r="A11" s="51" t="s">
        <v>227</v>
      </c>
      <c r="B11" s="307">
        <v>12</v>
      </c>
      <c r="C11" s="307">
        <v>12</v>
      </c>
      <c r="D11" s="307">
        <v>12</v>
      </c>
      <c r="E11" s="307">
        <v>12</v>
      </c>
      <c r="F11" s="307">
        <v>12</v>
      </c>
      <c r="G11" s="308">
        <v>9.857477307265782</v>
      </c>
      <c r="H11" s="309">
        <v>9.8943775199742738</v>
      </c>
      <c r="I11" s="310">
        <v>9.9379705007908967</v>
      </c>
      <c r="J11" s="310">
        <v>10.004585434991037</v>
      </c>
      <c r="K11" s="311">
        <f t="shared" si="0"/>
        <v>10.075482153802234</v>
      </c>
      <c r="M11" s="299">
        <v>119101</v>
      </c>
    </row>
    <row r="12" spans="1:13" ht="39.75" customHeight="1">
      <c r="A12" s="51" t="s">
        <v>228</v>
      </c>
      <c r="B12" s="307">
        <v>10</v>
      </c>
      <c r="C12" s="307">
        <v>10</v>
      </c>
      <c r="D12" s="307">
        <v>10</v>
      </c>
      <c r="E12" s="307">
        <v>10</v>
      </c>
      <c r="F12" s="307">
        <v>10</v>
      </c>
      <c r="G12" s="308">
        <v>8.9213228537527538</v>
      </c>
      <c r="H12" s="309">
        <v>8.946144211844695</v>
      </c>
      <c r="I12" s="310">
        <v>8.9894912846881994</v>
      </c>
      <c r="J12" s="310">
        <v>9.06018682105225</v>
      </c>
      <c r="K12" s="311">
        <f t="shared" si="0"/>
        <v>9.1303355398310888</v>
      </c>
      <c r="M12" s="299">
        <v>109525</v>
      </c>
    </row>
    <row r="13" spans="1:13" ht="39.75" customHeight="1">
      <c r="A13" s="51" t="s">
        <v>229</v>
      </c>
      <c r="B13" s="307">
        <v>7</v>
      </c>
      <c r="C13" s="307">
        <v>7</v>
      </c>
      <c r="D13" s="307">
        <v>6</v>
      </c>
      <c r="E13" s="307">
        <v>6</v>
      </c>
      <c r="F13" s="307">
        <v>6</v>
      </c>
      <c r="G13" s="308">
        <v>14.844031638993151</v>
      </c>
      <c r="H13" s="309">
        <v>15.036624922131763</v>
      </c>
      <c r="I13" s="310">
        <v>13.045747086449817</v>
      </c>
      <c r="J13" s="310">
        <v>13.18652337311268</v>
      </c>
      <c r="K13" s="311">
        <f t="shared" si="0"/>
        <v>13.359161044686395</v>
      </c>
      <c r="M13" s="299">
        <v>44913</v>
      </c>
    </row>
    <row r="14" spans="1:13" ht="39.75" customHeight="1">
      <c r="A14" s="51" t="s">
        <v>230</v>
      </c>
      <c r="B14" s="307">
        <v>2</v>
      </c>
      <c r="C14" s="307">
        <v>2</v>
      </c>
      <c r="D14" s="307">
        <v>2</v>
      </c>
      <c r="E14" s="307">
        <v>2</v>
      </c>
      <c r="F14" s="307">
        <v>2</v>
      </c>
      <c r="G14" s="308">
        <v>5.2608043769892419</v>
      </c>
      <c r="H14" s="309">
        <v>5.2908653210232535</v>
      </c>
      <c r="I14" s="310">
        <v>5.3307745615437927</v>
      </c>
      <c r="J14" s="310">
        <v>5.3639435713136301</v>
      </c>
      <c r="K14" s="311">
        <f t="shared" si="0"/>
        <v>5.400151204233719</v>
      </c>
      <c r="M14" s="299">
        <v>37036</v>
      </c>
    </row>
    <row r="15" spans="1:13" ht="39.75" customHeight="1">
      <c r="A15" s="51" t="s">
        <v>231</v>
      </c>
      <c r="B15" s="307">
        <v>9</v>
      </c>
      <c r="C15" s="307">
        <v>9</v>
      </c>
      <c r="D15" s="307">
        <v>9</v>
      </c>
      <c r="E15" s="307">
        <v>9</v>
      </c>
      <c r="F15" s="307">
        <v>9</v>
      </c>
      <c r="G15" s="308">
        <v>9.9792653043121522</v>
      </c>
      <c r="H15" s="309">
        <v>10.040048638457849</v>
      </c>
      <c r="I15" s="310">
        <v>10.102824300660052</v>
      </c>
      <c r="J15" s="310">
        <v>10.160651184844825</v>
      </c>
      <c r="K15" s="311">
        <f t="shared" si="0"/>
        <v>10.237976065887064</v>
      </c>
      <c r="M15" s="299">
        <v>87908</v>
      </c>
    </row>
    <row r="16" spans="1:13" ht="39.75" customHeight="1">
      <c r="A16" s="51" t="s">
        <v>232</v>
      </c>
      <c r="B16" s="307">
        <v>4</v>
      </c>
      <c r="C16" s="307">
        <v>4</v>
      </c>
      <c r="D16" s="307">
        <v>3</v>
      </c>
      <c r="E16" s="307">
        <v>3</v>
      </c>
      <c r="F16" s="307">
        <v>3</v>
      </c>
      <c r="G16" s="308">
        <v>9.5057034220532319</v>
      </c>
      <c r="H16" s="309">
        <v>9.6476206555558228</v>
      </c>
      <c r="I16" s="310">
        <v>7.3252917907896657</v>
      </c>
      <c r="J16" s="310">
        <v>7.4211502782931351</v>
      </c>
      <c r="K16" s="311">
        <f t="shared" si="0"/>
        <v>7.5316328580036158</v>
      </c>
      <c r="M16" s="299">
        <v>39832</v>
      </c>
    </row>
    <row r="17" spans="1:13" ht="39.75" customHeight="1">
      <c r="A17" s="51" t="s">
        <v>233</v>
      </c>
      <c r="B17" s="307">
        <v>4</v>
      </c>
      <c r="C17" s="307">
        <v>4</v>
      </c>
      <c r="D17" s="307">
        <v>4</v>
      </c>
      <c r="E17" s="307">
        <v>4</v>
      </c>
      <c r="F17" s="307">
        <v>4</v>
      </c>
      <c r="G17" s="308">
        <v>11.346552066490796</v>
      </c>
      <c r="H17" s="309">
        <v>11.390818999886092</v>
      </c>
      <c r="I17" s="310">
        <v>11.458363172820762</v>
      </c>
      <c r="J17" s="310">
        <v>11.53469058192514</v>
      </c>
      <c r="K17" s="311">
        <f t="shared" si="0"/>
        <v>11.544011544011545</v>
      </c>
      <c r="M17" s="299">
        <v>34650</v>
      </c>
    </row>
    <row r="18" spans="1:13" ht="39.75" customHeight="1">
      <c r="A18" s="53" t="s">
        <v>234</v>
      </c>
      <c r="B18" s="316">
        <v>0</v>
      </c>
      <c r="C18" s="316">
        <v>0</v>
      </c>
      <c r="D18" s="316">
        <v>0</v>
      </c>
      <c r="E18" s="316">
        <v>0</v>
      </c>
      <c r="F18" s="316">
        <v>0</v>
      </c>
      <c r="G18" s="317">
        <v>0</v>
      </c>
      <c r="H18" s="318">
        <v>0</v>
      </c>
      <c r="I18" s="319">
        <v>0</v>
      </c>
      <c r="J18" s="319">
        <v>0</v>
      </c>
      <c r="K18" s="320">
        <f t="shared" si="0"/>
        <v>0</v>
      </c>
      <c r="M18" s="299">
        <v>7172</v>
      </c>
    </row>
    <row r="19" spans="1:13" ht="39.75" customHeight="1">
      <c r="A19" s="53" t="s">
        <v>235</v>
      </c>
      <c r="B19" s="316">
        <v>1</v>
      </c>
      <c r="C19" s="316">
        <v>1</v>
      </c>
      <c r="D19" s="316">
        <v>1</v>
      </c>
      <c r="E19" s="316">
        <v>1</v>
      </c>
      <c r="F19" s="316">
        <v>1</v>
      </c>
      <c r="G19" s="317">
        <v>10.369141435089174</v>
      </c>
      <c r="H19" s="318">
        <v>10.567473317129874</v>
      </c>
      <c r="I19" s="319">
        <v>10.801468999783971</v>
      </c>
      <c r="J19" s="319">
        <v>11.088933244621867</v>
      </c>
      <c r="K19" s="320">
        <f t="shared" si="0"/>
        <v>11.453441759248655</v>
      </c>
      <c r="M19" s="299">
        <v>8731</v>
      </c>
    </row>
    <row r="20" spans="1:13" ht="39.75" customHeight="1">
      <c r="A20" s="51" t="s">
        <v>236</v>
      </c>
      <c r="B20" s="307">
        <v>2</v>
      </c>
      <c r="C20" s="307">
        <v>2</v>
      </c>
      <c r="D20" s="307">
        <v>2</v>
      </c>
      <c r="E20" s="307">
        <v>2</v>
      </c>
      <c r="F20" s="307">
        <v>2</v>
      </c>
      <c r="G20" s="308">
        <v>6.5878322737903092</v>
      </c>
      <c r="H20" s="309">
        <v>6.6253685361248209</v>
      </c>
      <c r="I20" s="310">
        <v>6.6407676727429683</v>
      </c>
      <c r="J20" s="310">
        <v>6.6648893628365764</v>
      </c>
      <c r="K20" s="311">
        <f t="shared" si="0"/>
        <v>6.6642231181899971</v>
      </c>
      <c r="M20" s="299">
        <v>30011</v>
      </c>
    </row>
    <row r="21" spans="1:13" ht="39.75" customHeight="1">
      <c r="A21" s="51" t="s">
        <v>237</v>
      </c>
      <c r="B21" s="307">
        <v>1</v>
      </c>
      <c r="C21" s="307">
        <v>1</v>
      </c>
      <c r="D21" s="307">
        <v>1</v>
      </c>
      <c r="E21" s="307">
        <v>1</v>
      </c>
      <c r="F21" s="307">
        <v>1</v>
      </c>
      <c r="G21" s="308">
        <v>4.5493835585278193</v>
      </c>
      <c r="H21" s="309">
        <v>4.5657930782576939</v>
      </c>
      <c r="I21" s="310">
        <v>4.6089321104300129</v>
      </c>
      <c r="J21" s="315">
        <v>4.6461924452910832</v>
      </c>
      <c r="K21" s="321">
        <f t="shared" si="0"/>
        <v>4.6635265587837518</v>
      </c>
      <c r="M21" s="299">
        <v>21443</v>
      </c>
    </row>
    <row r="22" spans="1:13" ht="39.75" customHeight="1">
      <c r="A22" s="53" t="s">
        <v>238</v>
      </c>
      <c r="B22" s="316">
        <v>0</v>
      </c>
      <c r="C22" s="316">
        <v>0</v>
      </c>
      <c r="D22" s="316">
        <v>1</v>
      </c>
      <c r="E22" s="316">
        <v>1</v>
      </c>
      <c r="F22" s="316">
        <v>1</v>
      </c>
      <c r="G22" s="317">
        <v>0</v>
      </c>
      <c r="H22" s="318">
        <v>0</v>
      </c>
      <c r="I22" s="319">
        <v>5.719514985129261</v>
      </c>
      <c r="J22" s="319">
        <v>5.8203829812001633</v>
      </c>
      <c r="K22" s="320">
        <f t="shared" si="0"/>
        <v>5.9031877213695401</v>
      </c>
      <c r="M22" s="299">
        <v>16940</v>
      </c>
    </row>
    <row r="23" spans="1:13" ht="39.75" customHeight="1">
      <c r="A23" s="53" t="s">
        <v>239</v>
      </c>
      <c r="B23" s="316">
        <v>0</v>
      </c>
      <c r="C23" s="316">
        <v>0</v>
      </c>
      <c r="D23" s="316">
        <v>0</v>
      </c>
      <c r="E23" s="316">
        <v>0</v>
      </c>
      <c r="F23" s="316">
        <v>0</v>
      </c>
      <c r="G23" s="317">
        <v>0</v>
      </c>
      <c r="H23" s="318">
        <v>0</v>
      </c>
      <c r="I23" s="319">
        <v>0</v>
      </c>
      <c r="J23" s="315">
        <v>0</v>
      </c>
      <c r="K23" s="320">
        <f t="shared" si="0"/>
        <v>0</v>
      </c>
      <c r="M23" s="299">
        <v>9749</v>
      </c>
    </row>
    <row r="24" spans="1:13" ht="39.75" customHeight="1">
      <c r="A24" s="51" t="s">
        <v>240</v>
      </c>
      <c r="B24" s="307">
        <v>0</v>
      </c>
      <c r="C24" s="307">
        <v>0</v>
      </c>
      <c r="D24" s="307">
        <v>0</v>
      </c>
      <c r="E24" s="307">
        <v>0</v>
      </c>
      <c r="F24" s="307">
        <v>0</v>
      </c>
      <c r="G24" s="308">
        <v>0</v>
      </c>
      <c r="H24" s="309">
        <v>0</v>
      </c>
      <c r="I24" s="310">
        <v>0</v>
      </c>
      <c r="J24" s="310">
        <v>0</v>
      </c>
      <c r="K24" s="311">
        <f t="shared" si="0"/>
        <v>0</v>
      </c>
      <c r="M24" s="299">
        <v>4140</v>
      </c>
    </row>
    <row r="25" spans="1:13" ht="39.75" customHeight="1">
      <c r="A25" s="322" t="s">
        <v>241</v>
      </c>
      <c r="B25" s="307">
        <v>2</v>
      </c>
      <c r="C25" s="307">
        <v>2</v>
      </c>
      <c r="D25" s="307">
        <v>2</v>
      </c>
      <c r="E25" s="307">
        <v>2</v>
      </c>
      <c r="F25" s="307">
        <v>2</v>
      </c>
      <c r="G25" s="323">
        <v>17.192469698272156</v>
      </c>
      <c r="H25" s="310">
        <v>17.490161783996502</v>
      </c>
      <c r="I25" s="310">
        <v>17.708517797060384</v>
      </c>
      <c r="J25" s="310">
        <v>18.037518037518037</v>
      </c>
      <c r="K25" s="311">
        <f t="shared" si="0"/>
        <v>18.382352941176471</v>
      </c>
      <c r="M25" s="299">
        <v>10880</v>
      </c>
    </row>
    <row r="26" spans="1:13" ht="39.75" customHeight="1" thickBot="1">
      <c r="A26" s="7" t="s">
        <v>242</v>
      </c>
      <c r="B26" s="303">
        <v>4</v>
      </c>
      <c r="C26" s="303">
        <v>4</v>
      </c>
      <c r="D26" s="303">
        <v>4</v>
      </c>
      <c r="E26" s="303">
        <v>4</v>
      </c>
      <c r="F26" s="303">
        <v>4</v>
      </c>
      <c r="G26" s="304">
        <v>16.624412950417689</v>
      </c>
      <c r="H26" s="305">
        <v>16.964247847661053</v>
      </c>
      <c r="I26" s="50">
        <v>17.270411467553217</v>
      </c>
      <c r="J26" s="324">
        <v>17.604858941067736</v>
      </c>
      <c r="K26" s="325">
        <f t="shared" si="0"/>
        <v>17.971066582801686</v>
      </c>
      <c r="M26" s="299">
        <v>22258</v>
      </c>
    </row>
    <row r="27" spans="1:13" ht="39.75" customHeight="1" thickTop="1">
      <c r="A27" s="326" t="s">
        <v>108</v>
      </c>
      <c r="B27" s="327">
        <v>9</v>
      </c>
      <c r="C27" s="327">
        <v>9</v>
      </c>
      <c r="D27" s="327">
        <v>9</v>
      </c>
      <c r="E27" s="327">
        <v>9</v>
      </c>
      <c r="F27" s="327">
        <v>9</v>
      </c>
      <c r="G27" s="328">
        <v>9.9792653043121522</v>
      </c>
      <c r="H27" s="329">
        <v>10.040048638457849</v>
      </c>
      <c r="I27" s="329">
        <v>10.102824300660052</v>
      </c>
      <c r="J27" s="104">
        <v>10.160651184844825</v>
      </c>
      <c r="K27" s="311">
        <f t="shared" si="0"/>
        <v>10.237976065887064</v>
      </c>
      <c r="M27" s="299">
        <v>87908</v>
      </c>
    </row>
    <row r="28" spans="1:13" ht="39.75" customHeight="1">
      <c r="A28" s="51" t="s">
        <v>109</v>
      </c>
      <c r="B28" s="330">
        <v>22</v>
      </c>
      <c r="C28" s="330">
        <v>22</v>
      </c>
      <c r="D28" s="330">
        <v>22</v>
      </c>
      <c r="E28" s="330">
        <v>22</v>
      </c>
      <c r="F28" s="330">
        <v>22</v>
      </c>
      <c r="G28" s="107">
        <v>9.408705618707927</v>
      </c>
      <c r="H28" s="104">
        <v>9.4395887771870886</v>
      </c>
      <c r="I28" s="104">
        <v>9.4831673779042198</v>
      </c>
      <c r="J28" s="104">
        <v>9.5520106982519817</v>
      </c>
      <c r="K28" s="311">
        <f t="shared" si="0"/>
        <v>9.6227025797590819</v>
      </c>
      <c r="M28" s="299">
        <v>228626</v>
      </c>
    </row>
    <row r="29" spans="1:13" ht="39.75" customHeight="1">
      <c r="A29" s="51" t="s">
        <v>110</v>
      </c>
      <c r="B29" s="330">
        <v>30</v>
      </c>
      <c r="C29" s="330">
        <v>30</v>
      </c>
      <c r="D29" s="330">
        <v>30</v>
      </c>
      <c r="E29" s="330">
        <v>30</v>
      </c>
      <c r="F29" s="330">
        <v>30</v>
      </c>
      <c r="G29" s="107">
        <v>17.223561832586981</v>
      </c>
      <c r="H29" s="104">
        <v>17.378107060724901</v>
      </c>
      <c r="I29" s="104">
        <v>17.544475244745431</v>
      </c>
      <c r="J29" s="104">
        <v>17.762410003789316</v>
      </c>
      <c r="K29" s="311">
        <f t="shared" si="0"/>
        <v>17.954503288666519</v>
      </c>
      <c r="M29" s="299">
        <v>167089</v>
      </c>
    </row>
    <row r="30" spans="1:13" ht="39.75" customHeight="1">
      <c r="A30" s="51" t="s">
        <v>111</v>
      </c>
      <c r="B30" s="330">
        <v>53</v>
      </c>
      <c r="C30" s="330">
        <v>53</v>
      </c>
      <c r="D30" s="330">
        <v>53</v>
      </c>
      <c r="E30" s="330">
        <v>53</v>
      </c>
      <c r="F30" s="330">
        <v>53</v>
      </c>
      <c r="G30" s="107">
        <v>8.122792094837429</v>
      </c>
      <c r="H30" s="104">
        <v>8.1341864509009767</v>
      </c>
      <c r="I30" s="104">
        <v>8.1471529543421237</v>
      </c>
      <c r="J30" s="104">
        <v>8.1640197784932003</v>
      </c>
      <c r="K30" s="311">
        <f t="shared" si="0"/>
        <v>8.1748492280165959</v>
      </c>
      <c r="M30" s="299">
        <v>648330</v>
      </c>
    </row>
    <row r="31" spans="1:13" ht="39.75" customHeight="1">
      <c r="A31" s="51" t="s">
        <v>112</v>
      </c>
      <c r="B31" s="330">
        <v>17</v>
      </c>
      <c r="C31" s="330">
        <v>17</v>
      </c>
      <c r="D31" s="330">
        <v>16</v>
      </c>
      <c r="E31" s="330">
        <v>16</v>
      </c>
      <c r="F31" s="330">
        <v>16</v>
      </c>
      <c r="G31" s="107">
        <v>10.860260390713838</v>
      </c>
      <c r="H31" s="104">
        <v>11.026431003729527</v>
      </c>
      <c r="I31" s="104">
        <v>10.531789548515347</v>
      </c>
      <c r="J31" s="104">
        <v>10.701339005043007</v>
      </c>
      <c r="K31" s="311">
        <f t="shared" si="0"/>
        <v>10.871707061853218</v>
      </c>
      <c r="M31" s="299">
        <v>147171</v>
      </c>
    </row>
    <row r="32" spans="1:13" ht="39.75" customHeight="1">
      <c r="A32" s="52" t="s">
        <v>113</v>
      </c>
      <c r="B32" s="331">
        <v>13</v>
      </c>
      <c r="C32" s="331">
        <v>13</v>
      </c>
      <c r="D32" s="331">
        <v>13</v>
      </c>
      <c r="E32" s="331">
        <v>13</v>
      </c>
      <c r="F32" s="331">
        <v>13</v>
      </c>
      <c r="G32" s="110">
        <v>10.460166879893144</v>
      </c>
      <c r="H32" s="111">
        <v>10.620394425109881</v>
      </c>
      <c r="I32" s="111">
        <v>10.790799598250231</v>
      </c>
      <c r="J32" s="111">
        <v>10.965282229494923</v>
      </c>
      <c r="K32" s="321">
        <f t="shared" si="0"/>
        <v>11.160235223419324</v>
      </c>
      <c r="M32" s="299">
        <v>116485</v>
      </c>
    </row>
    <row r="33" spans="1:1" ht="13.15" customHeight="1">
      <c r="A33" s="332"/>
    </row>
  </sheetData>
  <mergeCells count="4">
    <mergeCell ref="G1:K1"/>
    <mergeCell ref="A2:A3"/>
    <mergeCell ref="B2:F2"/>
    <mergeCell ref="G2:K2"/>
  </mergeCells>
  <phoneticPr fontId="2"/>
  <pageMargins left="0.78740157480314965" right="0.78740157480314965" top="0.59055118110236227" bottom="0.59055118110236227" header="0" footer="0"/>
  <pageSetup paperSize="9" scale="6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１表</vt:lpstr>
      <vt:lpstr>２表</vt:lpstr>
      <vt:lpstr>３表</vt:lpstr>
      <vt:lpstr>４表</vt:lpstr>
      <vt:lpstr>５表</vt:lpstr>
      <vt:lpstr>６表</vt:lpstr>
      <vt:lpstr>７表</vt:lpstr>
      <vt:lpstr>８表</vt:lpstr>
      <vt:lpstr>９表</vt:lpstr>
      <vt:lpstr>１０表</vt:lpstr>
      <vt:lpstr>１１表</vt:lpstr>
      <vt:lpstr>１２表</vt:lpstr>
      <vt:lpstr>１３表</vt:lpstr>
      <vt:lpstr>１４－１５表</vt:lpstr>
      <vt:lpstr>'１０表'!Print_Area</vt:lpstr>
      <vt:lpstr>'１１表'!Print_Area</vt:lpstr>
      <vt:lpstr>'１２表'!Print_Area</vt:lpstr>
      <vt:lpstr>'１３表'!Print_Area</vt:lpstr>
      <vt:lpstr>'１表'!Print_Area</vt:lpstr>
      <vt:lpstr>'２表'!Print_Area</vt:lpstr>
      <vt:lpstr>'３表'!Print_Area</vt:lpstr>
      <vt:lpstr>'４表'!Print_Area</vt:lpstr>
      <vt:lpstr>'６表'!Print_Area</vt:lpstr>
      <vt:lpstr>'７表'!Print_Area</vt:lpstr>
      <vt:lpstr>'８表'!Print_Area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加地翔伍</dc:creator>
  <cp:lastModifiedBy>加地翔伍</cp:lastModifiedBy>
  <cp:lastPrinted>2017-10-05T04:35:05Z</cp:lastPrinted>
  <dcterms:created xsi:type="dcterms:W3CDTF">2017-10-05T04:18:50Z</dcterms:created>
  <dcterms:modified xsi:type="dcterms:W3CDTF">2017-10-05T05:41:55Z</dcterms:modified>
</cp:coreProperties>
</file>