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R04（近内）\03公営企業\07経営比較分析表\R3分（R4文書に保存）\20230106 公営企業に係る経営比較分析表（令和３年度決算）の分析等について\05 HP掲載データ\16 内子町〇\"/>
    </mc:Choice>
  </mc:AlternateContent>
  <workbookProtection workbookAlgorithmName="SHA-512" workbookHashValue="/z+V/QyAstLHW5pplCYps8zbAfcgkqkj/7U/vXbu96dbbGxGxyfnuRhF9GuoRVSyW/qeiwU1CYrRldNI4eJKjQ==" workbookSaltValue="AirgiKkj1qmiHdNbvtbYnw=="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<sst xmlns="http://schemas.openxmlformats.org/spreadsheetml/2006/main" count="228" uniqueCount="115">
  <si>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</si>
  <si>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</si>
  <si>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</si>
  <si>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</si>
  <si>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</si>
  <si>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</si>
  <si>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</si>
  <si>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</si>
  <si>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</si>
  <si>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</si>
  <si>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</si>
  <si>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</si>
  <si>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</si>
  <si>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</si>
  <si>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</si>
  <si>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</si>
  <si>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</si>
  <si>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</si>
  <si>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</si>
  <si>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</si>
  <si>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</si>
  <si>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</si>
  <si>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</si>
  <si>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</si>
  <si>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</si>
  <si>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</si>
  <si>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</si>
  <si>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</si>
  <si>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</si>
  <si>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</si>
  <si>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</si>
  <si>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</si>
  <si>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</si>
  <si>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</si>
  <si>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</si>
  <si>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</si>
  <si>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</si>
  <si>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</si>
  <si>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</si>
  <si>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</si>
  <si>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</si>
  <si>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</si>
  <si>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</si>
  <si>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</si>
  <si>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</si>
  <si>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</si>
  <si>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</si>
  <si>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</si>
  <si>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</si>
  <si>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</si>
  <si>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</si>
  <si>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</si>
  <si>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</si>
  <si>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</si>
  <si>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</si>
  <si>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</si>
  <si>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</si>
  <si>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</si>
  <si>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</si>
  <si>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</si>
  <si>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</si>
  <si>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</si>
  <si>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</si>
  <si>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</si>
  <si>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</si>
  <si>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</si>
  <si>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</si>
  <si>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</si>
  <si>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</si>
  <si>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</si>
  <si>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</si>
  <si>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</si>
  <si>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</si>
  <si>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</si>
  <si>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</si>
  <si>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</si>
  <si>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</si>
  <si>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</si>
  <si>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</si>
  <si>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</si>
  <si>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</si>
  <si>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</si>
  <si>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</si>
  <si>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</si>
  <si>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</si>
  <si>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</si>
  <si>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</si>
  <si>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</si>
  <si>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</si>
  <si>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</si>
  <si>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</si>
  <si>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</si>
  <si>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</si>
  <si>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内子町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</si>
  <si>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</si>
  <si>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</si>
  <si>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</si>
  <si>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</si>
  <si>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</si>
  <si>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</si>
  <si>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</si>
  <si>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</si>
  <si>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</si>
  <si>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</si>
  <si>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</si>
  <si>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</si>
  <si>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</si>
  <si>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</si>
  <si>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</si>
  <si>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</si>
  <si>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</si>
  <si>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</si>
  <si>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①有形固定資産減価償却率及び②管路経年化率は、高いほど施設の老朽化が進んでいることを示す。類似団体の平均値よりも下回っており、現在のところ問題ない状況である。
　③管路更新率については、未普及地域への水道整備事業による管路延長や送・配水管の耐震化を行ったが、類似団体の平均値よりも低い。
　旧簡易水道の施設、送・配水管等においては、老朽化が深刻なものも少なくない。引き続きリスクの高い管路から順次更新し、基幹病院や災害時の重要給水拠点に至る配水管の耐震化を優先的に進めていく。</t>
    <rPh sb="135" eb="138">
      <t>ヘイキンチ</t>
    </rPh>
    <rPh sb="141" eb="142">
      <t>ヒク</t>
    </rPh>
    <phoneticPr fontId="4"/>
  </si>
  <si>
    <t>　経営指数等の分析から、内子町は安定した経営状況であると言える。しかし、近年の人口減少や節水型機器の普及、節水意識の高まりから、水道使用量は徐々に減少している。
　水道事業を取り巻く環境は、一層の厳しさを増していくことが確実な状況にあるが、安心・安全な水を供給するためには、施設や管路の耐震化、老朽化による更新を実施していかなくてはならない。
　今後は、経営健全化を図るため、実情に応じた運営基盤の強化や水道料金の見直しを検討しなければならない。</t>
    <phoneticPr fontId="4"/>
  </si>
  <si>
    <t>　①経常収支比率は、前年度を上回っており、類似団体より比率は高く健全経営を行っている。収益の減額は、水道使用料の減少、一般会計補助金の減少が主な要因であるが、総費用についても減額している。
　②累積欠損金比率は、累積欠損金は発生しておらず健全な経営が行われている。
　③流動比率は、流動資産は増加し流動負債が大きく減少した。その結果、前年度に比べ流動比率が増加し、類似団体の平均値を上回っている。
　④水道未普及地域への拡張事業に対する企業債の借入を行っているため、他団体と比べ比率が高くなっている。
　⑤料金回収率は、前年度より増加したが、類似団体の平均値を下回っている。適切な料金収入が確保できているか、改めて検討する。
  ⑥給水原価は、類似団体の平均値よりも低いが、引き続き効果的な維持管理や有収率の向上を図るため、現状を分析しながら経営改善の検討を行っていく。
　⑦施設利用率は、類似団体の平均値を上回っており、施設の効率的な運用ができている。
　⑧有収率は、前年度より増加し類似団体の平均値を上回っている。引き続き、漏水調査や老朽管の更新に努めていく。</t>
    <rPh sb="2" eb="4">
      <t>ケイジョウ</t>
    </rPh>
    <rPh sb="4" eb="6">
      <t>シュウシ</t>
    </rPh>
    <rPh sb="6" eb="8">
      <t>ヒリツ</t>
    </rPh>
    <rPh sb="21" eb="23">
      <t>ルイジ</t>
    </rPh>
    <rPh sb="23" eb="25">
      <t>ダンタイ</t>
    </rPh>
    <rPh sb="27" eb="29">
      <t>ヒリツ</t>
    </rPh>
    <rPh sb="30" eb="31">
      <t>タカ</t>
    </rPh>
    <rPh sb="32" eb="34">
      <t>ケンゼン</t>
    </rPh>
    <rPh sb="34" eb="36">
      <t>ケイエイ</t>
    </rPh>
    <rPh sb="37" eb="38">
      <t>オコナ</t>
    </rPh>
    <rPh sb="50" eb="52">
      <t>スイドウ</t>
    </rPh>
    <rPh sb="52" eb="55">
      <t>シヨウリョウ</t>
    </rPh>
    <rPh sb="79" eb="80">
      <t>ソウ</t>
    </rPh>
    <rPh sb="87" eb="89">
      <t>ゲンガク</t>
    </rPh>
    <rPh sb="106" eb="108">
      <t>ルイセキ</t>
    </rPh>
    <rPh sb="108" eb="110">
      <t>ケッソン</t>
    </rPh>
    <rPh sb="110" eb="111">
      <t>キン</t>
    </rPh>
    <rPh sb="112" eb="114">
      <t>ハッセイ</t>
    </rPh>
    <rPh sb="119" eb="121">
      <t>ケンゼン</t>
    </rPh>
    <rPh sb="122" eb="124">
      <t>ケイエイ</t>
    </rPh>
    <rPh sb="125" eb="126">
      <t>オコナ</t>
    </rPh>
    <rPh sb="135" eb="137">
      <t>リュウドウ</t>
    </rPh>
    <rPh sb="137" eb="139">
      <t>ヒリツ</t>
    </rPh>
    <rPh sb="141" eb="143">
      <t>リュウドウ</t>
    </rPh>
    <rPh sb="143" eb="145">
      <t>シサン</t>
    </rPh>
    <rPh sb="146" eb="148">
      <t>ゾウカ</t>
    </rPh>
    <rPh sb="157" eb="159">
      <t>ゲンショウ</t>
    </rPh>
    <rPh sb="178" eb="180">
      <t>ゾウカ</t>
    </rPh>
    <rPh sb="187" eb="190">
      <t>ヘイキンチ</t>
    </rPh>
    <rPh sb="260" eb="263">
      <t>ゼンネンド</t>
    </rPh>
    <rPh sb="265" eb="267">
      <t>ゾウカ</t>
    </rPh>
    <rPh sb="322" eb="324">
      <t>ルイジ</t>
    </rPh>
    <rPh sb="324" eb="326">
      <t>ダンタイ</t>
    </rPh>
    <rPh sb="327" eb="330">
      <t>ヘイキンチ</t>
    </rPh>
    <rPh sb="333" eb="334">
      <t>ヒク</t>
    </rPh>
    <rPh sb="435" eb="436">
      <t>ゼン</t>
    </rPh>
    <rPh sb="436" eb="437">
      <t>ネン</t>
    </rPh>
    <rPh sb="437" eb="438">
      <t>ド</t>
    </rPh>
    <rPh sb="440" eb="442">
      <t>ゾウカ</t>
    </rPh>
    <rPh sb="452" eb="453">
      <t>ウエ</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</si>
</sst>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2.64</c:v>
                </c:pt>
                <c:pt idx="1">
                  <c:v>1.52</c:v>
                </c:pt>
                <c:pt idx="2">
                  <c:v>0.44</c:v>
                </c:pt>
                <c:pt idx="3">
                  <c:v>0.38</c:v>
                </c:pt>
                <c:pt idx="4">
                  <c:v>0.22</c:v>
                </c:pt>
              </c:numCache>
            </c:numRef>
          </c:val>
          <c:extLst>
            <c:ext xmlns:c16="http://schemas.microsoft.com/office/drawing/2014/chart" uri="{C3380CC4-5D6E-409C-BE32-E72D297353CC}">
              <c16:uniqueId val="{00000000-20B1-4917-80D4-D8B59E46DCDF}"/>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0.39</c:v>
                </c:pt>
                <c:pt idx="1">
                  <c:v>0.43</c:v>
                </c:pt>
                <c:pt idx="2">
                  <c:v>0.42</c:v>
                </c:pt>
                <c:pt idx="3">
                  <c:v>0.44</c:v>
                </c:pt>
                <c:pt idx="4">
                  <c:v>0.5</c:v>
                </c:pt>
              </c:numCache>
            </c:numRef>
          </c:val>
          <c:smooth val="0"/>
          <c:extLst>
            <c:ext xmlns:c16="http://schemas.microsoft.com/office/drawing/2014/chart" uri="{C3380CC4-5D6E-409C-BE32-E72D297353CC}">
              <c16:uniqueId val="{00000001-20B1-4917-80D4-D8B59E46DCDF}"/>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65.180000000000007</c:v>
                </c:pt>
                <c:pt idx="1">
                  <c:v>65.11</c:v>
                </c:pt>
                <c:pt idx="2">
                  <c:v>60.06</c:v>
                </c:pt>
                <c:pt idx="3">
                  <c:v>57.93</c:v>
                </c:pt>
                <c:pt idx="4">
                  <c:v>54.04</c:v>
                </c:pt>
              </c:numCache>
            </c:numRef>
          </c:val>
          <c:extLst>
            <c:ext xmlns:c16="http://schemas.microsoft.com/office/drawing/2014/chart" uri="{C3380CC4-5D6E-409C-BE32-E72D297353CC}">
              <c16:uniqueId val="{00000000-8DD0-4730-8B83-C8F837462B1B}"/>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55.88</c:v>
                </c:pt>
                <c:pt idx="1">
                  <c:v>55.22</c:v>
                </c:pt>
                <c:pt idx="2">
                  <c:v>54.05</c:v>
                </c:pt>
                <c:pt idx="3">
                  <c:v>54.43</c:v>
                </c:pt>
                <c:pt idx="4">
                  <c:v>53.87</c:v>
                </c:pt>
              </c:numCache>
            </c:numRef>
          </c:val>
          <c:smooth val="0"/>
          <c:extLst>
            <c:ext xmlns:c16="http://schemas.microsoft.com/office/drawing/2014/chart" uri="{C3380CC4-5D6E-409C-BE32-E72D297353CC}">
              <c16:uniqueId val="{00000001-8DD0-4730-8B83-C8F837462B1B}"/>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72.17</c:v>
                </c:pt>
                <c:pt idx="1">
                  <c:v>71</c:v>
                </c:pt>
                <c:pt idx="2">
                  <c:v>74.760000000000005</c:v>
                </c:pt>
                <c:pt idx="3">
                  <c:v>77.260000000000005</c:v>
                </c:pt>
                <c:pt idx="4">
                  <c:v>80.760000000000005</c:v>
                </c:pt>
              </c:numCache>
            </c:numRef>
          </c:val>
          <c:extLst>
            <c:ext xmlns:c16="http://schemas.microsoft.com/office/drawing/2014/chart" uri="{C3380CC4-5D6E-409C-BE32-E72D297353CC}">
              <c16:uniqueId val="{00000000-DF9E-42E6-B6A1-49CD95DFCED1}"/>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80.989999999999995</c:v>
                </c:pt>
                <c:pt idx="1">
                  <c:v>80.930000000000007</c:v>
                </c:pt>
                <c:pt idx="2">
                  <c:v>80.510000000000005</c:v>
                </c:pt>
                <c:pt idx="3">
                  <c:v>79.44</c:v>
                </c:pt>
                <c:pt idx="4">
                  <c:v>79.489999999999995</c:v>
                </c:pt>
              </c:numCache>
            </c:numRef>
          </c:val>
          <c:smooth val="0"/>
          <c:extLst>
            <c:ext xmlns:c16="http://schemas.microsoft.com/office/drawing/2014/chart" uri="{C3380CC4-5D6E-409C-BE32-E72D297353CC}">
              <c16:uniqueId val="{00000001-DF9E-42E6-B6A1-49CD95DFCED1}"/>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118.82</c:v>
                </c:pt>
                <c:pt idx="1">
                  <c:v>107.5</c:v>
                </c:pt>
                <c:pt idx="2">
                  <c:v>116.76</c:v>
                </c:pt>
                <c:pt idx="3">
                  <c:v>113.95</c:v>
                </c:pt>
                <c:pt idx="4">
                  <c:v>116.92</c:v>
                </c:pt>
              </c:numCache>
            </c:numRef>
          </c:val>
          <c:extLst>
            <c:ext xmlns:c16="http://schemas.microsoft.com/office/drawing/2014/chart" uri="{C3380CC4-5D6E-409C-BE32-E72D297353CC}">
              <c16:uniqueId val="{00000000-207E-48F7-978E-B69F4D1528A5}"/>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110.02</c:v>
                </c:pt>
                <c:pt idx="1">
                  <c:v>108.76</c:v>
                </c:pt>
                <c:pt idx="2">
                  <c:v>108.46</c:v>
                </c:pt>
                <c:pt idx="3">
                  <c:v>109.02</c:v>
                </c:pt>
                <c:pt idx="4">
                  <c:v>107.81</c:v>
                </c:pt>
              </c:numCache>
            </c:numRef>
          </c:val>
          <c:smooth val="0"/>
          <c:extLst>
            <c:ext xmlns:c16="http://schemas.microsoft.com/office/drawing/2014/chart" uri="{C3380CC4-5D6E-409C-BE32-E72D297353CC}">
              <c16:uniqueId val="{00000001-207E-48F7-978E-B69F4D1528A5}"/>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25.13</c:v>
                </c:pt>
                <c:pt idx="1">
                  <c:v>27.67</c:v>
                </c:pt>
                <c:pt idx="2">
                  <c:v>30.02</c:v>
                </c:pt>
                <c:pt idx="3">
                  <c:v>31.66</c:v>
                </c:pt>
                <c:pt idx="4">
                  <c:v>33.97</c:v>
                </c:pt>
              </c:numCache>
            </c:numRef>
          </c:val>
          <c:extLst>
            <c:ext xmlns:c16="http://schemas.microsoft.com/office/drawing/2014/chart" uri="{C3380CC4-5D6E-409C-BE32-E72D297353CC}">
              <c16:uniqueId val="{00000000-C900-4DA8-BA50-A8C95B03E7F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46.61</c:v>
                </c:pt>
                <c:pt idx="1">
                  <c:v>47.97</c:v>
                </c:pt>
                <c:pt idx="2">
                  <c:v>49.12</c:v>
                </c:pt>
                <c:pt idx="3">
                  <c:v>49.39</c:v>
                </c:pt>
                <c:pt idx="4">
                  <c:v>50.75</c:v>
                </c:pt>
              </c:numCache>
            </c:numRef>
          </c:val>
          <c:smooth val="0"/>
          <c:extLst>
            <c:ext xmlns:c16="http://schemas.microsoft.com/office/drawing/2014/chart" uri="{C3380CC4-5D6E-409C-BE32-E72D297353CC}">
              <c16:uniqueId val="{00000001-C900-4DA8-BA50-A8C95B03E7F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0</c:v>
                </c:pt>
                <c:pt idx="1">
                  <c:v>0</c:v>
                </c:pt>
                <c:pt idx="2">
                  <c:v>0</c:v>
                </c:pt>
                <c:pt idx="3">
                  <c:v>0</c:v>
                </c:pt>
                <c:pt idx="4" formatCode="#,##0.00;&quot;△&quot;#,##0.00;&quot;-&quot;">
                  <c:v>18.670000000000002</c:v>
                </c:pt>
              </c:numCache>
            </c:numRef>
          </c:val>
          <c:extLst>
            <c:ext xmlns:c16="http://schemas.microsoft.com/office/drawing/2014/chart" uri="{C3380CC4-5D6E-409C-BE32-E72D297353CC}">
              <c16:uniqueId val="{00000000-A441-4AFC-95F0-F417B0803BC9}"/>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10.84</c:v>
                </c:pt>
                <c:pt idx="1">
                  <c:v>15.33</c:v>
                </c:pt>
                <c:pt idx="2">
                  <c:v>16.760000000000002</c:v>
                </c:pt>
                <c:pt idx="3">
                  <c:v>18.57</c:v>
                </c:pt>
                <c:pt idx="4">
                  <c:v>21.14</c:v>
                </c:pt>
              </c:numCache>
            </c:numRef>
          </c:val>
          <c:smooth val="0"/>
          <c:extLst>
            <c:ext xmlns:c16="http://schemas.microsoft.com/office/drawing/2014/chart" uri="{C3380CC4-5D6E-409C-BE32-E72D297353CC}">
              <c16:uniqueId val="{00000001-A441-4AFC-95F0-F417B0803BC9}"/>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1A8-4EB6-B7CE-A0B6DF85873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7.31</c:v>
                </c:pt>
                <c:pt idx="1">
                  <c:v>7.48</c:v>
                </c:pt>
                <c:pt idx="2">
                  <c:v>11.94</c:v>
                </c:pt>
                <c:pt idx="3">
                  <c:v>11</c:v>
                </c:pt>
                <c:pt idx="4">
                  <c:v>8.86</c:v>
                </c:pt>
              </c:numCache>
            </c:numRef>
          </c:val>
          <c:smooth val="0"/>
          <c:extLst>
            <c:ext xmlns:c16="http://schemas.microsoft.com/office/drawing/2014/chart" uri="{C3380CC4-5D6E-409C-BE32-E72D297353CC}">
              <c16:uniqueId val="{00000001-A1A8-4EB6-B7CE-A0B6DF85873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183.45</c:v>
                </c:pt>
                <c:pt idx="1">
                  <c:v>238.63</c:v>
                </c:pt>
                <c:pt idx="2">
                  <c:v>361.04</c:v>
                </c:pt>
                <c:pt idx="3">
                  <c:v>327.58</c:v>
                </c:pt>
                <c:pt idx="4">
                  <c:v>518.39</c:v>
                </c:pt>
              </c:numCache>
            </c:numRef>
          </c:val>
          <c:extLst>
            <c:ext xmlns:c16="http://schemas.microsoft.com/office/drawing/2014/chart" uri="{C3380CC4-5D6E-409C-BE32-E72D297353CC}">
              <c16:uniqueId val="{00000000-169B-45CD-AA4C-BDCDC733E389}"/>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355.27</c:v>
                </c:pt>
                <c:pt idx="1">
                  <c:v>359.7</c:v>
                </c:pt>
                <c:pt idx="2">
                  <c:v>362.93</c:v>
                </c:pt>
                <c:pt idx="3">
                  <c:v>371.81</c:v>
                </c:pt>
                <c:pt idx="4">
                  <c:v>384.23</c:v>
                </c:pt>
              </c:numCache>
            </c:numRef>
          </c:val>
          <c:smooth val="0"/>
          <c:extLst>
            <c:ext xmlns:c16="http://schemas.microsoft.com/office/drawing/2014/chart" uri="{C3380CC4-5D6E-409C-BE32-E72D297353CC}">
              <c16:uniqueId val="{00000001-169B-45CD-AA4C-BDCDC733E389}"/>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1046.47</c:v>
                </c:pt>
                <c:pt idx="1">
                  <c:v>1026.05</c:v>
                </c:pt>
                <c:pt idx="2">
                  <c:v>1020.96</c:v>
                </c:pt>
                <c:pt idx="3">
                  <c:v>1015.88</c:v>
                </c:pt>
                <c:pt idx="4">
                  <c:v>973.14</c:v>
                </c:pt>
              </c:numCache>
            </c:numRef>
          </c:val>
          <c:extLst>
            <c:ext xmlns:c16="http://schemas.microsoft.com/office/drawing/2014/chart" uri="{C3380CC4-5D6E-409C-BE32-E72D297353CC}">
              <c16:uniqueId val="{00000000-32A8-425C-B437-45B4933CC709}"/>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458.27</c:v>
                </c:pt>
                <c:pt idx="1">
                  <c:v>447.01</c:v>
                </c:pt>
                <c:pt idx="2">
                  <c:v>439.05</c:v>
                </c:pt>
                <c:pt idx="3">
                  <c:v>465.85</c:v>
                </c:pt>
                <c:pt idx="4">
                  <c:v>439.43</c:v>
                </c:pt>
              </c:numCache>
            </c:numRef>
          </c:val>
          <c:smooth val="0"/>
          <c:extLst>
            <c:ext xmlns:c16="http://schemas.microsoft.com/office/drawing/2014/chart" uri="{C3380CC4-5D6E-409C-BE32-E72D297353CC}">
              <c16:uniqueId val="{00000001-32A8-425C-B437-45B4933CC709}"/>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90.46</c:v>
                </c:pt>
                <c:pt idx="1">
                  <c:v>81.78</c:v>
                </c:pt>
                <c:pt idx="2">
                  <c:v>87.78</c:v>
                </c:pt>
                <c:pt idx="3">
                  <c:v>87.92</c:v>
                </c:pt>
                <c:pt idx="4">
                  <c:v>91.24</c:v>
                </c:pt>
              </c:numCache>
            </c:numRef>
          </c:val>
          <c:extLst>
            <c:ext xmlns:c16="http://schemas.microsoft.com/office/drawing/2014/chart" uri="{C3380CC4-5D6E-409C-BE32-E72D297353CC}">
              <c16:uniqueId val="{00000000-C3E9-42A1-BCCA-E4E0C2C54749}"/>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96.77</c:v>
                </c:pt>
                <c:pt idx="1">
                  <c:v>95.81</c:v>
                </c:pt>
                <c:pt idx="2">
                  <c:v>95.26</c:v>
                </c:pt>
                <c:pt idx="3">
                  <c:v>92.39</c:v>
                </c:pt>
                <c:pt idx="4">
                  <c:v>94.41</c:v>
                </c:pt>
              </c:numCache>
            </c:numRef>
          </c:val>
          <c:smooth val="0"/>
          <c:extLst>
            <c:ext xmlns:c16="http://schemas.microsoft.com/office/drawing/2014/chart" uri="{C3380CC4-5D6E-409C-BE32-E72D297353CC}">
              <c16:uniqueId val="{00000001-C3E9-42A1-BCCA-E4E0C2C54749}"/>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171.61</c:v>
                </c:pt>
                <c:pt idx="1">
                  <c:v>190.22</c:v>
                </c:pt>
                <c:pt idx="2">
                  <c:v>181.02</c:v>
                </c:pt>
                <c:pt idx="3">
                  <c:v>180.6</c:v>
                </c:pt>
                <c:pt idx="4">
                  <c:v>177.33</c:v>
                </c:pt>
              </c:numCache>
            </c:numRef>
          </c:val>
          <c:extLst>
            <c:ext xmlns:c16="http://schemas.microsoft.com/office/drawing/2014/chart" uri="{C3380CC4-5D6E-409C-BE32-E72D297353CC}">
              <c16:uniqueId val="{00000000-F7B9-49FB-9765-D80CD8712C07}"/>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187.18</c:v>
                </c:pt>
                <c:pt idx="1">
                  <c:v>189.58</c:v>
                </c:pt>
                <c:pt idx="2">
                  <c:v>192.82</c:v>
                </c:pt>
                <c:pt idx="3">
                  <c:v>192.98</c:v>
                </c:pt>
                <c:pt idx="4">
                  <c:v>192.13</c:v>
                </c:pt>
              </c:numCache>
            </c:numRef>
          </c:val>
          <c:smooth val="0"/>
          <c:extLst>
            <c:ext xmlns:c16="http://schemas.microsoft.com/office/drawing/2014/chart" uri="{C3380CC4-5D6E-409C-BE32-E72D297353CC}">
              <c16:uniqueId val="{00000001-F7B9-49FB-9765-D80CD8712C07}"/>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election activeCell="B14" sqref="B14:BJ1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愛媛県　内子町</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A7</v>
      </c>
      <c r="X8" s="44"/>
      <c r="Y8" s="44"/>
      <c r="Z8" s="44"/>
      <c r="AA8" s="44"/>
      <c r="AB8" s="44"/>
      <c r="AC8" s="44"/>
      <c r="AD8" s="44" t="str">
        <f>データ!$M$6</f>
        <v>非設置</v>
      </c>
      <c r="AE8" s="44"/>
      <c r="AF8" s="44"/>
      <c r="AG8" s="44"/>
      <c r="AH8" s="44"/>
      <c r="AI8" s="44"/>
      <c r="AJ8" s="44"/>
      <c r="AK8" s="2"/>
      <c r="AL8" s="45">
        <f>データ!$R$6</f>
        <v>15758</v>
      </c>
      <c r="AM8" s="45"/>
      <c r="AN8" s="45"/>
      <c r="AO8" s="45"/>
      <c r="AP8" s="45"/>
      <c r="AQ8" s="45"/>
      <c r="AR8" s="45"/>
      <c r="AS8" s="45"/>
      <c r="AT8" s="46">
        <f>データ!$S$6</f>
        <v>299.43</v>
      </c>
      <c r="AU8" s="47"/>
      <c r="AV8" s="47"/>
      <c r="AW8" s="47"/>
      <c r="AX8" s="47"/>
      <c r="AY8" s="47"/>
      <c r="AZ8" s="47"/>
      <c r="BA8" s="47"/>
      <c r="BB8" s="48">
        <f>データ!$T$6</f>
        <v>52.63</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66.599999999999994</v>
      </c>
      <c r="J10" s="47"/>
      <c r="K10" s="47"/>
      <c r="L10" s="47"/>
      <c r="M10" s="47"/>
      <c r="N10" s="47"/>
      <c r="O10" s="81"/>
      <c r="P10" s="48">
        <f>データ!$P$6</f>
        <v>88.93</v>
      </c>
      <c r="Q10" s="48"/>
      <c r="R10" s="48"/>
      <c r="S10" s="48"/>
      <c r="T10" s="48"/>
      <c r="U10" s="48"/>
      <c r="V10" s="48"/>
      <c r="W10" s="45">
        <f>データ!$Q$6</f>
        <v>2940</v>
      </c>
      <c r="X10" s="45"/>
      <c r="Y10" s="45"/>
      <c r="Z10" s="45"/>
      <c r="AA10" s="45"/>
      <c r="AB10" s="45"/>
      <c r="AC10" s="45"/>
      <c r="AD10" s="2"/>
      <c r="AE10" s="2"/>
      <c r="AF10" s="2"/>
      <c r="AG10" s="2"/>
      <c r="AH10" s="2"/>
      <c r="AI10" s="2"/>
      <c r="AJ10" s="2"/>
      <c r="AK10" s="2"/>
      <c r="AL10" s="45">
        <f>データ!$U$6</f>
        <v>13891</v>
      </c>
      <c r="AM10" s="45"/>
      <c r="AN10" s="45"/>
      <c r="AO10" s="45"/>
      <c r="AP10" s="45"/>
      <c r="AQ10" s="45"/>
      <c r="AR10" s="45"/>
      <c r="AS10" s="45"/>
      <c r="AT10" s="46">
        <f>データ!$V$6</f>
        <v>41.17</v>
      </c>
      <c r="AU10" s="47"/>
      <c r="AV10" s="47"/>
      <c r="AW10" s="47"/>
      <c r="AX10" s="47"/>
      <c r="AY10" s="47"/>
      <c r="AZ10" s="47"/>
      <c r="BA10" s="47"/>
      <c r="BB10" s="48">
        <f>データ!$W$6</f>
        <v>337.41</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114</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112</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113</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W60PiU/XhxxJP0Bl3peQLhA8ryjO5dsYWezUhPguysjHm9JoaCMeVrJT5+5mR8oPdvg3Dsaet1mLPZ5oe73k4Q==" saltValue="H8Aek8Np/j9bgsk2fiBkO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384224</v>
      </c>
      <c r="D6" s="20">
        <f t="shared" si="3"/>
        <v>46</v>
      </c>
      <c r="E6" s="20">
        <f t="shared" si="3"/>
        <v>1</v>
      </c>
      <c r="F6" s="20">
        <f t="shared" si="3"/>
        <v>0</v>
      </c>
      <c r="G6" s="20">
        <f t="shared" si="3"/>
        <v>1</v>
      </c>
      <c r="H6" s="20" t="str">
        <f t="shared" si="3"/>
        <v>愛媛県　内子町</v>
      </c>
      <c r="I6" s="20" t="str">
        <f t="shared" si="3"/>
        <v>法適用</v>
      </c>
      <c r="J6" s="20" t="str">
        <f t="shared" si="3"/>
        <v>水道事業</v>
      </c>
      <c r="K6" s="20" t="str">
        <f t="shared" si="3"/>
        <v>末端給水事業</v>
      </c>
      <c r="L6" s="20" t="str">
        <f t="shared" si="3"/>
        <v>A7</v>
      </c>
      <c r="M6" s="20" t="str">
        <f t="shared" si="3"/>
        <v>非設置</v>
      </c>
      <c r="N6" s="21" t="str">
        <f t="shared" si="3"/>
        <v>-</v>
      </c>
      <c r="O6" s="21">
        <f t="shared" si="3"/>
        <v>66.599999999999994</v>
      </c>
      <c r="P6" s="21">
        <f t="shared" si="3"/>
        <v>88.93</v>
      </c>
      <c r="Q6" s="21">
        <f t="shared" si="3"/>
        <v>2940</v>
      </c>
      <c r="R6" s="21">
        <f t="shared" si="3"/>
        <v>15758</v>
      </c>
      <c r="S6" s="21">
        <f t="shared" si="3"/>
        <v>299.43</v>
      </c>
      <c r="T6" s="21">
        <f t="shared" si="3"/>
        <v>52.63</v>
      </c>
      <c r="U6" s="21">
        <f t="shared" si="3"/>
        <v>13891</v>
      </c>
      <c r="V6" s="21">
        <f t="shared" si="3"/>
        <v>41.17</v>
      </c>
      <c r="W6" s="21">
        <f t="shared" si="3"/>
        <v>337.41</v>
      </c>
      <c r="X6" s="22">
        <f>IF(X7="",NA(),X7)</f>
        <v>118.82</v>
      </c>
      <c r="Y6" s="22">
        <f t="shared" ref="Y6:AG6" si="4">IF(Y7="",NA(),Y7)</f>
        <v>107.5</v>
      </c>
      <c r="Z6" s="22">
        <f t="shared" si="4"/>
        <v>116.76</v>
      </c>
      <c r="AA6" s="22">
        <f t="shared" si="4"/>
        <v>113.95</v>
      </c>
      <c r="AB6" s="22">
        <f t="shared" si="4"/>
        <v>116.92</v>
      </c>
      <c r="AC6" s="22">
        <f t="shared" si="4"/>
        <v>110.02</v>
      </c>
      <c r="AD6" s="22">
        <f t="shared" si="4"/>
        <v>108.76</v>
      </c>
      <c r="AE6" s="22">
        <f t="shared" si="4"/>
        <v>108.46</v>
      </c>
      <c r="AF6" s="22">
        <f t="shared" si="4"/>
        <v>109.02</v>
      </c>
      <c r="AG6" s="22">
        <f t="shared" si="4"/>
        <v>107.81</v>
      </c>
      <c r="AH6" s="21" t="str">
        <f>IF(AH7="","",IF(AH7="-","【-】","【"&amp;SUBSTITUTE(TEXT(AH7,"#,##0.00"),"-","△")&amp;"】"))</f>
        <v>【111.39】</v>
      </c>
      <c r="AI6" s="21">
        <f>IF(AI7="",NA(),AI7)</f>
        <v>0</v>
      </c>
      <c r="AJ6" s="21">
        <f t="shared" ref="AJ6:AR6" si="5">IF(AJ7="",NA(),AJ7)</f>
        <v>0</v>
      </c>
      <c r="AK6" s="21">
        <f t="shared" si="5"/>
        <v>0</v>
      </c>
      <c r="AL6" s="21">
        <f t="shared" si="5"/>
        <v>0</v>
      </c>
      <c r="AM6" s="21">
        <f t="shared" si="5"/>
        <v>0</v>
      </c>
      <c r="AN6" s="22">
        <f t="shared" si="5"/>
        <v>7.31</v>
      </c>
      <c r="AO6" s="22">
        <f t="shared" si="5"/>
        <v>7.48</v>
      </c>
      <c r="AP6" s="22">
        <f t="shared" si="5"/>
        <v>11.94</v>
      </c>
      <c r="AQ6" s="22">
        <f t="shared" si="5"/>
        <v>11</v>
      </c>
      <c r="AR6" s="22">
        <f t="shared" si="5"/>
        <v>8.86</v>
      </c>
      <c r="AS6" s="21" t="str">
        <f>IF(AS7="","",IF(AS7="-","【-】","【"&amp;SUBSTITUTE(TEXT(AS7,"#,##0.00"),"-","△")&amp;"】"))</f>
        <v>【1.30】</v>
      </c>
      <c r="AT6" s="22">
        <f>IF(AT7="",NA(),AT7)</f>
        <v>183.45</v>
      </c>
      <c r="AU6" s="22">
        <f t="shared" ref="AU6:BC6" si="6">IF(AU7="",NA(),AU7)</f>
        <v>238.63</v>
      </c>
      <c r="AV6" s="22">
        <f t="shared" si="6"/>
        <v>361.04</v>
      </c>
      <c r="AW6" s="22">
        <f t="shared" si="6"/>
        <v>327.58</v>
      </c>
      <c r="AX6" s="22">
        <f t="shared" si="6"/>
        <v>518.39</v>
      </c>
      <c r="AY6" s="22">
        <f t="shared" si="6"/>
        <v>355.27</v>
      </c>
      <c r="AZ6" s="22">
        <f t="shared" si="6"/>
        <v>359.7</v>
      </c>
      <c r="BA6" s="22">
        <f t="shared" si="6"/>
        <v>362.93</v>
      </c>
      <c r="BB6" s="22">
        <f t="shared" si="6"/>
        <v>371.81</v>
      </c>
      <c r="BC6" s="22">
        <f t="shared" si="6"/>
        <v>384.23</v>
      </c>
      <c r="BD6" s="21" t="str">
        <f>IF(BD7="","",IF(BD7="-","【-】","【"&amp;SUBSTITUTE(TEXT(BD7,"#,##0.00"),"-","△")&amp;"】"))</f>
        <v>【261.51】</v>
      </c>
      <c r="BE6" s="22">
        <f>IF(BE7="",NA(),BE7)</f>
        <v>1046.47</v>
      </c>
      <c r="BF6" s="22">
        <f t="shared" ref="BF6:BN6" si="7">IF(BF7="",NA(),BF7)</f>
        <v>1026.05</v>
      </c>
      <c r="BG6" s="22">
        <f t="shared" si="7"/>
        <v>1020.96</v>
      </c>
      <c r="BH6" s="22">
        <f t="shared" si="7"/>
        <v>1015.88</v>
      </c>
      <c r="BI6" s="22">
        <f t="shared" si="7"/>
        <v>973.14</v>
      </c>
      <c r="BJ6" s="22">
        <f t="shared" si="7"/>
        <v>458.27</v>
      </c>
      <c r="BK6" s="22">
        <f t="shared" si="7"/>
        <v>447.01</v>
      </c>
      <c r="BL6" s="22">
        <f t="shared" si="7"/>
        <v>439.05</v>
      </c>
      <c r="BM6" s="22">
        <f t="shared" si="7"/>
        <v>465.85</v>
      </c>
      <c r="BN6" s="22">
        <f t="shared" si="7"/>
        <v>439.43</v>
      </c>
      <c r="BO6" s="21" t="str">
        <f>IF(BO7="","",IF(BO7="-","【-】","【"&amp;SUBSTITUTE(TEXT(BO7,"#,##0.00"),"-","△")&amp;"】"))</f>
        <v>【265.16】</v>
      </c>
      <c r="BP6" s="22">
        <f>IF(BP7="",NA(),BP7)</f>
        <v>90.46</v>
      </c>
      <c r="BQ6" s="22">
        <f t="shared" ref="BQ6:BY6" si="8">IF(BQ7="",NA(),BQ7)</f>
        <v>81.78</v>
      </c>
      <c r="BR6" s="22">
        <f t="shared" si="8"/>
        <v>87.78</v>
      </c>
      <c r="BS6" s="22">
        <f t="shared" si="8"/>
        <v>87.92</v>
      </c>
      <c r="BT6" s="22">
        <f t="shared" si="8"/>
        <v>91.24</v>
      </c>
      <c r="BU6" s="22">
        <f t="shared" si="8"/>
        <v>96.77</v>
      </c>
      <c r="BV6" s="22">
        <f t="shared" si="8"/>
        <v>95.81</v>
      </c>
      <c r="BW6" s="22">
        <f t="shared" si="8"/>
        <v>95.26</v>
      </c>
      <c r="BX6" s="22">
        <f t="shared" si="8"/>
        <v>92.39</v>
      </c>
      <c r="BY6" s="22">
        <f t="shared" si="8"/>
        <v>94.41</v>
      </c>
      <c r="BZ6" s="21" t="str">
        <f>IF(BZ7="","",IF(BZ7="-","【-】","【"&amp;SUBSTITUTE(TEXT(BZ7,"#,##0.00"),"-","△")&amp;"】"))</f>
        <v>【102.35】</v>
      </c>
      <c r="CA6" s="22">
        <f>IF(CA7="",NA(),CA7)</f>
        <v>171.61</v>
      </c>
      <c r="CB6" s="22">
        <f t="shared" ref="CB6:CJ6" si="9">IF(CB7="",NA(),CB7)</f>
        <v>190.22</v>
      </c>
      <c r="CC6" s="22">
        <f t="shared" si="9"/>
        <v>181.02</v>
      </c>
      <c r="CD6" s="22">
        <f t="shared" si="9"/>
        <v>180.6</v>
      </c>
      <c r="CE6" s="22">
        <f t="shared" si="9"/>
        <v>177.33</v>
      </c>
      <c r="CF6" s="22">
        <f t="shared" si="9"/>
        <v>187.18</v>
      </c>
      <c r="CG6" s="22">
        <f t="shared" si="9"/>
        <v>189.58</v>
      </c>
      <c r="CH6" s="22">
        <f t="shared" si="9"/>
        <v>192.82</v>
      </c>
      <c r="CI6" s="22">
        <f t="shared" si="9"/>
        <v>192.98</v>
      </c>
      <c r="CJ6" s="22">
        <f t="shared" si="9"/>
        <v>192.13</v>
      </c>
      <c r="CK6" s="21" t="str">
        <f>IF(CK7="","",IF(CK7="-","【-】","【"&amp;SUBSTITUTE(TEXT(CK7,"#,##0.00"),"-","△")&amp;"】"))</f>
        <v>【167.74】</v>
      </c>
      <c r="CL6" s="22">
        <f>IF(CL7="",NA(),CL7)</f>
        <v>65.180000000000007</v>
      </c>
      <c r="CM6" s="22">
        <f t="shared" ref="CM6:CU6" si="10">IF(CM7="",NA(),CM7)</f>
        <v>65.11</v>
      </c>
      <c r="CN6" s="22">
        <f t="shared" si="10"/>
        <v>60.06</v>
      </c>
      <c r="CO6" s="22">
        <f t="shared" si="10"/>
        <v>57.93</v>
      </c>
      <c r="CP6" s="22">
        <f t="shared" si="10"/>
        <v>54.04</v>
      </c>
      <c r="CQ6" s="22">
        <f t="shared" si="10"/>
        <v>55.88</v>
      </c>
      <c r="CR6" s="22">
        <f t="shared" si="10"/>
        <v>55.22</v>
      </c>
      <c r="CS6" s="22">
        <f t="shared" si="10"/>
        <v>54.05</v>
      </c>
      <c r="CT6" s="22">
        <f t="shared" si="10"/>
        <v>54.43</v>
      </c>
      <c r="CU6" s="22">
        <f t="shared" si="10"/>
        <v>53.87</v>
      </c>
      <c r="CV6" s="21" t="str">
        <f>IF(CV7="","",IF(CV7="-","【-】","【"&amp;SUBSTITUTE(TEXT(CV7,"#,##0.00"),"-","△")&amp;"】"))</f>
        <v>【60.29】</v>
      </c>
      <c r="CW6" s="22">
        <f>IF(CW7="",NA(),CW7)</f>
        <v>72.17</v>
      </c>
      <c r="CX6" s="22">
        <f t="shared" ref="CX6:DF6" si="11">IF(CX7="",NA(),CX7)</f>
        <v>71</v>
      </c>
      <c r="CY6" s="22">
        <f t="shared" si="11"/>
        <v>74.760000000000005</v>
      </c>
      <c r="CZ6" s="22">
        <f t="shared" si="11"/>
        <v>77.260000000000005</v>
      </c>
      <c r="DA6" s="22">
        <f t="shared" si="11"/>
        <v>80.760000000000005</v>
      </c>
      <c r="DB6" s="22">
        <f t="shared" si="11"/>
        <v>80.989999999999995</v>
      </c>
      <c r="DC6" s="22">
        <f t="shared" si="11"/>
        <v>80.930000000000007</v>
      </c>
      <c r="DD6" s="22">
        <f t="shared" si="11"/>
        <v>80.510000000000005</v>
      </c>
      <c r="DE6" s="22">
        <f t="shared" si="11"/>
        <v>79.44</v>
      </c>
      <c r="DF6" s="22">
        <f t="shared" si="11"/>
        <v>79.489999999999995</v>
      </c>
      <c r="DG6" s="21" t="str">
        <f>IF(DG7="","",IF(DG7="-","【-】","【"&amp;SUBSTITUTE(TEXT(DG7,"#,##0.00"),"-","△")&amp;"】"))</f>
        <v>【90.12】</v>
      </c>
      <c r="DH6" s="22">
        <f>IF(DH7="",NA(),DH7)</f>
        <v>25.13</v>
      </c>
      <c r="DI6" s="22">
        <f t="shared" ref="DI6:DQ6" si="12">IF(DI7="",NA(),DI7)</f>
        <v>27.67</v>
      </c>
      <c r="DJ6" s="22">
        <f t="shared" si="12"/>
        <v>30.02</v>
      </c>
      <c r="DK6" s="22">
        <f t="shared" si="12"/>
        <v>31.66</v>
      </c>
      <c r="DL6" s="22">
        <f t="shared" si="12"/>
        <v>33.97</v>
      </c>
      <c r="DM6" s="22">
        <f t="shared" si="12"/>
        <v>46.61</v>
      </c>
      <c r="DN6" s="22">
        <f t="shared" si="12"/>
        <v>47.97</v>
      </c>
      <c r="DO6" s="22">
        <f t="shared" si="12"/>
        <v>49.12</v>
      </c>
      <c r="DP6" s="22">
        <f t="shared" si="12"/>
        <v>49.39</v>
      </c>
      <c r="DQ6" s="22">
        <f t="shared" si="12"/>
        <v>50.75</v>
      </c>
      <c r="DR6" s="21" t="str">
        <f>IF(DR7="","",IF(DR7="-","【-】","【"&amp;SUBSTITUTE(TEXT(DR7,"#,##0.00"),"-","△")&amp;"】"))</f>
        <v>【50.88】</v>
      </c>
      <c r="DS6" s="21">
        <f>IF(DS7="",NA(),DS7)</f>
        <v>0</v>
      </c>
      <c r="DT6" s="21">
        <f t="shared" ref="DT6:EB6" si="13">IF(DT7="",NA(),DT7)</f>
        <v>0</v>
      </c>
      <c r="DU6" s="21">
        <f t="shared" si="13"/>
        <v>0</v>
      </c>
      <c r="DV6" s="21">
        <f t="shared" si="13"/>
        <v>0</v>
      </c>
      <c r="DW6" s="22">
        <f t="shared" si="13"/>
        <v>18.670000000000002</v>
      </c>
      <c r="DX6" s="22">
        <f t="shared" si="13"/>
        <v>10.84</v>
      </c>
      <c r="DY6" s="22">
        <f t="shared" si="13"/>
        <v>15.33</v>
      </c>
      <c r="DZ6" s="22">
        <f t="shared" si="13"/>
        <v>16.760000000000002</v>
      </c>
      <c r="EA6" s="22">
        <f t="shared" si="13"/>
        <v>18.57</v>
      </c>
      <c r="EB6" s="22">
        <f t="shared" si="13"/>
        <v>21.14</v>
      </c>
      <c r="EC6" s="21" t="str">
        <f>IF(EC7="","",IF(EC7="-","【-】","【"&amp;SUBSTITUTE(TEXT(EC7,"#,##0.00"),"-","△")&amp;"】"))</f>
        <v>【22.30】</v>
      </c>
      <c r="ED6" s="22">
        <f>IF(ED7="",NA(),ED7)</f>
        <v>2.64</v>
      </c>
      <c r="EE6" s="22">
        <f t="shared" ref="EE6:EM6" si="14">IF(EE7="",NA(),EE7)</f>
        <v>1.52</v>
      </c>
      <c r="EF6" s="22">
        <f t="shared" si="14"/>
        <v>0.44</v>
      </c>
      <c r="EG6" s="22">
        <f t="shared" si="14"/>
        <v>0.38</v>
      </c>
      <c r="EH6" s="22">
        <f t="shared" si="14"/>
        <v>0.22</v>
      </c>
      <c r="EI6" s="22">
        <f t="shared" si="14"/>
        <v>0.39</v>
      </c>
      <c r="EJ6" s="22">
        <f t="shared" si="14"/>
        <v>0.43</v>
      </c>
      <c r="EK6" s="22">
        <f t="shared" si="14"/>
        <v>0.42</v>
      </c>
      <c r="EL6" s="22">
        <f t="shared" si="14"/>
        <v>0.44</v>
      </c>
      <c r="EM6" s="22">
        <f t="shared" si="14"/>
        <v>0.5</v>
      </c>
      <c r="EN6" s="21" t="str">
        <f>IF(EN7="","",IF(EN7="-","【-】","【"&amp;SUBSTITUTE(TEXT(EN7,"#,##0.00"),"-","△")&amp;"】"))</f>
        <v>【0.66】</v>
      </c>
    </row>
    <row r="7" spans="1:144" s="23" customFormat="1" x14ac:dyDescent="0.15">
      <c r="A7" s="15"/>
      <c r="B7" s="24">
        <v>2021</v>
      </c>
      <c r="C7" s="24">
        <v>384224</v>
      </c>
      <c r="D7" s="24">
        <v>46</v>
      </c>
      <c r="E7" s="24">
        <v>1</v>
      </c>
      <c r="F7" s="24">
        <v>0</v>
      </c>
      <c r="G7" s="24">
        <v>1</v>
      </c>
      <c r="H7" s="24" t="s">
        <v>93</v>
      </c>
      <c r="I7" s="24" t="s">
        <v>94</v>
      </c>
      <c r="J7" s="24" t="s">
        <v>95</v>
      </c>
      <c r="K7" s="24" t="s">
        <v>96</v>
      </c>
      <c r="L7" s="24" t="s">
        <v>97</v>
      </c>
      <c r="M7" s="24" t="s">
        <v>98</v>
      </c>
      <c r="N7" s="25" t="s">
        <v>99</v>
      </c>
      <c r="O7" s="25">
        <v>66.599999999999994</v>
      </c>
      <c r="P7" s="25">
        <v>88.93</v>
      </c>
      <c r="Q7" s="25">
        <v>2940</v>
      </c>
      <c r="R7" s="25">
        <v>15758</v>
      </c>
      <c r="S7" s="25">
        <v>299.43</v>
      </c>
      <c r="T7" s="25">
        <v>52.63</v>
      </c>
      <c r="U7" s="25">
        <v>13891</v>
      </c>
      <c r="V7" s="25">
        <v>41.17</v>
      </c>
      <c r="W7" s="25">
        <v>337.41</v>
      </c>
      <c r="X7" s="25">
        <v>118.82</v>
      </c>
      <c r="Y7" s="25">
        <v>107.5</v>
      </c>
      <c r="Z7" s="25">
        <v>116.76</v>
      </c>
      <c r="AA7" s="25">
        <v>113.95</v>
      </c>
      <c r="AB7" s="25">
        <v>116.92</v>
      </c>
      <c r="AC7" s="25">
        <v>110.02</v>
      </c>
      <c r="AD7" s="25">
        <v>108.76</v>
      </c>
      <c r="AE7" s="25">
        <v>108.46</v>
      </c>
      <c r="AF7" s="25">
        <v>109.02</v>
      </c>
      <c r="AG7" s="25">
        <v>107.81</v>
      </c>
      <c r="AH7" s="25">
        <v>111.39</v>
      </c>
      <c r="AI7" s="25">
        <v>0</v>
      </c>
      <c r="AJ7" s="25">
        <v>0</v>
      </c>
      <c r="AK7" s="25">
        <v>0</v>
      </c>
      <c r="AL7" s="25">
        <v>0</v>
      </c>
      <c r="AM7" s="25">
        <v>0</v>
      </c>
      <c r="AN7" s="25">
        <v>7.31</v>
      </c>
      <c r="AO7" s="25">
        <v>7.48</v>
      </c>
      <c r="AP7" s="25">
        <v>11.94</v>
      </c>
      <c r="AQ7" s="25">
        <v>11</v>
      </c>
      <c r="AR7" s="25">
        <v>8.86</v>
      </c>
      <c r="AS7" s="25">
        <v>1.3</v>
      </c>
      <c r="AT7" s="25">
        <v>183.45</v>
      </c>
      <c r="AU7" s="25">
        <v>238.63</v>
      </c>
      <c r="AV7" s="25">
        <v>361.04</v>
      </c>
      <c r="AW7" s="25">
        <v>327.58</v>
      </c>
      <c r="AX7" s="25">
        <v>518.39</v>
      </c>
      <c r="AY7" s="25">
        <v>355.27</v>
      </c>
      <c r="AZ7" s="25">
        <v>359.7</v>
      </c>
      <c r="BA7" s="25">
        <v>362.93</v>
      </c>
      <c r="BB7" s="25">
        <v>371.81</v>
      </c>
      <c r="BC7" s="25">
        <v>384.23</v>
      </c>
      <c r="BD7" s="25">
        <v>261.51</v>
      </c>
      <c r="BE7" s="25">
        <v>1046.47</v>
      </c>
      <c r="BF7" s="25">
        <v>1026.05</v>
      </c>
      <c r="BG7" s="25">
        <v>1020.96</v>
      </c>
      <c r="BH7" s="25">
        <v>1015.88</v>
      </c>
      <c r="BI7" s="25">
        <v>973.14</v>
      </c>
      <c r="BJ7" s="25">
        <v>458.27</v>
      </c>
      <c r="BK7" s="25">
        <v>447.01</v>
      </c>
      <c r="BL7" s="25">
        <v>439.05</v>
      </c>
      <c r="BM7" s="25">
        <v>465.85</v>
      </c>
      <c r="BN7" s="25">
        <v>439.43</v>
      </c>
      <c r="BO7" s="25">
        <v>265.16000000000003</v>
      </c>
      <c r="BP7" s="25">
        <v>90.46</v>
      </c>
      <c r="BQ7" s="25">
        <v>81.78</v>
      </c>
      <c r="BR7" s="25">
        <v>87.78</v>
      </c>
      <c r="BS7" s="25">
        <v>87.92</v>
      </c>
      <c r="BT7" s="25">
        <v>91.24</v>
      </c>
      <c r="BU7" s="25">
        <v>96.77</v>
      </c>
      <c r="BV7" s="25">
        <v>95.81</v>
      </c>
      <c r="BW7" s="25">
        <v>95.26</v>
      </c>
      <c r="BX7" s="25">
        <v>92.39</v>
      </c>
      <c r="BY7" s="25">
        <v>94.41</v>
      </c>
      <c r="BZ7" s="25">
        <v>102.35</v>
      </c>
      <c r="CA7" s="25">
        <v>171.61</v>
      </c>
      <c r="CB7" s="25">
        <v>190.22</v>
      </c>
      <c r="CC7" s="25">
        <v>181.02</v>
      </c>
      <c r="CD7" s="25">
        <v>180.6</v>
      </c>
      <c r="CE7" s="25">
        <v>177.33</v>
      </c>
      <c r="CF7" s="25">
        <v>187.18</v>
      </c>
      <c r="CG7" s="25">
        <v>189.58</v>
      </c>
      <c r="CH7" s="25">
        <v>192.82</v>
      </c>
      <c r="CI7" s="25">
        <v>192.98</v>
      </c>
      <c r="CJ7" s="25">
        <v>192.13</v>
      </c>
      <c r="CK7" s="25">
        <v>167.74</v>
      </c>
      <c r="CL7" s="25">
        <v>65.180000000000007</v>
      </c>
      <c r="CM7" s="25">
        <v>65.11</v>
      </c>
      <c r="CN7" s="25">
        <v>60.06</v>
      </c>
      <c r="CO7" s="25">
        <v>57.93</v>
      </c>
      <c r="CP7" s="25">
        <v>54.04</v>
      </c>
      <c r="CQ7" s="25">
        <v>55.88</v>
      </c>
      <c r="CR7" s="25">
        <v>55.22</v>
      </c>
      <c r="CS7" s="25">
        <v>54.05</v>
      </c>
      <c r="CT7" s="25">
        <v>54.43</v>
      </c>
      <c r="CU7" s="25">
        <v>53.87</v>
      </c>
      <c r="CV7" s="25">
        <v>60.29</v>
      </c>
      <c r="CW7" s="25">
        <v>72.17</v>
      </c>
      <c r="CX7" s="25">
        <v>71</v>
      </c>
      <c r="CY7" s="25">
        <v>74.760000000000005</v>
      </c>
      <c r="CZ7" s="25">
        <v>77.260000000000005</v>
      </c>
      <c r="DA7" s="25">
        <v>80.760000000000005</v>
      </c>
      <c r="DB7" s="25">
        <v>80.989999999999995</v>
      </c>
      <c r="DC7" s="25">
        <v>80.930000000000007</v>
      </c>
      <c r="DD7" s="25">
        <v>80.510000000000005</v>
      </c>
      <c r="DE7" s="25">
        <v>79.44</v>
      </c>
      <c r="DF7" s="25">
        <v>79.489999999999995</v>
      </c>
      <c r="DG7" s="25">
        <v>90.12</v>
      </c>
      <c r="DH7" s="25">
        <v>25.13</v>
      </c>
      <c r="DI7" s="25">
        <v>27.67</v>
      </c>
      <c r="DJ7" s="25">
        <v>30.02</v>
      </c>
      <c r="DK7" s="25">
        <v>31.66</v>
      </c>
      <c r="DL7" s="25">
        <v>33.97</v>
      </c>
      <c r="DM7" s="25">
        <v>46.61</v>
      </c>
      <c r="DN7" s="25">
        <v>47.97</v>
      </c>
      <c r="DO7" s="25">
        <v>49.12</v>
      </c>
      <c r="DP7" s="25">
        <v>49.39</v>
      </c>
      <c r="DQ7" s="25">
        <v>50.75</v>
      </c>
      <c r="DR7" s="25">
        <v>50.88</v>
      </c>
      <c r="DS7" s="25">
        <v>0</v>
      </c>
      <c r="DT7" s="25">
        <v>0</v>
      </c>
      <c r="DU7" s="25">
        <v>0</v>
      </c>
      <c r="DV7" s="25">
        <v>0</v>
      </c>
      <c r="DW7" s="25">
        <v>18.670000000000002</v>
      </c>
      <c r="DX7" s="25">
        <v>10.84</v>
      </c>
      <c r="DY7" s="25">
        <v>15.33</v>
      </c>
      <c r="DZ7" s="25">
        <v>16.760000000000002</v>
      </c>
      <c r="EA7" s="25">
        <v>18.57</v>
      </c>
      <c r="EB7" s="25">
        <v>21.14</v>
      </c>
      <c r="EC7" s="25">
        <v>22.3</v>
      </c>
      <c r="ED7" s="25">
        <v>2.64</v>
      </c>
      <c r="EE7" s="25">
        <v>1.52</v>
      </c>
      <c r="EF7" s="25">
        <v>0.44</v>
      </c>
      <c r="EG7" s="25">
        <v>0.38</v>
      </c>
      <c r="EH7" s="25">
        <v>0.22</v>
      </c>
      <c r="EI7" s="25">
        <v>0.39</v>
      </c>
      <c r="EJ7" s="25">
        <v>0.43</v>
      </c>
      <c r="EK7" s="25">
        <v>0.42</v>
      </c>
      <c r="EL7" s="25">
        <v>0.44</v>
      </c>
      <c r="EM7" s="25">
        <v>0.5</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108</v>
      </c>
      <c r="D13" t="s">
        <v>109</v>
      </c>
      <c r="E13" t="s">
        <v>110</v>
      </c>
      <c r="F13" t="s">
        <v>109</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dc:creator>
  <cp:keywords/>
  <dc:description>-</dc:description>
  <cp:lastModifiedBy> </cp:lastModifiedBy>
  <dcterms:created xsi:type="dcterms:W3CDTF">2022-12-01T01:04:38Z</dcterms:created>
  <dcterms:modified xsi:type="dcterms:W3CDTF">2023-02-10T09:16:07Z</dcterms:modified>
  <cp:category/>
</cp:coreProperties>
</file>