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9 四国中央市\駐車場事業\"/>
    </mc:Choice>
  </mc:AlternateContent>
  <workbookProtection workbookAlgorithmName="SHA-512" workbookHashValue="5fTFiWXxH6/qUOEDeoO1vl2Fay4i70pf2mMvWOE48h845lFnhhwDdnKCblF6W09WPa028eL8oCDE3Eqr+gbn+A==" workbookSaltValue="2eBYOTvOXKOWY9+zhuxvV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MA30" i="4"/>
  <c r="IT76" i="4"/>
  <c r="CS51" i="4"/>
  <c r="HJ30" i="4"/>
  <c r="CS30" i="4"/>
  <c r="BZ76" i="4"/>
  <c r="MA51" i="4"/>
  <c r="HJ51" i="4"/>
  <c r="C11" i="5"/>
  <c r="D11" i="5"/>
  <c r="E11" i="5"/>
  <c r="B11" i="5"/>
  <c r="BK76" i="4" l="1"/>
  <c r="LT76" i="4"/>
  <c r="GQ51" i="4"/>
  <c r="LH30" i="4"/>
  <c r="BZ30" i="4"/>
  <c r="LH51" i="4"/>
  <c r="IE76" i="4"/>
  <c r="BZ51" i="4"/>
  <c r="GQ30" i="4"/>
  <c r="AN51" i="4"/>
  <c r="HA76" i="4"/>
  <c r="AN30" i="4"/>
  <c r="JV51" i="4"/>
  <c r="FE51" i="4"/>
  <c r="AG76" i="4"/>
  <c r="KP76" i="4"/>
  <c r="JV30" i="4"/>
  <c r="FE30" i="4"/>
  <c r="FX30" i="4"/>
  <c r="AV76" i="4"/>
  <c r="KO51" i="4"/>
  <c r="KO30" i="4"/>
  <c r="BG51" i="4"/>
  <c r="BG30" i="4"/>
  <c r="LE76" i="4"/>
  <c r="FX51" i="4"/>
  <c r="HP76" i="4"/>
  <c r="R76" i="4"/>
  <c r="JC30" i="4"/>
  <c r="KA76" i="4"/>
  <c r="EL51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<sst xmlns="http://schemas.openxmlformats.org/spreadsheetml/2006/main" count="278" uniqueCount="133">
  <si>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</si>
  <si>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</si>
  <si>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</si>
  <si>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</si>
  <si>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</si>
  <si>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</si>
  <si>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</si>
  <si>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</si>
  <si>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</si>
  <si>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</si>
  <si>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</si>
  <si>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</si>
  <si>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</si>
  <si>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</si>
  <si>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</si>
  <si>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</si>
  <si>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</si>
  <si>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</si>
  <si>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</si>
  <si>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</si>
  <si>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</si>
  <si>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</si>
  <si>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</si>
  <si>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</si>
  <si>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</si>
  <si>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</si>
  <si>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</si>
  <si>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</si>
  <si>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</si>
  <si>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</si>
  <si>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</si>
  <si>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</si>
  <si>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</si>
  <si>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</si>
  <si>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</si>
  <si>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</si>
  <si>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</si>
  <si>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</si>
  <si>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</si>
  <si>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</si>
  <si>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</si>
  <si>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</si>
  <si>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</si>
  <si>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</si>
  <si>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</si>
  <si>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</si>
  <si>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</si>
  <si>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</si>
  <si>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</si>
  <si>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</si>
  <si>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</si>
  <si>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</si>
  <si>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</si>
  <si>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</si>
  <si>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</si>
  <si>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</si>
  <si>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</si>
  <si>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</si>
  <si>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</si>
  <si>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</si>
  <si>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</si>
  <si>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</si>
  <si>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</si>
  <si>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</si>
  <si>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</si>
  <si>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</si>
  <si>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</si>
  <si>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</si>
  <si>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</si>
  <si>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</si>
  <si>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</si>
  <si>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</si>
  <si>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</si>
  <si>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</si>
  <si>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</si>
  <si>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</si>
  <si>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</si>
  <si>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</si>
  <si>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</si>
  <si>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</si>
  <si>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</si>
  <si>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</si>
  <si>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</si>
  <si>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</si>
  <si>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</si>
  <si>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</si>
  <si>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</si>
  <si>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</si>
  <si>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</si>
  <si>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</si>
  <si>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</si>
  <si>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</si>
  <si>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</si>
  <si>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</si>
  <si>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</si>
  <si>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</si>
  <si>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</si>
  <si>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</si>
  <si>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</si>
  <si>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</si>
  <si>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</si>
  <si>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</si>
  <si>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</si>
  <si>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</si>
  <si>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</si>
  <si>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</si>
  <si>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</si>
  <si>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</si>
  <si>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</si>
  <si>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</si>
  <si>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</si>
  <si>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</si>
  <si>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</si>
  <si>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四国中央市</t>
  </si>
  <si>
    <t>高速バス利用者駐車場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</si>
  <si>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</si>
  <si>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</si>
  <si>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</si>
  <si>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</si>
  <si>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</si>
  <si>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</si>
  <si>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</si>
  <si>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</si>
  <si>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</si>
  <si>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</si>
  <si>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</si>
  <si>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</si>
  <si>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</si>
  <si>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</si>
  <si>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「⑥有形固定資産減価償却率」、「⑨累積欠損金比率」ともに該当数値がないため分析は困難である。ゲート式システムを導入しているため、定期的に機器類を更新する等、設備投資が必要である。              
              </t>
    <rPh sb="65" eb="68">
      <t>テイキテキ</t>
    </rPh>
    <rPh sb="77" eb="78">
      <t>トウ</t>
    </rPh>
    <rPh sb="84" eb="86">
      <t>ヒツヨウ</t>
    </rPh>
    <phoneticPr fontId="15"/>
  </si>
  <si>
    <t>　「⑪稼働率」は100％を超えて推移していたものの、コロナ禍での高速バス利用者の減少が下げ止まり、需要は徐々に増加しているが、類似施設平均値より低い状況である。</t>
    <rPh sb="13" eb="14">
      <t>コ</t>
    </rPh>
    <rPh sb="16" eb="18">
      <t>スイイ</t>
    </rPh>
    <rPh sb="29" eb="30">
      <t>ワザワイ</t>
    </rPh>
    <rPh sb="32" eb="34">
      <t>コウソク</t>
    </rPh>
    <rPh sb="36" eb="38">
      <t>リヨウ</t>
    </rPh>
    <rPh sb="38" eb="39">
      <t>シャ</t>
    </rPh>
    <rPh sb="40" eb="42">
      <t>ゲンショウ</t>
    </rPh>
    <rPh sb="43" eb="44">
      <t>サ</t>
    </rPh>
    <rPh sb="45" eb="46">
      <t>ド</t>
    </rPh>
    <rPh sb="49" eb="51">
      <t>ジュヨウ</t>
    </rPh>
    <rPh sb="52" eb="54">
      <t>ジョジョ</t>
    </rPh>
    <rPh sb="55" eb="57">
      <t>ゾウカ</t>
    </rPh>
    <rPh sb="63" eb="65">
      <t>ルイジ</t>
    </rPh>
    <rPh sb="67" eb="70">
      <t>ヘイキンチ</t>
    </rPh>
    <rPh sb="72" eb="73">
      <t>ヒク</t>
    </rPh>
    <phoneticPr fontId="15"/>
  </si>
  <si>
    <t>　ゲート式の平面駐車場で、一般利用者のみを対象としている。
　市内において重要な広域交通結節拠点であり、市外からの利用者も多い。コロナ禍での安定した需要維持は難しいが、稼働率の向上に向け適切な管理運営に努める必要がある。</t>
    <rPh sb="4" eb="5">
      <t>シキ</t>
    </rPh>
    <rPh sb="6" eb="8">
      <t>ヘイメン</t>
    </rPh>
    <rPh sb="8" eb="11">
      <t>チュウシャジョウ</t>
    </rPh>
    <rPh sb="13" eb="15">
      <t>イッパン</t>
    </rPh>
    <rPh sb="15" eb="18">
      <t>リヨウシャ</t>
    </rPh>
    <rPh sb="21" eb="23">
      <t>タイショウ</t>
    </rPh>
    <rPh sb="31" eb="33">
      <t>シナイ</t>
    </rPh>
    <rPh sb="37" eb="39">
      <t>ジュウヨウ</t>
    </rPh>
    <rPh sb="40" eb="42">
      <t>コウイキ</t>
    </rPh>
    <rPh sb="42" eb="44">
      <t>コウツウ</t>
    </rPh>
    <rPh sb="44" eb="46">
      <t>ケッセツ</t>
    </rPh>
    <rPh sb="46" eb="48">
      <t>キョテン</t>
    </rPh>
    <rPh sb="59" eb="60">
      <t>シャ</t>
    </rPh>
    <rPh sb="70" eb="72">
      <t>アンテイ</t>
    </rPh>
    <rPh sb="84" eb="86">
      <t>カドウ</t>
    </rPh>
    <rPh sb="86" eb="87">
      <t>リツ</t>
    </rPh>
    <rPh sb="88" eb="90">
      <t>コウジョウ</t>
    </rPh>
    <rPh sb="91" eb="92">
      <t>ム</t>
    </rPh>
    <rPh sb="93" eb="95">
      <t>テキセツ</t>
    </rPh>
    <rPh sb="96" eb="98">
      <t>カンリ</t>
    </rPh>
    <rPh sb="98" eb="100">
      <t>ウンエイ</t>
    </rPh>
    <rPh sb="101" eb="102">
      <t>ツト</t>
    </rPh>
    <rPh sb="104" eb="106">
      <t>ヒツヨウ</t>
    </rPh>
    <phoneticPr fontId="5"/>
  </si>
  <si>
    <t xml:space="preserve">　収益的収支比率は、コロナ禍で減少した需要が徐々に回復しているものの、設備投資による支出増の影響により、単年度の黒字化とはならなかった。
　各指標については、「①収益的収支比率」、「④売上高ＧＯＰ比率」及び「⑤ＥＢＩＴＤＡ」が、すべて類似施設平均値を下回る低い数値となっているが、設備投資としてゲート式システム機器の更新を行い支出が増えたためである。
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</si>
</sst>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110.3</c:v>
                </c:pt>
                <c:pt idx="1">
                  <c:v>110.3</c:v>
                </c:pt>
                <c:pt idx="2">
                  <c:v>116.5</c:v>
                </c:pt>
                <c:pt idx="3">
                  <c:v>46.1</c:v>
                </c:pt>
                <c:pt idx="4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0-470D-A697-9577AE86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0-470D-A697-9577AE86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2-4B96-98C5-B13E8320E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2-4B96-98C5-B13E8320E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FE3-4492-A276-1E2EC37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3-4492-A276-1E2EC37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65-4637-B0EC-70061127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5-4637-B0EC-70061127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C-4768-A6A7-3C12DFD35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C-4768-A6A7-3C12DFD35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3-4D4D-AD04-6E51AAE95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3-4D4D-AD04-6E51AAE95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117.2</c:v>
                </c:pt>
                <c:pt idx="1">
                  <c:v>131</c:v>
                </c:pt>
                <c:pt idx="2">
                  <c:v>120.7</c:v>
                </c:pt>
                <c:pt idx="3">
                  <c:v>62.1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0-46FE-83D8-1E23574AF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0-46FE-83D8-1E23574AF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9.3000000000000007</c:v>
                </c:pt>
                <c:pt idx="1">
                  <c:v>9.3000000000000007</c:v>
                </c:pt>
                <c:pt idx="2">
                  <c:v>14.2</c:v>
                </c:pt>
                <c:pt idx="3">
                  <c:v>-116.7</c:v>
                </c:pt>
                <c:pt idx="4">
                  <c:v>-110.9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804-8820-4618A26D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0C-4804-8820-4618A26D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413</c:v>
                </c:pt>
                <c:pt idx="1">
                  <c:v>413</c:v>
                </c:pt>
                <c:pt idx="2">
                  <c:v>633</c:v>
                </c:pt>
                <c:pt idx="3">
                  <c:v>-1993</c:v>
                </c:pt>
                <c:pt idx="4">
                  <c:v>-2317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D-4DD5-BB2F-0E34E306A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ED-4DD5-BB2F-0E34E306A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</row>
    <row r="3" spans="1:382" ht="9.75" customHeight="1" x14ac:dyDescent="0.15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</row>
    <row r="4" spans="1:382" ht="9.75" customHeight="1" x14ac:dyDescent="0.15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6" t="str">
        <f>データ!H6&amp;"　"&amp;データ!I6</f>
        <v>愛媛県四国中央市　高速バス利用者駐車場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7" t="s">
        <v>4</v>
      </c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138" t="s">
        <v>9</v>
      </c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40"/>
    </row>
    <row r="8" spans="1:382" ht="18.75" customHeight="1" x14ac:dyDescent="0.15">
      <c r="A8" s="2"/>
      <c r="B8" s="119" t="str">
        <f>データ!J7</f>
        <v>法非適用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1"/>
      <c r="AQ8" s="119" t="str">
        <f>データ!K7</f>
        <v>駐車場整備事業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1"/>
      <c r="CF8" s="119" t="str">
        <f>データ!L7</f>
        <v>-</v>
      </c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1"/>
      <c r="DU8" s="106" t="str">
        <f>データ!M7</f>
        <v>Ａ３Ｂ２</v>
      </c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 t="str">
        <f>データ!N7</f>
        <v>非設置</v>
      </c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6" t="str">
        <f>データ!S7</f>
        <v>無</v>
      </c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 t="str">
        <f>データ!T7</f>
        <v>無</v>
      </c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6"/>
      <c r="KN8" s="106"/>
      <c r="KO8" s="106"/>
      <c r="KP8" s="106"/>
      <c r="KQ8" s="106"/>
      <c r="KR8" s="106"/>
      <c r="KS8" s="106"/>
      <c r="KT8" s="106"/>
      <c r="KU8" s="106"/>
      <c r="KV8" s="106"/>
      <c r="KW8" s="106"/>
      <c r="KX8" s="106"/>
      <c r="KY8" s="106"/>
      <c r="KZ8" s="106"/>
      <c r="LA8" s="106"/>
      <c r="LB8" s="106"/>
      <c r="LC8" s="106"/>
      <c r="LD8" s="106"/>
      <c r="LE8" s="106"/>
      <c r="LF8" s="106"/>
      <c r="LG8" s="106"/>
      <c r="LH8" s="106"/>
      <c r="LI8" s="106"/>
      <c r="LJ8" s="122">
        <f>データ!U7</f>
        <v>827</v>
      </c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3"/>
      <c r="ND8" s="133" t="s">
        <v>10</v>
      </c>
      <c r="NE8" s="134"/>
      <c r="NF8" s="123" t="s">
        <v>11</v>
      </c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4"/>
    </row>
    <row r="9" spans="1:382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31" t="s">
        <v>20</v>
      </c>
      <c r="NG9" s="131"/>
      <c r="NH9" s="131"/>
      <c r="NI9" s="131"/>
      <c r="NJ9" s="131"/>
      <c r="NK9" s="131"/>
      <c r="NL9" s="131"/>
      <c r="NM9" s="131"/>
      <c r="NN9" s="131"/>
      <c r="NO9" s="131"/>
      <c r="NP9" s="131"/>
      <c r="NQ9" s="132"/>
    </row>
    <row r="10" spans="1:382" ht="18.75" customHeight="1" x14ac:dyDescent="0.15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6" t="s">
        <v>121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 t="str">
        <f>データ!Q7</f>
        <v>広場式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11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2">
        <f>データ!V7</f>
        <v>29</v>
      </c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>
        <f>データ!W7</f>
        <v>21</v>
      </c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06" t="str">
        <f>データ!X7</f>
        <v>無</v>
      </c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2"/>
      <c r="ND10" s="107" t="s">
        <v>21</v>
      </c>
      <c r="NE10" s="108"/>
      <c r="NF10" s="109" t="s">
        <v>22</v>
      </c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10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11" t="s">
        <v>23</v>
      </c>
      <c r="NE11" s="111"/>
      <c r="NF11" s="111"/>
      <c r="NG11" s="111"/>
      <c r="NH11" s="111"/>
      <c r="NI11" s="111"/>
      <c r="NJ11" s="111"/>
      <c r="NK11" s="111"/>
      <c r="NL11" s="111"/>
      <c r="NM11" s="111"/>
      <c r="NN11" s="111"/>
      <c r="NO11" s="111"/>
      <c r="NP11" s="111"/>
      <c r="NQ11" s="111"/>
      <c r="NR11" s="111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11"/>
      <c r="NE12" s="111"/>
      <c r="NF12" s="111"/>
      <c r="NG12" s="111"/>
      <c r="NH12" s="111"/>
      <c r="NI12" s="111"/>
      <c r="NJ12" s="111"/>
      <c r="NK12" s="111"/>
      <c r="NL12" s="111"/>
      <c r="NM12" s="111"/>
      <c r="NN12" s="111"/>
      <c r="NO12" s="111"/>
      <c r="NP12" s="111"/>
      <c r="NQ12" s="111"/>
      <c r="NR12" s="111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110.3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110.3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116.5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46.1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47.4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117.2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131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120.7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62.1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75.900000000000006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9.3000000000000007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9.3000000000000007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14.2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-116.7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-110.9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413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413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633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-1993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-2317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23895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uJAZuSbNZtdWVSCq79jdV8gmLLnGC7Sik7/XFIw0woYeOQym1erjfEp8ul8265mPbxfkpCp7lF6GvxETjvVog==" saltValue="O0O+P9zuVEXUIJA42yY43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92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102</v>
      </c>
      <c r="AV5" s="47" t="s">
        <v>103</v>
      </c>
      <c r="AW5" s="47" t="s">
        <v>104</v>
      </c>
      <c r="AX5" s="47" t="s">
        <v>105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105</v>
      </c>
      <c r="BJ5" s="47" t="s">
        <v>101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102</v>
      </c>
      <c r="BR5" s="47" t="s">
        <v>90</v>
      </c>
      <c r="BS5" s="47" t="s">
        <v>91</v>
      </c>
      <c r="BT5" s="47" t="s">
        <v>92</v>
      </c>
      <c r="BU5" s="47" t="s">
        <v>101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106</v>
      </c>
      <c r="CE5" s="47" t="s">
        <v>105</v>
      </c>
      <c r="CF5" s="47" t="s">
        <v>101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102</v>
      </c>
      <c r="CP5" s="47" t="s">
        <v>90</v>
      </c>
      <c r="CQ5" s="47" t="s">
        <v>106</v>
      </c>
      <c r="CR5" s="47" t="s">
        <v>105</v>
      </c>
      <c r="CS5" s="47" t="s">
        <v>101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106</v>
      </c>
      <c r="DC5" s="47" t="s">
        <v>105</v>
      </c>
      <c r="DD5" s="47" t="s">
        <v>101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91</v>
      </c>
      <c r="DN5" s="47" t="s">
        <v>107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108</v>
      </c>
      <c r="B6" s="48">
        <f>B8</f>
        <v>2021</v>
      </c>
      <c r="C6" s="48">
        <f t="shared" ref="C6:X6" si="1">C8</f>
        <v>382132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愛媛県四国中央市</v>
      </c>
      <c r="I6" s="48" t="str">
        <f t="shared" si="1"/>
        <v>高速バス利用者駐車場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11</v>
      </c>
      <c r="S6" s="50" t="str">
        <f t="shared" si="1"/>
        <v>無</v>
      </c>
      <c r="T6" s="50" t="str">
        <f t="shared" si="1"/>
        <v>無</v>
      </c>
      <c r="U6" s="51">
        <f t="shared" si="1"/>
        <v>827</v>
      </c>
      <c r="V6" s="51">
        <f t="shared" si="1"/>
        <v>29</v>
      </c>
      <c r="W6" s="51">
        <f t="shared" si="1"/>
        <v>21</v>
      </c>
      <c r="X6" s="50" t="str">
        <f t="shared" si="1"/>
        <v>無</v>
      </c>
      <c r="Y6" s="52">
        <f>IF(Y8="-",NA(),Y8)</f>
        <v>110.3</v>
      </c>
      <c r="Z6" s="52">
        <f t="shared" ref="Z6:AH6" si="2">IF(Z8="-",NA(),Z8)</f>
        <v>110.3</v>
      </c>
      <c r="AA6" s="52">
        <f t="shared" si="2"/>
        <v>116.5</v>
      </c>
      <c r="AB6" s="52">
        <f t="shared" si="2"/>
        <v>46.1</v>
      </c>
      <c r="AC6" s="52">
        <f t="shared" si="2"/>
        <v>47.4</v>
      </c>
      <c r="AD6" s="52">
        <f t="shared" si="2"/>
        <v>471.5</v>
      </c>
      <c r="AE6" s="52">
        <f t="shared" si="2"/>
        <v>384.2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9.3000000000000007</v>
      </c>
      <c r="BG6" s="52">
        <f t="shared" ref="BG6:BO6" si="5">IF(BG8="-",NA(),BG8)</f>
        <v>9.3000000000000007</v>
      </c>
      <c r="BH6" s="52">
        <f t="shared" si="5"/>
        <v>14.2</v>
      </c>
      <c r="BI6" s="52">
        <f t="shared" si="5"/>
        <v>-116.7</v>
      </c>
      <c r="BJ6" s="52">
        <f t="shared" si="5"/>
        <v>-110.9</v>
      </c>
      <c r="BK6" s="52">
        <f t="shared" si="5"/>
        <v>38.299999999999997</v>
      </c>
      <c r="BL6" s="52">
        <f t="shared" si="5"/>
        <v>30.4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413</v>
      </c>
      <c r="BR6" s="53">
        <f t="shared" ref="BR6:BZ6" si="6">IF(BR8="-",NA(),BR8)</f>
        <v>413</v>
      </c>
      <c r="BS6" s="53">
        <f t="shared" si="6"/>
        <v>633</v>
      </c>
      <c r="BT6" s="53">
        <f t="shared" si="6"/>
        <v>-1993</v>
      </c>
      <c r="BU6" s="53">
        <f t="shared" si="6"/>
        <v>-2317</v>
      </c>
      <c r="BV6" s="53">
        <f t="shared" si="6"/>
        <v>7814</v>
      </c>
      <c r="BW6" s="53">
        <f t="shared" si="6"/>
        <v>8183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23895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117.2</v>
      </c>
      <c r="DL6" s="52">
        <f t="shared" ref="DL6:DT6" si="9">IF(DL8="-",NA(),DL8)</f>
        <v>131</v>
      </c>
      <c r="DM6" s="52">
        <f t="shared" si="9"/>
        <v>120.7</v>
      </c>
      <c r="DN6" s="52">
        <f t="shared" si="9"/>
        <v>62.1</v>
      </c>
      <c r="DO6" s="52">
        <f t="shared" si="9"/>
        <v>75.900000000000006</v>
      </c>
      <c r="DP6" s="52">
        <f t="shared" si="9"/>
        <v>274.8</v>
      </c>
      <c r="DQ6" s="52">
        <f t="shared" si="9"/>
        <v>279.89999999999998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111</v>
      </c>
      <c r="B7" s="48">
        <f t="shared" ref="B7:X7" si="10">B8</f>
        <v>2021</v>
      </c>
      <c r="C7" s="48">
        <f t="shared" si="10"/>
        <v>382132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四国中央市</v>
      </c>
      <c r="I7" s="48" t="str">
        <f t="shared" si="10"/>
        <v>高速バス利用者駐車場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11</v>
      </c>
      <c r="S7" s="50" t="str">
        <f t="shared" si="10"/>
        <v>無</v>
      </c>
      <c r="T7" s="50" t="str">
        <f t="shared" si="10"/>
        <v>無</v>
      </c>
      <c r="U7" s="51">
        <f t="shared" si="10"/>
        <v>827</v>
      </c>
      <c r="V7" s="51">
        <f t="shared" si="10"/>
        <v>29</v>
      </c>
      <c r="W7" s="51">
        <f t="shared" si="10"/>
        <v>21</v>
      </c>
      <c r="X7" s="50" t="str">
        <f t="shared" si="10"/>
        <v>無</v>
      </c>
      <c r="Y7" s="52">
        <f>Y8</f>
        <v>110.3</v>
      </c>
      <c r="Z7" s="52">
        <f t="shared" ref="Z7:AH7" si="11">Z8</f>
        <v>110.3</v>
      </c>
      <c r="AA7" s="52">
        <f t="shared" si="11"/>
        <v>116.5</v>
      </c>
      <c r="AB7" s="52">
        <f t="shared" si="11"/>
        <v>46.1</v>
      </c>
      <c r="AC7" s="52">
        <f t="shared" si="11"/>
        <v>47.4</v>
      </c>
      <c r="AD7" s="52">
        <f t="shared" si="11"/>
        <v>471.5</v>
      </c>
      <c r="AE7" s="52">
        <f t="shared" si="11"/>
        <v>384.2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9.3000000000000007</v>
      </c>
      <c r="BG7" s="52">
        <f t="shared" ref="BG7:BO7" si="14">BG8</f>
        <v>9.3000000000000007</v>
      </c>
      <c r="BH7" s="52">
        <f t="shared" si="14"/>
        <v>14.2</v>
      </c>
      <c r="BI7" s="52">
        <f t="shared" si="14"/>
        <v>-116.7</v>
      </c>
      <c r="BJ7" s="52">
        <f t="shared" si="14"/>
        <v>-110.9</v>
      </c>
      <c r="BK7" s="52">
        <f t="shared" si="14"/>
        <v>38.299999999999997</v>
      </c>
      <c r="BL7" s="52">
        <f t="shared" si="14"/>
        <v>30.4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413</v>
      </c>
      <c r="BR7" s="53">
        <f t="shared" ref="BR7:BZ7" si="15">BR8</f>
        <v>413</v>
      </c>
      <c r="BS7" s="53">
        <f t="shared" si="15"/>
        <v>633</v>
      </c>
      <c r="BT7" s="53">
        <f t="shared" si="15"/>
        <v>-1993</v>
      </c>
      <c r="BU7" s="53">
        <f t="shared" si="15"/>
        <v>-2317</v>
      </c>
      <c r="BV7" s="53">
        <f t="shared" si="15"/>
        <v>7814</v>
      </c>
      <c r="BW7" s="53">
        <f t="shared" si="15"/>
        <v>8183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23895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117.2</v>
      </c>
      <c r="DL7" s="52">
        <f t="shared" ref="DL7:DT7" si="17">DL8</f>
        <v>131</v>
      </c>
      <c r="DM7" s="52">
        <f t="shared" si="17"/>
        <v>120.7</v>
      </c>
      <c r="DN7" s="52">
        <f t="shared" si="17"/>
        <v>62.1</v>
      </c>
      <c r="DO7" s="52">
        <f t="shared" si="17"/>
        <v>75.900000000000006</v>
      </c>
      <c r="DP7" s="52">
        <f t="shared" si="17"/>
        <v>274.8</v>
      </c>
      <c r="DQ7" s="52">
        <f t="shared" si="17"/>
        <v>279.89999999999998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382132</v>
      </c>
      <c r="D8" s="55">
        <v>47</v>
      </c>
      <c r="E8" s="55">
        <v>14</v>
      </c>
      <c r="F8" s="55">
        <v>0</v>
      </c>
      <c r="G8" s="55">
        <v>10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11</v>
      </c>
      <c r="S8" s="57" t="s">
        <v>123</v>
      </c>
      <c r="T8" s="57" t="s">
        <v>123</v>
      </c>
      <c r="U8" s="58">
        <v>827</v>
      </c>
      <c r="V8" s="58">
        <v>29</v>
      </c>
      <c r="W8" s="58">
        <v>21</v>
      </c>
      <c r="X8" s="57" t="s">
        <v>123</v>
      </c>
      <c r="Y8" s="59">
        <v>110.3</v>
      </c>
      <c r="Z8" s="59">
        <v>110.3</v>
      </c>
      <c r="AA8" s="59">
        <v>116.5</v>
      </c>
      <c r="AB8" s="59">
        <v>46.1</v>
      </c>
      <c r="AC8" s="59">
        <v>47.4</v>
      </c>
      <c r="AD8" s="59">
        <v>471.5</v>
      </c>
      <c r="AE8" s="59">
        <v>384.2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4</v>
      </c>
      <c r="BC8" s="60">
        <v>98</v>
      </c>
      <c r="BD8" s="60">
        <v>13</v>
      </c>
      <c r="BE8" s="60">
        <v>3111</v>
      </c>
      <c r="BF8" s="59">
        <v>9.3000000000000007</v>
      </c>
      <c r="BG8" s="59">
        <v>9.3000000000000007</v>
      </c>
      <c r="BH8" s="59">
        <v>14.2</v>
      </c>
      <c r="BI8" s="59">
        <v>-116.7</v>
      </c>
      <c r="BJ8" s="59">
        <v>-110.9</v>
      </c>
      <c r="BK8" s="59">
        <v>38.299999999999997</v>
      </c>
      <c r="BL8" s="59">
        <v>30.4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413</v>
      </c>
      <c r="BR8" s="60">
        <v>413</v>
      </c>
      <c r="BS8" s="60">
        <v>633</v>
      </c>
      <c r="BT8" s="61">
        <v>-1993</v>
      </c>
      <c r="BU8" s="61">
        <v>-2317</v>
      </c>
      <c r="BV8" s="60">
        <v>7814</v>
      </c>
      <c r="BW8" s="60">
        <v>8183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23895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117.2</v>
      </c>
      <c r="DL8" s="59">
        <v>131</v>
      </c>
      <c r="DM8" s="59">
        <v>120.7</v>
      </c>
      <c r="DN8" s="59">
        <v>62.1</v>
      </c>
      <c r="DO8" s="59">
        <v>75.900000000000006</v>
      </c>
      <c r="DP8" s="59">
        <v>274.8</v>
      </c>
      <c r="DQ8" s="59">
        <v>279.89999999999998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 </cp:lastModifiedBy>
  <cp:lastPrinted>2023-01-27T04:14:04Z</cp:lastPrinted>
  <dcterms:created xsi:type="dcterms:W3CDTF">2022-12-09T03:31:42Z</dcterms:created>
  <dcterms:modified xsi:type="dcterms:W3CDTF">2023-02-13T08:41:53Z</dcterms:modified>
  <cp:category/>
</cp:coreProperties>
</file>