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7 大洲市〇\"/>
    </mc:Choice>
  </mc:AlternateContent>
  <workbookProtection workbookAlgorithmName="SHA-512" workbookHashValue="ZaQ2sdMoWfLeussqc7ZQIUknUI1I8pYGOOheesivUqbMjXzrPKp+EVbxq0WOB9ZIYsV+NpjNCSQO9SJGQXcIVQ==" workbookSaltValue="4GCUNkxkHQogEPjU4mIXG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<sst xmlns="http://schemas.openxmlformats.org/spreadsheetml/2006/main" count="236" uniqueCount="120">
  <si>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</si>
  <si>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</si>
  <si>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</si>
  <si>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</si>
  <si>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</si>
  <si>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</si>
  <si>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</si>
  <si>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</si>
  <si>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</si>
  <si>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</si>
  <si>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</si>
  <si>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</si>
  <si>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</si>
  <si>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</si>
  <si>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</si>
  <si>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</si>
  <si>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</si>
  <si>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</si>
  <si>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</si>
  <si>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</si>
  <si>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</si>
  <si>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</si>
  <si>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</si>
  <si>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</si>
  <si>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</si>
  <si>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</si>
  <si>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</si>
  <si>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</si>
  <si>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</si>
  <si>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</si>
  <si>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</si>
  <si>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</si>
  <si>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</si>
  <si>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</si>
  <si>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</si>
  <si>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</si>
  <si>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</si>
  <si>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</si>
  <si>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</si>
  <si>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</si>
  <si>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</si>
  <si>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</si>
  <si>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</si>
  <si>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</si>
  <si>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</si>
  <si>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</si>
  <si>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</si>
  <si>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</si>
  <si>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</si>
  <si>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</si>
  <si>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</si>
  <si>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</si>
  <si>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</si>
  <si>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</si>
  <si>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</si>
  <si>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</si>
  <si>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</si>
  <si>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</si>
  <si>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</si>
  <si>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</si>
  <si>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</si>
  <si>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</si>
  <si>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</si>
  <si>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</si>
  <si>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</si>
  <si>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</si>
  <si>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</si>
  <si>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</si>
  <si>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</si>
  <si>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</si>
  <si>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</si>
  <si>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</si>
  <si>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</si>
  <si>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</si>
  <si>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</si>
  <si>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</si>
  <si>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</si>
  <si>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</si>
  <si>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</si>
  <si>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</si>
  <si>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</si>
  <si>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</si>
  <si>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</si>
  <si>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</si>
  <si>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</si>
  <si>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</si>
  <si>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</si>
  <si>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</si>
  <si>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</si>
  <si>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</si>
  <si>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</si>
  <si>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</si>
  <si>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</si>
  <si>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</si>
  <si>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</si>
  <si>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</si>
  <si>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</si>
  <si>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</si>
  <si>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</si>
  <si>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</si>
  <si>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</si>
  <si>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</si>
  <si>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</si>
  <si>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</si>
  <si>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</si>
  <si>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</si>
  <si>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</si>
  <si>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</si>
  <si>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</si>
  <si>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</si>
  <si>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</si>
  <si>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</si>
  <si>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</si>
  <si>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</si>
  <si>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</si>
  <si>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</si>
  <si>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</si>
  <si>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当該施設は、供用開始から33年が経過している。
　汚水管渠については、耐用年数が50年とされていることから、現時点での更新工事の必要性は低い。
　汚水処理施設は、施設の経年劣化が進むとともに電気・機械等の設備は耐用年数を経過し、機能低下が生じていたことから、平成25年度から平成30年度にかけて処理施設の改築事業を実施している。
　平成25年度　　：機能診断
　平成26年度　　：最適整備構想等の作成
　平成27年度　　：施設改築に係る実施設計
　平成28～30年度：改築工事の実施</t>
    <rPh sb="1" eb="3">
      <t>トウガイ</t>
    </rPh>
    <rPh sb="3" eb="5">
      <t>シセツ</t>
    </rPh>
    <rPh sb="7" eb="9">
      <t>キョウヨウ</t>
    </rPh>
    <rPh sb="9" eb="11">
      <t>カイシ</t>
    </rPh>
    <rPh sb="15" eb="16">
      <t>ネン</t>
    </rPh>
    <rPh sb="17" eb="19">
      <t>ケイカ</t>
    </rPh>
    <rPh sb="26" eb="28">
      <t>オスイ</t>
    </rPh>
    <rPh sb="28" eb="30">
      <t>カンキョ</t>
    </rPh>
    <rPh sb="36" eb="38">
      <t>タイヨウ</t>
    </rPh>
    <rPh sb="38" eb="40">
      <t>ネンスウ</t>
    </rPh>
    <rPh sb="43" eb="44">
      <t>ネン</t>
    </rPh>
    <rPh sb="55" eb="58">
      <t>ゲンジテン</t>
    </rPh>
    <rPh sb="60" eb="62">
      <t>コウシン</t>
    </rPh>
    <rPh sb="62" eb="64">
      <t>コウジ</t>
    </rPh>
    <rPh sb="65" eb="68">
      <t>ヒツヨウセイ</t>
    </rPh>
    <rPh sb="69" eb="70">
      <t>ヒク</t>
    </rPh>
    <rPh sb="74" eb="76">
      <t>オスイ</t>
    </rPh>
    <rPh sb="76" eb="78">
      <t>ショリ</t>
    </rPh>
    <rPh sb="78" eb="80">
      <t>シセツ</t>
    </rPh>
    <rPh sb="82" eb="84">
      <t>シセツ</t>
    </rPh>
    <rPh sb="85" eb="87">
      <t>ケイネン</t>
    </rPh>
    <rPh sb="87" eb="89">
      <t>レッカ</t>
    </rPh>
    <rPh sb="90" eb="91">
      <t>スス</t>
    </rPh>
    <rPh sb="96" eb="98">
      <t>デンキ</t>
    </rPh>
    <rPh sb="99" eb="101">
      <t>キカイ</t>
    </rPh>
    <rPh sb="101" eb="102">
      <t>トウ</t>
    </rPh>
    <rPh sb="103" eb="105">
      <t>セツビ</t>
    </rPh>
    <rPh sb="106" eb="108">
      <t>タイヨウ</t>
    </rPh>
    <rPh sb="108" eb="110">
      <t>ネンスウ</t>
    </rPh>
    <rPh sb="111" eb="113">
      <t>ケイカ</t>
    </rPh>
    <rPh sb="115" eb="117">
      <t>キノウ</t>
    </rPh>
    <rPh sb="117" eb="119">
      <t>テイカ</t>
    </rPh>
    <rPh sb="120" eb="121">
      <t>ショウ</t>
    </rPh>
    <rPh sb="130" eb="132">
      <t>ヘイセイ</t>
    </rPh>
    <rPh sb="134" eb="136">
      <t>ネンド</t>
    </rPh>
    <rPh sb="138" eb="140">
      <t>ヘイセイ</t>
    </rPh>
    <rPh sb="142" eb="144">
      <t>ネンド</t>
    </rPh>
    <rPh sb="148" eb="150">
      <t>ショリ</t>
    </rPh>
    <rPh sb="150" eb="152">
      <t>シセツ</t>
    </rPh>
    <rPh sb="153" eb="155">
      <t>カイチク</t>
    </rPh>
    <rPh sb="155" eb="157">
      <t>ジギョウ</t>
    </rPh>
    <rPh sb="158" eb="160">
      <t>ジッシ</t>
    </rPh>
    <rPh sb="168" eb="170">
      <t>ヘイセイ</t>
    </rPh>
    <rPh sb="172" eb="174">
      <t>ネンド</t>
    </rPh>
    <rPh sb="177" eb="179">
      <t>キノウ</t>
    </rPh>
    <rPh sb="179" eb="181">
      <t>シンダン</t>
    </rPh>
    <rPh sb="183" eb="185">
      <t>ヘイセイ</t>
    </rPh>
    <rPh sb="187" eb="189">
      <t>ネンド</t>
    </rPh>
    <rPh sb="192" eb="194">
      <t>サイテキ</t>
    </rPh>
    <rPh sb="194" eb="196">
      <t>セイビ</t>
    </rPh>
    <rPh sb="196" eb="198">
      <t>コウソウ</t>
    </rPh>
    <rPh sb="198" eb="199">
      <t>トウ</t>
    </rPh>
    <rPh sb="200" eb="202">
      <t>サクセイ</t>
    </rPh>
    <rPh sb="204" eb="206">
      <t>ヘイセイ</t>
    </rPh>
    <rPh sb="208" eb="210">
      <t>ネンド</t>
    </rPh>
    <rPh sb="213" eb="215">
      <t>シセツ</t>
    </rPh>
    <rPh sb="215" eb="217">
      <t>カイチク</t>
    </rPh>
    <rPh sb="218" eb="219">
      <t>カカ</t>
    </rPh>
    <rPh sb="220" eb="222">
      <t>ジッシ</t>
    </rPh>
    <rPh sb="222" eb="224">
      <t>セッケイ</t>
    </rPh>
    <rPh sb="226" eb="228">
      <t>ヘイセイ</t>
    </rPh>
    <rPh sb="233" eb="235">
      <t>ネンド</t>
    </rPh>
    <rPh sb="236" eb="238">
      <t>カイチク</t>
    </rPh>
    <rPh sb="238" eb="240">
      <t>コウジ</t>
    </rPh>
    <rPh sb="241" eb="243">
      <t>ジッシ</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</si>
  <si>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そのため、より効率的な施設管理による維持経費の削減を行うとともに、接続率の向上や使用料単価の見直しを行い、経営の健全化を図る必要がある。
　令和２年度に策定した経営戦略に基づき、経営基盤の強化と財政マネジメントの向上を図る。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99">
      <t>セツゾク</t>
    </rPh>
    <rPh sb="99" eb="100">
      <t>リツ</t>
    </rPh>
    <rPh sb="101" eb="103">
      <t>コウジョウ</t>
    </rPh>
    <rPh sb="104" eb="107">
      <t>シヨウリョウ</t>
    </rPh>
    <rPh sb="107" eb="109">
      <t>タンカ</t>
    </rPh>
    <rPh sb="110" eb="112">
      <t>ミナオ</t>
    </rPh>
    <rPh sb="114" eb="115">
      <t>オコナ</t>
    </rPh>
    <rPh sb="117" eb="119">
      <t>ケイエイ</t>
    </rPh>
    <rPh sb="120" eb="123">
      <t>ケンゼンカ</t>
    </rPh>
    <rPh sb="124" eb="125">
      <t>ハカ</t>
    </rPh>
    <rPh sb="126" eb="128">
      <t>ヒツヨウ</t>
    </rPh>
    <rPh sb="134" eb="136">
      <t>レイワ</t>
    </rPh>
    <rPh sb="137" eb="138">
      <t>ネン</t>
    </rPh>
    <rPh sb="138" eb="139">
      <t>ド</t>
    </rPh>
    <rPh sb="140" eb="142">
      <t>サクテイ</t>
    </rPh>
    <rPh sb="144" eb="146">
      <t>ケイエイ</t>
    </rPh>
    <rPh sb="146" eb="148">
      <t>センリャク</t>
    </rPh>
    <rPh sb="149" eb="150">
      <t>モト</t>
    </rPh>
    <rPh sb="153" eb="155">
      <t>ケイエイ</t>
    </rPh>
    <rPh sb="155" eb="157">
      <t>キバン</t>
    </rPh>
    <rPh sb="158" eb="160">
      <t>キョウカ</t>
    </rPh>
    <rPh sb="161" eb="163">
      <t>ザイセイ</t>
    </rPh>
    <rPh sb="170" eb="172">
      <t>コウジョウ</t>
    </rPh>
    <rPh sb="173" eb="174">
      <t>ハカ</t>
    </rPh>
    <phoneticPr fontId="4"/>
  </si>
  <si>
    <t>　①収益的収支比率は、前年度に比べ償還金が増加したため比率が減少している。これは平成25年度から同30年度にかけて実施した施設の改築工事にあたり財源として調達した起債を本年度から償還することとなったため。
　④企業債残高対事業規模比率は、使用料収入に対する企業債残高の割合を表しており、本事業においては一般会計の負担により残債を償還することとしているため平成30年度から０となっている。
　⑤経費回収率は、施設の維持管理費を含む汚水処理にかかる費用を賄う使用料収入の割合を表し、前年度より若干下がっている。これは使用料収入が前年度から微減したのに対して、光熱水費の上昇などにより汚水処理の費用が増加したため。
　⑥汚水処理原価について、１㎥あたりの汚水の処理に対するコストが上昇している。本年度の有収水量の微減と汚水処理費の増加のため。
　⑦施設利用率は、施設の処理能力に対する汚水の受け入れ量を一日平均で表しており、これは全国平均の水準を保っている。もっとも、区域内の人口減少や節水意識の高まりにより、今後は区域で発生する汚水量が減少すると見込まれるため、接続率を向上させ、施設利用規模の適正化を進めていく必要がある。
　⑧水洗化率は、区域内人口のうち水洗便所を設置して汚水を排出する人口を表し、例年からあまり変動していない。向上の余地があり、今後も水質保全や施設の適正利用のために接続率を改善する必要がある。</t>
    <rPh sb="2" eb="5">
      <t>シュウエキテキ</t>
    </rPh>
    <rPh sb="5" eb="7">
      <t>シュウシ</t>
    </rPh>
    <rPh sb="7" eb="9">
      <t>ヒリツ</t>
    </rPh>
    <rPh sb="44" eb="46">
      <t>ネンド</t>
    </rPh>
    <rPh sb="48" eb="49">
      <t>ドウ</t>
    </rPh>
    <rPh sb="57" eb="59">
      <t>ジッシ</t>
    </rPh>
    <rPh sb="84" eb="87">
      <t>ホンネンド</t>
    </rPh>
    <rPh sb="89" eb="91">
      <t>ショウカン</t>
    </rPh>
    <rPh sb="115" eb="117">
      <t>ヒリツ</t>
    </rPh>
    <rPh sb="119" eb="121">
      <t>シヨウ</t>
    </rPh>
    <rPh sb="121" eb="122">
      <t>リョウ</t>
    </rPh>
    <rPh sb="122" eb="124">
      <t>シュウニュウ</t>
    </rPh>
    <rPh sb="125" eb="126">
      <t>タイ</t>
    </rPh>
    <rPh sb="128" eb="130">
      <t>キギョウ</t>
    </rPh>
    <rPh sb="130" eb="131">
      <t>サイ</t>
    </rPh>
    <rPh sb="131" eb="133">
      <t>ザンダカ</t>
    </rPh>
    <rPh sb="134" eb="136">
      <t>ワリアイ</t>
    </rPh>
    <rPh sb="137" eb="138">
      <t>アラワ</t>
    </rPh>
    <rPh sb="143" eb="144">
      <t>ホン</t>
    </rPh>
    <rPh sb="144" eb="146">
      <t>ジギョウ</t>
    </rPh>
    <rPh sb="151" eb="153">
      <t>イッパン</t>
    </rPh>
    <rPh sb="153" eb="155">
      <t>カイケイ</t>
    </rPh>
    <rPh sb="156" eb="158">
      <t>フタン</t>
    </rPh>
    <rPh sb="161" eb="163">
      <t>ザンサイ</t>
    </rPh>
    <rPh sb="164" eb="166">
      <t>ショウカン</t>
    </rPh>
    <rPh sb="196" eb="198">
      <t>ケイヒ</t>
    </rPh>
    <rPh sb="198" eb="200">
      <t>カイシュウ</t>
    </rPh>
    <rPh sb="200" eb="201">
      <t>リツ</t>
    </rPh>
    <rPh sb="203" eb="205">
      <t>シセツ</t>
    </rPh>
    <rPh sb="212" eb="213">
      <t>フク</t>
    </rPh>
    <rPh sb="214" eb="216">
      <t>オスイ</t>
    </rPh>
    <rPh sb="216" eb="218">
      <t>ショリ</t>
    </rPh>
    <rPh sb="222" eb="224">
      <t>ヒヨウ</t>
    </rPh>
    <rPh sb="225" eb="226">
      <t>マカナ</t>
    </rPh>
    <rPh sb="227" eb="229">
      <t>シヨウ</t>
    </rPh>
    <rPh sb="229" eb="230">
      <t>リョウ</t>
    </rPh>
    <rPh sb="230" eb="232">
      <t>シュウニュウ</t>
    </rPh>
    <rPh sb="233" eb="235">
      <t>ワリアイ</t>
    </rPh>
    <rPh sb="236" eb="237">
      <t>アラワ</t>
    </rPh>
    <rPh sb="239" eb="242">
      <t>ゼンネンド</t>
    </rPh>
    <rPh sb="256" eb="261">
      <t>シヨウリョウシュウニュウ</t>
    </rPh>
    <rPh sb="277" eb="281">
      <t>コウネツスイヒ</t>
    </rPh>
    <rPh sb="282" eb="284">
      <t>ジョウショウ</t>
    </rPh>
    <rPh sb="297" eb="299">
      <t>ゾウカ</t>
    </rPh>
    <rPh sb="307" eb="309">
      <t>オスイ</t>
    </rPh>
    <rPh sb="309" eb="311">
      <t>ショリ</t>
    </rPh>
    <rPh sb="311" eb="313">
      <t>ゲンカ</t>
    </rPh>
    <rPh sb="324" eb="326">
      <t>オスイ</t>
    </rPh>
    <rPh sb="327" eb="329">
      <t>ショリ</t>
    </rPh>
    <rPh sb="330" eb="331">
      <t>タイ</t>
    </rPh>
    <rPh sb="337" eb="339">
      <t>ジョウショウ</t>
    </rPh>
    <rPh sb="344" eb="345">
      <t>ホン</t>
    </rPh>
    <rPh sb="345" eb="347">
      <t>ネンド</t>
    </rPh>
    <rPh sb="348" eb="350">
      <t>ユウシュウ</t>
    </rPh>
    <rPh sb="350" eb="352">
      <t>スイリョウ</t>
    </rPh>
    <rPh sb="353" eb="355">
      <t>ビゲン</t>
    </rPh>
    <rPh sb="356" eb="358">
      <t>オスイ</t>
    </rPh>
    <rPh sb="358" eb="360">
      <t>ショリ</t>
    </rPh>
    <rPh sb="360" eb="361">
      <t>ヒ</t>
    </rPh>
    <rPh sb="362" eb="364">
      <t>ゾウカ</t>
    </rPh>
    <rPh sb="371" eb="373">
      <t>シセツ</t>
    </rPh>
    <rPh sb="378" eb="380">
      <t>シセツ</t>
    </rPh>
    <rPh sb="381" eb="383">
      <t>ショリ</t>
    </rPh>
    <rPh sb="383" eb="385">
      <t>ノウリョク</t>
    </rPh>
    <rPh sb="386" eb="387">
      <t>タイ</t>
    </rPh>
    <rPh sb="389" eb="391">
      <t>オスイ</t>
    </rPh>
    <rPh sb="392" eb="393">
      <t>ウ</t>
    </rPh>
    <rPh sb="394" eb="395">
      <t>イ</t>
    </rPh>
    <rPh sb="396" eb="397">
      <t>リョウ</t>
    </rPh>
    <rPh sb="398" eb="400">
      <t>イチニチ</t>
    </rPh>
    <rPh sb="400" eb="402">
      <t>ヘイキン</t>
    </rPh>
    <rPh sb="403" eb="404">
      <t>アラワ</t>
    </rPh>
    <rPh sb="412" eb="414">
      <t>ゼンコク</t>
    </rPh>
    <rPh sb="414" eb="416">
      <t>ヘイキン</t>
    </rPh>
    <rPh sb="420" eb="421">
      <t>タモ</t>
    </rPh>
    <rPh sb="431" eb="434">
      <t>クイキナイ</t>
    </rPh>
    <rPh sb="435" eb="437">
      <t>ジンコウ</t>
    </rPh>
    <rPh sb="437" eb="439">
      <t>ゲンショウ</t>
    </rPh>
    <rPh sb="440" eb="442">
      <t>セッスイ</t>
    </rPh>
    <rPh sb="442" eb="444">
      <t>イシキ</t>
    </rPh>
    <rPh sb="452" eb="454">
      <t>コンゴ</t>
    </rPh>
    <rPh sb="455" eb="457">
      <t>クイキ</t>
    </rPh>
    <rPh sb="458" eb="460">
      <t>ハッセイ</t>
    </rPh>
    <rPh sb="462" eb="464">
      <t>オスイ</t>
    </rPh>
    <rPh sb="464" eb="465">
      <t>リョウ</t>
    </rPh>
    <rPh sb="466" eb="468">
      <t>ゲンショウ</t>
    </rPh>
    <rPh sb="471" eb="473">
      <t>ミコ</t>
    </rPh>
    <rPh sb="479" eb="481">
      <t>セツゾク</t>
    </rPh>
    <rPh sb="481" eb="482">
      <t>リツ</t>
    </rPh>
    <rPh sb="483" eb="485">
      <t>コウジョウ</t>
    </rPh>
    <rPh sb="488" eb="490">
      <t>シセツ</t>
    </rPh>
    <rPh sb="490" eb="492">
      <t>リヨウ</t>
    </rPh>
    <rPh sb="492" eb="494">
      <t>キボ</t>
    </rPh>
    <rPh sb="495" eb="498">
      <t>テキセイカ</t>
    </rPh>
    <rPh sb="499" eb="500">
      <t>スス</t>
    </rPh>
    <rPh sb="504" eb="506">
      <t>ヒツヨウ</t>
    </rPh>
    <rPh sb="513" eb="516">
      <t>スイセンカ</t>
    </rPh>
    <rPh sb="516" eb="517">
      <t>リツ</t>
    </rPh>
    <rPh sb="519" eb="521">
      <t>クイキ</t>
    </rPh>
    <rPh sb="521" eb="522">
      <t>ナイ</t>
    </rPh>
    <rPh sb="522" eb="524">
      <t>ジンコウ</t>
    </rPh>
    <rPh sb="527" eb="529">
      <t>スイセン</t>
    </rPh>
    <rPh sb="529" eb="531">
      <t>ベンジョ</t>
    </rPh>
    <rPh sb="532" eb="534">
      <t>セッチ</t>
    </rPh>
    <rPh sb="536" eb="538">
      <t>オスイ</t>
    </rPh>
    <rPh sb="539" eb="541">
      <t>ハイシュツ</t>
    </rPh>
    <rPh sb="543" eb="545">
      <t>ジンコウ</t>
    </rPh>
    <rPh sb="546" eb="547">
      <t>アラワ</t>
    </rPh>
    <rPh sb="549" eb="551">
      <t>レイネン</t>
    </rPh>
    <rPh sb="556" eb="558">
      <t>ヘンドウ</t>
    </rPh>
    <rPh sb="564" eb="566">
      <t>コウジョウ</t>
    </rPh>
    <rPh sb="567" eb="569">
      <t>ヨチ</t>
    </rPh>
    <rPh sb="573" eb="575">
      <t>コンゴ</t>
    </rPh>
    <rPh sb="576" eb="578">
      <t>スイシツ</t>
    </rPh>
    <rPh sb="578" eb="580">
      <t>ホゼン</t>
    </rPh>
    <rPh sb="581" eb="583">
      <t>シセツ</t>
    </rPh>
    <rPh sb="584" eb="586">
      <t>テキセイ</t>
    </rPh>
    <rPh sb="586" eb="588">
      <t>リヨウ</t>
    </rPh>
    <rPh sb="592" eb="594">
      <t>セツゾク</t>
    </rPh>
    <rPh sb="594" eb="595">
      <t>リツ</t>
    </rPh>
    <rPh sb="596" eb="598">
      <t>カイゼン</t>
    </rPh>
    <rPh sb="600" eb="6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</si>
</sst>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95-429F-AC8D-C4CAC39B53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6F95-429F-AC8D-C4CAC39B53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52.12</c:v>
                </c:pt>
                <c:pt idx="1">
                  <c:v>52.56</c:v>
                </c:pt>
                <c:pt idx="2">
                  <c:v>47.66</c:v>
                </c:pt>
                <c:pt idx="3">
                  <c:v>56.35</c:v>
                </c:pt>
                <c:pt idx="4">
                  <c:v>55.46</c:v>
                </c:pt>
              </c:numCache>
            </c:numRef>
          </c:val>
          <c:extLst>
            <c:ext xmlns:c16="http://schemas.microsoft.com/office/drawing/2014/chart" uri="{C3380CC4-5D6E-409C-BE32-E72D297353CC}">
              <c16:uniqueId val="{00000000-8F81-4B5E-8DA5-3E9F04B83C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8F81-4B5E-8DA5-3E9F04B83C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c:v>
                </c:pt>
                <c:pt idx="1">
                  <c:v>85.95</c:v>
                </c:pt>
                <c:pt idx="2">
                  <c:v>85.25</c:v>
                </c:pt>
                <c:pt idx="3">
                  <c:v>84.17</c:v>
                </c:pt>
                <c:pt idx="4">
                  <c:v>85.43</c:v>
                </c:pt>
              </c:numCache>
            </c:numRef>
          </c:val>
          <c:extLst>
            <c:ext xmlns:c16="http://schemas.microsoft.com/office/drawing/2014/chart" uri="{C3380CC4-5D6E-409C-BE32-E72D297353CC}">
              <c16:uniqueId val="{00000000-B9B0-493F-810E-2847D029D1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B9B0-493F-810E-2847D029D1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73.34</c:v>
                </c:pt>
                <c:pt idx="1">
                  <c:v>84.21</c:v>
                </c:pt>
                <c:pt idx="2">
                  <c:v>93.58</c:v>
                </c:pt>
                <c:pt idx="3">
                  <c:v>99.42</c:v>
                </c:pt>
                <c:pt idx="4">
                  <c:v>90.97</c:v>
                </c:pt>
              </c:numCache>
            </c:numRef>
          </c:val>
          <c:extLst>
            <c:ext xmlns:c16="http://schemas.microsoft.com/office/drawing/2014/chart" uri="{C3380CC4-5D6E-409C-BE32-E72D297353CC}">
              <c16:uniqueId val="{00000000-0462-4446-BB52-2A9F9D5C19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62-4446-BB52-2A9F9D5C19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48-447E-9B40-5A4FC6C094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48-447E-9B40-5A4FC6C094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A8-4692-AC54-6DED8CFC4FF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A8-4692-AC54-6DED8CFC4FF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1F-4B97-9D38-0A34763FC0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1F-4B97-9D38-0A34763FC0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2F-49A3-B726-156835381C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2F-49A3-B726-156835381C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498.29</c:v>
                </c:pt>
                <c:pt idx="1">
                  <c:v>0</c:v>
                </c:pt>
                <c:pt idx="2">
                  <c:v>0</c:v>
                </c:pt>
                <c:pt idx="3">
                  <c:v>0</c:v>
                </c:pt>
                <c:pt idx="4">
                  <c:v>0</c:v>
                </c:pt>
              </c:numCache>
            </c:numRef>
          </c:val>
          <c:extLst>
            <c:ext xmlns:c16="http://schemas.microsoft.com/office/drawing/2014/chart" uri="{C3380CC4-5D6E-409C-BE32-E72D297353CC}">
              <c16:uniqueId val="{00000000-A034-46CB-83F3-EB590676C2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A034-46CB-83F3-EB590676C2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50.77</c:v>
                </c:pt>
                <c:pt idx="1">
                  <c:v>39.380000000000003</c:v>
                </c:pt>
                <c:pt idx="2">
                  <c:v>55.05</c:v>
                </c:pt>
                <c:pt idx="3">
                  <c:v>53.43</c:v>
                </c:pt>
                <c:pt idx="4">
                  <c:v>49.75</c:v>
                </c:pt>
              </c:numCache>
            </c:numRef>
          </c:val>
          <c:extLst>
            <c:ext xmlns:c16="http://schemas.microsoft.com/office/drawing/2014/chart" uri="{C3380CC4-5D6E-409C-BE32-E72D297353CC}">
              <c16:uniqueId val="{00000000-5AF1-4A2D-BC2D-D591D87977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5AF1-4A2D-BC2D-D591D87977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181.77</c:v>
                </c:pt>
                <c:pt idx="1">
                  <c:v>226.87</c:v>
                </c:pt>
                <c:pt idx="2">
                  <c:v>170.57</c:v>
                </c:pt>
                <c:pt idx="3">
                  <c:v>177.5</c:v>
                </c:pt>
                <c:pt idx="4">
                  <c:v>189.06</c:v>
                </c:pt>
              </c:numCache>
            </c:numRef>
          </c:val>
          <c:extLst>
            <c:ext xmlns:c16="http://schemas.microsoft.com/office/drawing/2014/chart" uri="{C3380CC4-5D6E-409C-BE32-E72D297353CC}">
              <c16:uniqueId val="{00000000-8C20-430B-85A7-D611BEE848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8C20-430B-85A7-D611BEE848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0" zoomScaleSheetLayoutView="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大洲市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41300</v>
      </c>
      <c r="AM8" s="42"/>
      <c r="AN8" s="42"/>
      <c r="AO8" s="42"/>
      <c r="AP8" s="42"/>
      <c r="AQ8" s="42"/>
      <c r="AR8" s="42"/>
      <c r="AS8" s="42"/>
      <c r="AT8" s="35">
        <f>データ!T6</f>
        <v>432.12</v>
      </c>
      <c r="AU8" s="35"/>
      <c r="AV8" s="35"/>
      <c r="AW8" s="35"/>
      <c r="AX8" s="35"/>
      <c r="AY8" s="35"/>
      <c r="AZ8" s="35"/>
      <c r="BA8" s="35"/>
      <c r="BB8" s="35">
        <f>データ!U6</f>
        <v>95.58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2.33</v>
      </c>
      <c r="Q10" s="35"/>
      <c r="R10" s="35"/>
      <c r="S10" s="35"/>
      <c r="T10" s="35"/>
      <c r="U10" s="35"/>
      <c r="V10" s="35"/>
      <c r="W10" s="35">
        <f>データ!Q6</f>
        <v>92.55</v>
      </c>
      <c r="X10" s="35"/>
      <c r="Y10" s="35"/>
      <c r="Z10" s="35"/>
      <c r="AA10" s="35"/>
      <c r="AB10" s="35"/>
      <c r="AC10" s="35"/>
      <c r="AD10" s="42">
        <f>データ!R6</f>
        <v>1705</v>
      </c>
      <c r="AE10" s="42"/>
      <c r="AF10" s="42"/>
      <c r="AG10" s="42"/>
      <c r="AH10" s="42"/>
      <c r="AI10" s="42"/>
      <c r="AJ10" s="42"/>
      <c r="AK10" s="2"/>
      <c r="AL10" s="42">
        <f>データ!V6</f>
        <v>954</v>
      </c>
      <c r="AM10" s="42"/>
      <c r="AN10" s="42"/>
      <c r="AO10" s="42"/>
      <c r="AP10" s="42"/>
      <c r="AQ10" s="42"/>
      <c r="AR10" s="42"/>
      <c r="AS10" s="42"/>
      <c r="AT10" s="35">
        <f>データ!W6</f>
        <v>0.24</v>
      </c>
      <c r="AU10" s="35"/>
      <c r="AV10" s="35"/>
      <c r="AW10" s="35"/>
      <c r="AX10" s="35"/>
      <c r="AY10" s="35"/>
      <c r="AZ10" s="35"/>
      <c r="BA10" s="35"/>
      <c r="BB10" s="35">
        <f>データ!X6</f>
        <v>3975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bbivEi5aSrsMAdi8AF4DjoAwKiCHkFun8qbD11KTeKSOYfdksrv+4RIEVo/FSrkIdvF21/vp5TICD45HaqRbbw==" saltValue="FZ7CsIavEpaEBpQ4bZQbN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382078</v>
      </c>
      <c r="D6" s="19">
        <f t="shared" si="3"/>
        <v>47</v>
      </c>
      <c r="E6" s="19">
        <f t="shared" si="3"/>
        <v>17</v>
      </c>
      <c r="F6" s="19">
        <f t="shared" si="3"/>
        <v>5</v>
      </c>
      <c r="G6" s="19">
        <f t="shared" si="3"/>
        <v>0</v>
      </c>
      <c r="H6" s="19" t="str">
        <f t="shared" si="3"/>
        <v>愛媛県　大洲市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2.33</v>
      </c>
      <c r="Q6" s="20">
        <f t="shared" si="3"/>
        <v>92.55</v>
      </c>
      <c r="R6" s="20">
        <f t="shared" si="3"/>
        <v>1705</v>
      </c>
      <c r="S6" s="20">
        <f t="shared" si="3"/>
        <v>41300</v>
      </c>
      <c r="T6" s="20">
        <f t="shared" si="3"/>
        <v>432.12</v>
      </c>
      <c r="U6" s="20">
        <f t="shared" si="3"/>
        <v>95.58</v>
      </c>
      <c r="V6" s="20">
        <f t="shared" si="3"/>
        <v>954</v>
      </c>
      <c r="W6" s="20">
        <f t="shared" si="3"/>
        <v>0.24</v>
      </c>
      <c r="X6" s="20">
        <f t="shared" si="3"/>
        <v>3975</v>
      </c>
      <c r="Y6" s="21">
        <f>IF(Y7="",NA(),Y7)</f>
        <v>73.34</v>
      </c>
      <c r="Z6" s="21">
        <f t="shared" ref="Z6:AH6" si="4">IF(Z7="",NA(),Z7)</f>
        <v>84.21</v>
      </c>
      <c r="AA6" s="21">
        <f t="shared" si="4"/>
        <v>93.58</v>
      </c>
      <c r="AB6" s="21">
        <f t="shared" si="4"/>
        <v>99.42</v>
      </c>
      <c r="AC6" s="21">
        <f t="shared" si="4"/>
        <v>90.97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498.29</v>
      </c>
      <c r="BG6" s="20">
        <f t="shared" ref="BG6:BO6" si="7">IF(BG7="",NA(),BG7)</f>
        <v>0</v>
      </c>
      <c r="BH6" s="20">
        <f t="shared" si="7"/>
        <v>0</v>
      </c>
      <c r="BI6" s="20">
        <f t="shared" si="7"/>
        <v>0</v>
      </c>
      <c r="BJ6" s="20">
        <f t="shared" si="7"/>
        <v>0</v>
      </c>
      <c r="BK6" s="21">
        <f t="shared" si="7"/>
        <v>855.8</v>
      </c>
      <c r="BL6" s="21">
        <f t="shared" si="7"/>
        <v>789.46</v>
      </c>
      <c r="BM6" s="21">
        <f t="shared" si="7"/>
        <v>654.71</v>
      </c>
      <c r="BN6" s="21">
        <f t="shared" si="7"/>
        <v>783.8</v>
      </c>
      <c r="BO6" s="21">
        <f t="shared" si="7"/>
        <v>778.81</v>
      </c>
      <c r="BP6" s="20" t="str">
        <f>IF(BP7="","",IF(BP7="-","【-】","【"&amp;SUBSTITUTE(TEXT(BP7,"#,##0.00"),"-","△")&amp;"】"))</f>
        <v>【786.37】</v>
      </c>
      <c r="BQ6" s="21">
        <f>IF(BQ7="",NA(),BQ7)</f>
        <v>50.77</v>
      </c>
      <c r="BR6" s="21">
        <f t="shared" ref="BR6:BZ6" si="8">IF(BR7="",NA(),BR7)</f>
        <v>39.380000000000003</v>
      </c>
      <c r="BS6" s="21">
        <f t="shared" si="8"/>
        <v>55.05</v>
      </c>
      <c r="BT6" s="21">
        <f t="shared" si="8"/>
        <v>53.43</v>
      </c>
      <c r="BU6" s="21">
        <f t="shared" si="8"/>
        <v>49.75</v>
      </c>
      <c r="BV6" s="21">
        <f t="shared" si="8"/>
        <v>59.8</v>
      </c>
      <c r="BW6" s="21">
        <f t="shared" si="8"/>
        <v>57.77</v>
      </c>
      <c r="BX6" s="21">
        <f t="shared" si="8"/>
        <v>65.37</v>
      </c>
      <c r="BY6" s="21">
        <f t="shared" si="8"/>
        <v>68.11</v>
      </c>
      <c r="BZ6" s="21">
        <f t="shared" si="8"/>
        <v>67.23</v>
      </c>
      <c r="CA6" s="20" t="str">
        <f>IF(CA7="","",IF(CA7="-","【-】","【"&amp;SUBSTITUTE(TEXT(CA7,"#,##0.00"),"-","△")&amp;"】"))</f>
        <v>【60.65】</v>
      </c>
      <c r="CB6" s="21">
        <f>IF(CB7="",NA(),CB7)</f>
        <v>181.77</v>
      </c>
      <c r="CC6" s="21">
        <f t="shared" ref="CC6:CK6" si="9">IF(CC7="",NA(),CC7)</f>
        <v>226.87</v>
      </c>
      <c r="CD6" s="21">
        <f t="shared" si="9"/>
        <v>170.57</v>
      </c>
      <c r="CE6" s="21">
        <f t="shared" si="9"/>
        <v>177.5</v>
      </c>
      <c r="CF6" s="21">
        <f t="shared" si="9"/>
        <v>189.06</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52.12</v>
      </c>
      <c r="CN6" s="21">
        <f t="shared" ref="CN6:CV6" si="10">IF(CN7="",NA(),CN7)</f>
        <v>52.56</v>
      </c>
      <c r="CO6" s="21">
        <f t="shared" si="10"/>
        <v>47.66</v>
      </c>
      <c r="CP6" s="21">
        <f t="shared" si="10"/>
        <v>56.35</v>
      </c>
      <c r="CQ6" s="21">
        <f t="shared" si="10"/>
        <v>55.46</v>
      </c>
      <c r="CR6" s="21">
        <f t="shared" si="10"/>
        <v>51.75</v>
      </c>
      <c r="CS6" s="21">
        <f t="shared" si="10"/>
        <v>50.68</v>
      </c>
      <c r="CT6" s="21">
        <f t="shared" si="10"/>
        <v>54.06</v>
      </c>
      <c r="CU6" s="21">
        <f t="shared" si="10"/>
        <v>55.26</v>
      </c>
      <c r="CV6" s="21">
        <f t="shared" si="10"/>
        <v>54.54</v>
      </c>
      <c r="CW6" s="20" t="str">
        <f>IF(CW7="","",IF(CW7="-","【-】","【"&amp;SUBSTITUTE(TEXT(CW7,"#,##0.00"),"-","△")&amp;"】"))</f>
        <v>【61.14】</v>
      </c>
      <c r="CX6" s="21">
        <f>IF(CX7="",NA(),CX7)</f>
        <v>86</v>
      </c>
      <c r="CY6" s="21">
        <f t="shared" ref="CY6:DG6" si="11">IF(CY7="",NA(),CY7)</f>
        <v>85.95</v>
      </c>
      <c r="CZ6" s="21">
        <f t="shared" si="11"/>
        <v>85.25</v>
      </c>
      <c r="DA6" s="21">
        <f t="shared" si="11"/>
        <v>84.17</v>
      </c>
      <c r="DB6" s="21">
        <f t="shared" si="11"/>
        <v>85.43</v>
      </c>
      <c r="DC6" s="21">
        <f t="shared" si="11"/>
        <v>84.84</v>
      </c>
      <c r="DD6" s="21">
        <f t="shared" si="11"/>
        <v>84.86</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382078</v>
      </c>
      <c r="D7" s="23">
        <v>47</v>
      </c>
      <c r="E7" s="23">
        <v>17</v>
      </c>
      <c r="F7" s="23">
        <v>5</v>
      </c>
      <c r="G7" s="23">
        <v>0</v>
      </c>
      <c r="H7" s="23" t="s">
        <v>98</v>
      </c>
      <c r="I7" s="23" t="s">
        <v>99</v>
      </c>
      <c r="J7" s="23" t="s">
        <v>100</v>
      </c>
      <c r="K7" s="23" t="s">
        <v>101</v>
      </c>
      <c r="L7" s="23" t="s">
        <v>102</v>
      </c>
      <c r="M7" s="23" t="s">
        <v>103</v>
      </c>
      <c r="N7" s="24" t="s">
        <v>104</v>
      </c>
      <c r="O7" s="24" t="s">
        <v>105</v>
      </c>
      <c r="P7" s="24">
        <v>2.33</v>
      </c>
      <c r="Q7" s="24">
        <v>92.55</v>
      </c>
      <c r="R7" s="24">
        <v>1705</v>
      </c>
      <c r="S7" s="24">
        <v>41300</v>
      </c>
      <c r="T7" s="24">
        <v>432.12</v>
      </c>
      <c r="U7" s="24">
        <v>95.58</v>
      </c>
      <c r="V7" s="24">
        <v>954</v>
      </c>
      <c r="W7" s="24">
        <v>0.24</v>
      </c>
      <c r="X7" s="24">
        <v>3975</v>
      </c>
      <c r="Y7" s="24">
        <v>73.34</v>
      </c>
      <c r="Z7" s="24">
        <v>84.21</v>
      </c>
      <c r="AA7" s="24">
        <v>93.58</v>
      </c>
      <c r="AB7" s="24">
        <v>99.42</v>
      </c>
      <c r="AC7" s="24">
        <v>90.97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498.29</v>
      </c>
      <c r="BG7" s="24">
        <v>0</v>
      </c>
      <c r="BH7" s="24">
        <v>0</v>
      </c>
      <c r="BI7" s="24">
        <v>0</v>
      </c>
      <c r="BJ7" s="24">
        <v>0</v>
      </c>
      <c r="BK7" s="24">
        <v>855.8</v>
      </c>
      <c r="BL7" s="24">
        <v>789.46</v>
      </c>
      <c r="BM7" s="24">
        <v>654.71</v>
      </c>
      <c r="BN7" s="24">
        <v>783.8</v>
      </c>
      <c r="BO7" s="24">
        <v>778.81</v>
      </c>
      <c r="BP7" s="24">
        <v>786.37</v>
      </c>
      <c r="BQ7" s="24">
        <v>50.77</v>
      </c>
      <c r="BR7" s="24">
        <v>39.380000000000003</v>
      </c>
      <c r="BS7" s="24">
        <v>55.05</v>
      </c>
      <c r="BT7" s="24">
        <v>53.43</v>
      </c>
      <c r="BU7" s="24">
        <v>49.75</v>
      </c>
      <c r="BV7" s="24">
        <v>59.8</v>
      </c>
      <c r="BW7" s="24">
        <v>57.77</v>
      </c>
      <c r="BX7" s="24">
        <v>65.37</v>
      </c>
      <c r="BY7" s="24">
        <v>68.11</v>
      </c>
      <c r="BZ7" s="24">
        <v>67.23</v>
      </c>
      <c r="CA7" s="24">
        <v>60.65</v>
      </c>
      <c r="CB7" s="24">
        <v>181.77</v>
      </c>
      <c r="CC7" s="24">
        <v>226.87</v>
      </c>
      <c r="CD7" s="24">
        <v>170.57</v>
      </c>
      <c r="CE7" s="24">
        <v>177.5</v>
      </c>
      <c r="CF7" s="24">
        <v>189.06</v>
      </c>
      <c r="CG7" s="24">
        <v>263.76</v>
      </c>
      <c r="CH7" s="24">
        <v>274.35000000000002</v>
      </c>
      <c r="CI7" s="24">
        <v>228.99</v>
      </c>
      <c r="CJ7" s="24">
        <v>222.41</v>
      </c>
      <c r="CK7" s="24">
        <v>228.21</v>
      </c>
      <c r="CL7" s="24">
        <v>256.97000000000003</v>
      </c>
      <c r="CM7" s="24">
        <v>52.12</v>
      </c>
      <c r="CN7" s="24">
        <v>52.56</v>
      </c>
      <c r="CO7" s="24">
        <v>47.66</v>
      </c>
      <c r="CP7" s="24">
        <v>56.35</v>
      </c>
      <c r="CQ7" s="24">
        <v>55.46</v>
      </c>
      <c r="CR7" s="24">
        <v>51.75</v>
      </c>
      <c r="CS7" s="24">
        <v>50.68</v>
      </c>
      <c r="CT7" s="24">
        <v>54.06</v>
      </c>
      <c r="CU7" s="24">
        <v>55.26</v>
      </c>
      <c r="CV7" s="24">
        <v>54.54</v>
      </c>
      <c r="CW7" s="24">
        <v>61.14</v>
      </c>
      <c r="CX7" s="24">
        <v>86</v>
      </c>
      <c r="CY7" s="24">
        <v>85.95</v>
      </c>
      <c r="CZ7" s="24">
        <v>85.25</v>
      </c>
      <c r="DA7" s="24">
        <v>84.17</v>
      </c>
      <c r="DB7" s="24">
        <v>85.43</v>
      </c>
      <c r="DC7" s="24">
        <v>84.84</v>
      </c>
      <c r="DD7" s="24">
        <v>84.86</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2023-01-31T08:26:26Z</cp:lastPrinted>
  <dcterms:created xsi:type="dcterms:W3CDTF">2022-12-01T02:00:15Z</dcterms:created>
  <dcterms:modified xsi:type="dcterms:W3CDTF">2023-02-02T01:21:45Z</dcterms:modified>
  <cp:category/>
</cp:coreProperties>
</file>