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3 宇和島市\"/>
    </mc:Choice>
  </mc:AlternateContent>
  <workbookProtection workbookAlgorithmName="SHA-512" workbookHashValue="etMvpQGtC5fqNKntLWi3SvTRqKbu46aArkXSpfyQsC/UTS15InR7KKrzj1UDSF81uuQW51Oruc/83FD7kjsVbA==" workbookSaltValue="weszwg1+FLR039yqaDbXqA==" workbookSpinCount="100000" lockStructure="1"/>
  <bookViews>
    <workbookView xWindow="0" yWindow="0" windowWidth="19200" windowHeight="116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CN10" i="4"/>
  <c r="AU10" i="4"/>
  <c r="B10" i="4"/>
  <c r="LP8" i="4"/>
  <c r="JW8" i="4"/>
  <c r="FZ8" i="4"/>
  <c r="CN8" i="4"/>
  <c r="AU8" i="4"/>
  <c r="B8" i="4"/>
  <c r="MH78" i="4" l="1"/>
  <c r="CS78" i="4"/>
  <c r="BX54" i="4"/>
  <c r="BX32" i="4"/>
  <c r="MN54" i="4"/>
  <c r="MN32" i="4"/>
  <c r="IZ54" i="4"/>
  <c r="IZ32" i="4"/>
  <c r="HM78" i="4"/>
  <c r="FL54" i="4"/>
  <c r="FL32" i="4"/>
  <c r="C11" i="5"/>
  <c r="D11" i="5"/>
  <c r="E11" i="5"/>
  <c r="B11" i="5"/>
  <c r="GR54" i="4" l="1"/>
  <c r="U78" i="4"/>
  <c r="P54" i="4"/>
  <c r="P32" i="4"/>
  <c r="EO78" i="4"/>
  <c r="DD54" i="4"/>
  <c r="DD32" i="4"/>
  <c r="KF54" i="4"/>
  <c r="KF32" i="4"/>
  <c r="JJ78" i="4"/>
  <c r="GR32" i="4"/>
  <c r="DS32" i="4"/>
  <c r="AE54" i="4"/>
  <c r="AN78" i="4"/>
  <c r="AE32" i="4"/>
  <c r="KU54" i="4"/>
  <c r="KU32" i="4"/>
  <c r="KC78" i="4"/>
  <c r="HG54" i="4"/>
  <c r="HG32" i="4"/>
  <c r="FH78" i="4"/>
  <c r="DS54" i="4"/>
  <c r="LY32" i="4"/>
  <c r="IK54" i="4"/>
  <c r="IK32" i="4"/>
  <c r="GT78" i="4"/>
  <c r="EW54" i="4"/>
  <c r="EW32" i="4"/>
  <c r="LO78" i="4"/>
  <c r="BZ78" i="4"/>
  <c r="BI54" i="4"/>
  <c r="BI32" i="4"/>
  <c r="LY54" i="4"/>
  <c r="AT54" i="4"/>
  <c r="KV78" i="4"/>
  <c r="HV54" i="4"/>
  <c r="HV32" i="4"/>
  <c r="LJ54" i="4"/>
  <c r="GA78" i="4"/>
  <c r="EH54" i="4"/>
  <c r="EH32" i="4"/>
  <c r="BG78" i="4"/>
  <c r="AT32" i="4"/>
  <c r="LJ32"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<sst xmlns="http://schemas.openxmlformats.org/spreadsheetml/2006/main" count="325" uniqueCount="189">
  <si>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</si>
  <si>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</si>
  <si>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</si>
  <si>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</si>
  <si>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</si>
  <si>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</si>
  <si>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</si>
  <si>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</si>
  <si>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</si>
  <si>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</si>
  <si>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</si>
  <si>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</si>
  <si>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</si>
  <si>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</si>
  <si>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</si>
  <si>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</si>
  <si>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</si>
  <si>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</si>
  <si>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</si>
  <si>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</si>
  <si>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</si>
  <si>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</si>
  <si>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</si>
  <si>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</si>
  <si>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</si>
  <si>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</si>
  <si>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</si>
  <si>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</si>
  <si>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</si>
  <si>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</si>
  <si>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</si>
  <si>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</si>
  <si>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</si>
  <si>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</si>
  <si>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</si>
  <si>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</si>
  <si>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</si>
  <si>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</si>
  <si>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</si>
  <si>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</si>
  <si>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</si>
  <si>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</si>
  <si>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</si>
  <si>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</si>
  <si>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</si>
  <si>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</si>
  <si>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</si>
  <si>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</si>
  <si>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</si>
  <si>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</si>
  <si>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</si>
  <si>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</si>
  <si>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</si>
  <si>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</si>
  <si>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</si>
  <si>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</si>
  <si>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</si>
  <si>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</si>
  <si>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</si>
  <si>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</si>
  <si>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</si>
  <si>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</si>
  <si>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</si>
  <si>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</si>
  <si>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</si>
  <si>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</si>
  <si>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</si>
  <si>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</si>
  <si>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</si>
  <si>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</si>
  <si>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</si>
  <si>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</si>
  <si>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</si>
  <si>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</si>
  <si>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</si>
  <si>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</si>
  <si>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</si>
  <si>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</si>
  <si>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</si>
  <si>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</si>
  <si>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</si>
  <si>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</si>
  <si>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</si>
  <si>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</si>
  <si>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</si>
  <si>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</si>
  <si>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</si>
  <si>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</si>
  <si>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</si>
  <si>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</si>
  <si>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</si>
  <si>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</si>
  <si>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</si>
  <si>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</si>
  <si>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</si>
  <si>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</si>
  <si>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</si>
  <si>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</si>
  <si>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</si>
  <si>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</si>
  <si>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</si>
  <si>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</si>
  <si>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</si>
  <si>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</si>
  <si>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</si>
  <si>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</si>
  <si>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</si>
  <si>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</si>
  <si>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</si>
  <si>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</si>
  <si>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</si>
  <si>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</si>
  <si>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</si>
  <si>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</si>
  <si>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</si>
  <si>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</si>
  <si>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</si>
  <si>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</si>
  <si>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</si>
  <si>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</si>
  <si>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</si>
  <si>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</si>
  <si>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</si>
  <si>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</si>
  <si>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</si>
  <si>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</si>
  <si>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</si>
  <si>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</si>
  <si>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</si>
  <si>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</si>
  <si>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</si>
  <si>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</si>
  <si>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</si>
  <si>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</si>
  <si>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</si>
  <si>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</si>
  <si>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</si>
  <si>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</si>
  <si>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</si>
  <si>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</si>
  <si>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</si>
  <si>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</si>
  <si>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</si>
  <si>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</si>
  <si>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</si>
  <si>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</si>
  <si>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</si>
  <si>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</si>
  <si>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</si>
  <si>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</si>
  <si>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</si>
  <si>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</si>
  <si>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</si>
  <si>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</si>
  <si>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</si>
  <si>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</si>
  <si>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</si>
  <si>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</si>
  <si>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</si>
  <si>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</si>
  <si>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</si>
  <si>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</si>
  <si>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</si>
  <si>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</si>
  <si>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</si>
  <si>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</si>
  <si>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</si>
  <si>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</si>
  <si>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</si>
  <si>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</si>
  <si>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</si>
  <si>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</si>
  <si>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</si>
  <si>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</si>
  <si>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</si>
  <si>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</si>
  <si>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</si>
  <si>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</si>
  <si>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</si>
  <si>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</si>
  <si>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</si>
  <si>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</si>
  <si>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</si>
  <si>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</si>
  <si>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</si>
  <si>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宇和島市吉田地域における、入院機能を備える唯一の病院であり、主に在宅・施設等患者の急性憎悪、急性期治療後の継続治療、並びに回復期・慢性期治療及びリハビリテーションを中心に、地域医療構想推進に努めるとともに、吉田地域の地域包括ケアシステムを推進する中核病院としての役割を担っている。</t>
    <rPh sb="0" eb="4">
      <t>ウワジマシ</t>
    </rPh>
    <rPh sb="4" eb="6">
      <t>ヨシダ</t>
    </rPh>
    <rPh sb="6" eb="8">
      <t>チイキ</t>
    </rPh>
    <rPh sb="13" eb="15">
      <t>ニュウイン</t>
    </rPh>
    <rPh sb="15" eb="17">
      <t>キノウ</t>
    </rPh>
    <rPh sb="18" eb="19">
      <t>ソナ</t>
    </rPh>
    <rPh sb="21" eb="23">
      <t>ユイイツ</t>
    </rPh>
    <rPh sb="24" eb="26">
      <t>ビョウイン</t>
    </rPh>
    <rPh sb="30" eb="31">
      <t>オモ</t>
    </rPh>
    <rPh sb="32" eb="34">
      <t>ザイタク</t>
    </rPh>
    <rPh sb="35" eb="37">
      <t>シセツ</t>
    </rPh>
    <rPh sb="37" eb="38">
      <t>トウ</t>
    </rPh>
    <rPh sb="38" eb="40">
      <t>カンジャ</t>
    </rPh>
    <rPh sb="41" eb="43">
      <t>キュウセイ</t>
    </rPh>
    <rPh sb="43" eb="45">
      <t>ゾウオ</t>
    </rPh>
    <rPh sb="46" eb="49">
      <t>キュウセイキ</t>
    </rPh>
    <rPh sb="49" eb="52">
      <t>チリョウゴ</t>
    </rPh>
    <rPh sb="53" eb="55">
      <t>ケイゾク</t>
    </rPh>
    <rPh sb="55" eb="57">
      <t>チリョウ</t>
    </rPh>
    <rPh sb="58" eb="59">
      <t>ナラ</t>
    </rPh>
    <rPh sb="61" eb="63">
      <t>カイフク</t>
    </rPh>
    <rPh sb="63" eb="64">
      <t>キ</t>
    </rPh>
    <rPh sb="65" eb="68">
      <t>マンセイキ</t>
    </rPh>
    <rPh sb="68" eb="70">
      <t>チリョウ</t>
    </rPh>
    <rPh sb="70" eb="71">
      <t>オヨ</t>
    </rPh>
    <rPh sb="82" eb="84">
      <t>チュウシン</t>
    </rPh>
    <rPh sb="103" eb="105">
      <t>ヨシダ</t>
    </rPh>
    <rPh sb="105" eb="107">
      <t>チイキ</t>
    </rPh>
    <rPh sb="108" eb="110">
      <t>チイキ</t>
    </rPh>
    <rPh sb="110" eb="112">
      <t>ホウカツ</t>
    </rPh>
    <rPh sb="119" eb="121">
      <t>スイシン</t>
    </rPh>
    <rPh sb="123" eb="125">
      <t>チュウカク</t>
    </rPh>
    <rPh sb="125" eb="127">
      <t>ビョウイン</t>
    </rPh>
    <rPh sb="131" eb="133">
      <t>ヤクワリ</t>
    </rPh>
    <rPh sb="134" eb="135">
      <t>ニナ</t>
    </rPh>
    <phoneticPr fontId="5"/>
  </si>
  <si>
    <t xml:space="preserve">S40年、S56年等建築年の古い病棟があり、有形固定資産減価償却率は良好であるが、耐震性の低さから解体を前提とした改編計画をR元年度に策定し、R2年度に基本設計を完了した。R3年度は実施設計及び医師住宅の解体を行い、R4年度及び5年度に増改築の予定である。これを機に施設に係る老朽化は解消される。
</t>
    <rPh sb="95" eb="96">
      <t>オヨ</t>
    </rPh>
    <rPh sb="97" eb="99">
      <t>イシ</t>
    </rPh>
    <rPh sb="99" eb="101">
      <t>ジュウタク</t>
    </rPh>
    <rPh sb="102" eb="104">
      <t>カイタイ</t>
    </rPh>
    <rPh sb="105" eb="106">
      <t>オコナ</t>
    </rPh>
    <rPh sb="131" eb="132">
      <t>キ</t>
    </rPh>
    <rPh sb="133" eb="135">
      <t>シセツ</t>
    </rPh>
    <rPh sb="136" eb="137">
      <t>カカ</t>
    </rPh>
    <rPh sb="138" eb="141">
      <t>ロウキュウカ</t>
    </rPh>
    <rPh sb="142" eb="144">
      <t>カイショウ</t>
    </rPh>
    <phoneticPr fontId="5"/>
  </si>
  <si>
    <t>地域包括ケア病床の導入・増床・類上げ等上位
の施設基準を取得し増収対策を行っているもの
の、深刻な医師不足・看護師不足、圏域の人口減少に加え、長引く新型コロナウイルス感染症の拡大により、外来患者数及び入院患者数が激減したまま回復に至らず、収益の改善は非常に困難な状況となっている。今年度も新型コロナウイルス感染症関連の補助金等の収益がなければ経常収支の黒字は困難であった。
　今後、吉田病院病院機能等改編計画に基づき、病院増改築を進め、在宅診療を強化した吉田地域におけるセーフティーネット及び、地域包括ケアシステムに準拠した他機関との連携強化を図り、地域に根ざした病院運営に努めていく。</t>
    <rPh sb="60" eb="62">
      <t>ケンイキ</t>
    </rPh>
    <rPh sb="68" eb="69">
      <t>クワ</t>
    </rPh>
    <rPh sb="71" eb="73">
      <t>ナガビ</t>
    </rPh>
    <rPh sb="74" eb="76">
      <t>シンガタ</t>
    </rPh>
    <rPh sb="83" eb="86">
      <t>カンセンショウ</t>
    </rPh>
    <rPh sb="87" eb="89">
      <t>カクダイ</t>
    </rPh>
    <rPh sb="106" eb="108">
      <t>ゲキゲン</t>
    </rPh>
    <rPh sb="112" eb="114">
      <t>カイフク</t>
    </rPh>
    <rPh sb="115" eb="116">
      <t>イタ</t>
    </rPh>
    <rPh sb="140" eb="143">
      <t>コンネンド</t>
    </rPh>
    <rPh sb="144" eb="146">
      <t>シンガタ</t>
    </rPh>
    <rPh sb="153" eb="156">
      <t>カンセンショウ</t>
    </rPh>
    <rPh sb="156" eb="158">
      <t>カンレン</t>
    </rPh>
    <rPh sb="159" eb="162">
      <t>ホジョキン</t>
    </rPh>
    <rPh sb="171" eb="173">
      <t>ケイジョウ</t>
    </rPh>
    <rPh sb="173" eb="175">
      <t>シュウシ</t>
    </rPh>
    <rPh sb="176" eb="178">
      <t>クロジ</t>
    </rPh>
    <rPh sb="179" eb="181">
      <t>コンナン</t>
    </rPh>
    <rPh sb="188" eb="190">
      <t>コンゴ</t>
    </rPh>
    <rPh sb="195" eb="197">
      <t>ビョウイン</t>
    </rPh>
    <rPh sb="205" eb="206">
      <t>モト</t>
    </rPh>
    <rPh sb="209" eb="211">
      <t>ビョウイン</t>
    </rPh>
    <rPh sb="211" eb="214">
      <t>ゾウカイチク</t>
    </rPh>
    <rPh sb="215" eb="216">
      <t>スス</t>
    </rPh>
    <rPh sb="218" eb="220">
      <t>ザイタク</t>
    </rPh>
    <rPh sb="220" eb="222">
      <t>シンリョウ</t>
    </rPh>
    <rPh sb="223" eb="225">
      <t>キョウカ</t>
    </rPh>
    <rPh sb="244" eb="245">
      <t>オヨ</t>
    </rPh>
    <rPh sb="247" eb="249">
      <t>チイキ</t>
    </rPh>
    <rPh sb="249" eb="251">
      <t>ホウカツ</t>
    </rPh>
    <rPh sb="258" eb="260">
      <t>ジュンキョ</t>
    </rPh>
    <rPh sb="262" eb="263">
      <t>タ</t>
    </rPh>
    <rPh sb="263" eb="265">
      <t>キカン</t>
    </rPh>
    <rPh sb="267" eb="269">
      <t>レンケイ</t>
    </rPh>
    <rPh sb="269" eb="271">
      <t>キョウカ</t>
    </rPh>
    <rPh sb="272" eb="273">
      <t>ハカ</t>
    </rPh>
    <rPh sb="275" eb="277">
      <t>チイキ</t>
    </rPh>
    <rPh sb="282" eb="284">
      <t>ビョウイン</t>
    </rPh>
    <rPh sb="284" eb="286">
      <t>ウンエイ</t>
    </rPh>
    <rPh sb="287" eb="288">
      <t>ツト</t>
    </rPh>
    <phoneticPr fontId="5"/>
  </si>
  <si>
    <t>　経常収支比率は黒字であるが、医業収支比率は赤字から脱却できていない。医師数の減少が最大の要因である。またR2年度は、新型コロナウイルスの感染拡大によって、外来患者数・入院患者数ともに激減し、医業収益が著しく悪化した。R3年度になっても回復には至らず、医療従事者の高齢化も進み給与費比率が毎年上昇している。これらの要因が累積欠損金の増加に拍車をかける状況になっている。経営上の増収策は講じても、新型コロナウイルス感染症による診療控え等により、外来・入院とも患者数の減少が止まらず、医業収支比率の悪化につながった。</t>
    <rPh sb="78" eb="80">
      <t>ガイライ</t>
    </rPh>
    <rPh sb="80" eb="82">
      <t>カンジャ</t>
    </rPh>
    <rPh sb="82" eb="83">
      <t>スウ</t>
    </rPh>
    <rPh sb="88" eb="89">
      <t>カズ</t>
    </rPh>
    <rPh sb="111" eb="113">
      <t>ネンド</t>
    </rPh>
    <rPh sb="118" eb="120">
      <t>カイフク</t>
    </rPh>
    <rPh sb="122" eb="123">
      <t>イタ</t>
    </rPh>
    <rPh sb="136" eb="137">
      <t>スス</t>
    </rPh>
    <rPh sb="144" eb="146">
      <t>マイネン</t>
    </rPh>
    <rPh sb="157" eb="159">
      <t>ヨウイン</t>
    </rPh>
    <rPh sb="206" eb="209">
      <t>カンセンショウ</t>
    </rPh>
    <rPh sb="216" eb="217">
      <t>トウ</t>
    </rPh>
    <rPh sb="221" eb="223">
      <t>ガイライ</t>
    </rPh>
    <rPh sb="224" eb="226">
      <t>ニュウイン</t>
    </rPh>
    <rPh sb="228" eb="231">
      <t>カンジャスウ</t>
    </rPh>
    <rPh sb="232" eb="234">
      <t>ゲンショウ</t>
    </rPh>
    <rPh sb="235" eb="236">
      <t>ト</t>
    </rPh>
    <rPh sb="240" eb="242">
      <t>イギョウ</t>
    </rPh>
    <rPh sb="242" eb="244">
      <t>シュウシ</t>
    </rPh>
    <rPh sb="244" eb="246">
      <t>ヒリツ</t>
    </rPh>
    <rPh sb="247" eb="249">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</si>
</sst>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53.6</c:v>
                </c:pt>
                <c:pt idx="1">
                  <c:v>47.8</c:v>
                </c:pt>
                <c:pt idx="2">
                  <c:v>49.9</c:v>
                </c:pt>
                <c:pt idx="3">
                  <c:v>53.7</c:v>
                </c:pt>
                <c:pt idx="4">
                  <c:v>46</c:v>
                </c:pt>
              </c:numCache>
            </c:numRef>
          </c:val>
          <c:extLst>
            <c:ext xmlns:c16="http://schemas.microsoft.com/office/drawing/2014/chart" uri="{C3380CC4-5D6E-409C-BE32-E72D297353CC}">
              <c16:uniqueId val="{00000000-3550-40F5-A1FA-5318ABEA1980}"/>
            </c:ext>
          </c:extLst>
        </c:ser>
        <c:dLbls>
          <c:showLegendKey val="0"/>
          <c:showVal val="0"/>
          <c:showCatName val="0"/>
          <c:showSerName val="0"/>
          <c:showPercent val="0"/>
          <c:showBubbleSize val="0"/>
        </c:dLbls>
        <c:gapWidth val="150"/>
        <c:axId val="451346136"/>
        <c:axId val="4786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3550-40F5-A1FA-5318ABEA1980}"/>
            </c:ext>
          </c:extLst>
        </c:ser>
        <c:dLbls>
          <c:showLegendKey val="0"/>
          <c:showVal val="0"/>
          <c:showCatName val="0"/>
          <c:showSerName val="0"/>
          <c:showPercent val="0"/>
          <c:showBubbleSize val="0"/>
        </c:dLbls>
        <c:marker val="1"/>
        <c:smooth val="0"/>
        <c:axId val="451346136"/>
        <c:axId val="478636368"/>
      </c:lineChart>
      <c:catAx>
        <c:axId val="451346136"/>
        <c:scaling>
          <c:orientation val="minMax"/>
        </c:scaling>
        <c:delete val="1"/>
        <c:axPos val="b"/>
        <c:numFmt formatCode="General" sourceLinked="1"/>
        <c:majorTickMark val="none"/>
        <c:minorTickMark val="none"/>
        <c:tickLblPos val="none"/>
        <c:crossAx val="478636368"/>
        <c:crosses val="autoZero"/>
        <c:auto val="1"/>
        <c:lblAlgn val="ctr"/>
        <c:lblOffset val="100"/>
        <c:noMultiLvlLbl val="1"/>
      </c:catAx>
      <c:valAx>
        <c:axId val="47863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34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6369</c:v>
                </c:pt>
                <c:pt idx="1">
                  <c:v>6698</c:v>
                </c:pt>
                <c:pt idx="2">
                  <c:v>6636</c:v>
                </c:pt>
                <c:pt idx="3">
                  <c:v>7010</c:v>
                </c:pt>
                <c:pt idx="4">
                  <c:v>7332</c:v>
                </c:pt>
              </c:numCache>
            </c:numRef>
          </c:val>
          <c:extLst>
            <c:ext xmlns:c16="http://schemas.microsoft.com/office/drawing/2014/chart" uri="{C3380CC4-5D6E-409C-BE32-E72D297353CC}">
              <c16:uniqueId val="{00000000-56AC-4C4B-B194-A50C47D909F9}"/>
            </c:ext>
          </c:extLst>
        </c:ser>
        <c:dLbls>
          <c:showLegendKey val="0"/>
          <c:showVal val="0"/>
          <c:showCatName val="0"/>
          <c:showSerName val="0"/>
          <c:showPercent val="0"/>
          <c:showBubbleSize val="0"/>
        </c:dLbls>
        <c:gapWidth val="150"/>
        <c:axId val="478972840"/>
        <c:axId val="47897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6AC-4C4B-B194-A50C47D909F9}"/>
            </c:ext>
          </c:extLst>
        </c:ser>
        <c:dLbls>
          <c:showLegendKey val="0"/>
          <c:showVal val="0"/>
          <c:showCatName val="0"/>
          <c:showSerName val="0"/>
          <c:showPercent val="0"/>
          <c:showBubbleSize val="0"/>
        </c:dLbls>
        <c:marker val="1"/>
        <c:smooth val="0"/>
        <c:axId val="478972840"/>
        <c:axId val="478971272"/>
      </c:lineChart>
      <c:catAx>
        <c:axId val="478972840"/>
        <c:scaling>
          <c:orientation val="minMax"/>
        </c:scaling>
        <c:delete val="1"/>
        <c:axPos val="b"/>
        <c:numFmt formatCode="General" sourceLinked="1"/>
        <c:majorTickMark val="none"/>
        <c:minorTickMark val="none"/>
        <c:tickLblPos val="none"/>
        <c:crossAx val="478971272"/>
        <c:crosses val="autoZero"/>
        <c:auto val="1"/>
        <c:lblAlgn val="ctr"/>
        <c:lblOffset val="100"/>
        <c:noMultiLvlLbl val="1"/>
      </c:catAx>
      <c:valAx>
        <c:axId val="478971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97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20035</c:v>
                </c:pt>
                <c:pt idx="1">
                  <c:v>19629</c:v>
                </c:pt>
                <c:pt idx="2">
                  <c:v>20500</c:v>
                </c:pt>
                <c:pt idx="3">
                  <c:v>22522</c:v>
                </c:pt>
                <c:pt idx="4">
                  <c:v>22790</c:v>
                </c:pt>
              </c:numCache>
            </c:numRef>
          </c:val>
          <c:extLst>
            <c:ext xmlns:c16="http://schemas.microsoft.com/office/drawing/2014/chart" uri="{C3380CC4-5D6E-409C-BE32-E72D297353CC}">
              <c16:uniqueId val="{00000000-CBF3-45D9-954C-30A86D4C7C80}"/>
            </c:ext>
          </c:extLst>
        </c:ser>
        <c:dLbls>
          <c:showLegendKey val="0"/>
          <c:showVal val="0"/>
          <c:showCatName val="0"/>
          <c:showSerName val="0"/>
          <c:showPercent val="0"/>
          <c:showBubbleSize val="0"/>
        </c:dLbls>
        <c:gapWidth val="150"/>
        <c:axId val="478966960"/>
        <c:axId val="4789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BF3-45D9-954C-30A86D4C7C80}"/>
            </c:ext>
          </c:extLst>
        </c:ser>
        <c:dLbls>
          <c:showLegendKey val="0"/>
          <c:showVal val="0"/>
          <c:showCatName val="0"/>
          <c:showSerName val="0"/>
          <c:showPercent val="0"/>
          <c:showBubbleSize val="0"/>
        </c:dLbls>
        <c:marker val="1"/>
        <c:smooth val="0"/>
        <c:axId val="478966960"/>
        <c:axId val="478967352"/>
      </c:lineChart>
      <c:catAx>
        <c:axId val="478966960"/>
        <c:scaling>
          <c:orientation val="minMax"/>
        </c:scaling>
        <c:delete val="1"/>
        <c:axPos val="b"/>
        <c:numFmt formatCode="General" sourceLinked="1"/>
        <c:majorTickMark val="none"/>
        <c:minorTickMark val="none"/>
        <c:tickLblPos val="none"/>
        <c:crossAx val="478967352"/>
        <c:crosses val="autoZero"/>
        <c:auto val="1"/>
        <c:lblAlgn val="ctr"/>
        <c:lblOffset val="100"/>
        <c:noMultiLvlLbl val="1"/>
      </c:catAx>
      <c:valAx>
        <c:axId val="47896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9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301.3</c:v>
                </c:pt>
                <c:pt idx="1">
                  <c:v>339.9</c:v>
                </c:pt>
                <c:pt idx="2">
                  <c:v>334.6</c:v>
                </c:pt>
                <c:pt idx="3">
                  <c:v>365.8</c:v>
                </c:pt>
                <c:pt idx="4">
                  <c:v>380.4</c:v>
                </c:pt>
              </c:numCache>
            </c:numRef>
          </c:val>
          <c:extLst>
            <c:ext xmlns:c16="http://schemas.microsoft.com/office/drawing/2014/chart" uri="{C3380CC4-5D6E-409C-BE32-E72D297353CC}">
              <c16:uniqueId val="{00000000-3D95-470D-A3D2-52B5BF2395D7}"/>
            </c:ext>
          </c:extLst>
        </c:ser>
        <c:dLbls>
          <c:showLegendKey val="0"/>
          <c:showVal val="0"/>
          <c:showCatName val="0"/>
          <c:showSerName val="0"/>
          <c:showPercent val="0"/>
          <c:showBubbleSize val="0"/>
        </c:dLbls>
        <c:gapWidth val="150"/>
        <c:axId val="478633232"/>
        <c:axId val="47863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D95-470D-A3D2-52B5BF2395D7}"/>
            </c:ext>
          </c:extLst>
        </c:ser>
        <c:dLbls>
          <c:showLegendKey val="0"/>
          <c:showVal val="0"/>
          <c:showCatName val="0"/>
          <c:showSerName val="0"/>
          <c:showPercent val="0"/>
          <c:showBubbleSize val="0"/>
        </c:dLbls>
        <c:marker val="1"/>
        <c:smooth val="0"/>
        <c:axId val="478633232"/>
        <c:axId val="478636760"/>
      </c:lineChart>
      <c:catAx>
        <c:axId val="478633232"/>
        <c:scaling>
          <c:orientation val="minMax"/>
        </c:scaling>
        <c:delete val="1"/>
        <c:axPos val="b"/>
        <c:numFmt formatCode="General" sourceLinked="1"/>
        <c:majorTickMark val="none"/>
        <c:minorTickMark val="none"/>
        <c:tickLblPos val="none"/>
        <c:crossAx val="478636760"/>
        <c:crosses val="autoZero"/>
        <c:auto val="1"/>
        <c:lblAlgn val="ctr"/>
        <c:lblOffset val="100"/>
        <c:noMultiLvlLbl val="1"/>
      </c:catAx>
      <c:valAx>
        <c:axId val="47863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97.9</c:v>
                </c:pt>
                <c:pt idx="1">
                  <c:v>91</c:v>
                </c:pt>
                <c:pt idx="2">
                  <c:v>93.2</c:v>
                </c:pt>
                <c:pt idx="3">
                  <c:v>83.2</c:v>
                </c:pt>
                <c:pt idx="4">
                  <c:v>76.900000000000006</c:v>
                </c:pt>
              </c:numCache>
            </c:numRef>
          </c:val>
          <c:extLst>
            <c:ext xmlns:c16="http://schemas.microsoft.com/office/drawing/2014/chart" uri="{C3380CC4-5D6E-409C-BE32-E72D297353CC}">
              <c16:uniqueId val="{00000000-66BC-47F9-87A7-CEFAC64E58E7}"/>
            </c:ext>
          </c:extLst>
        </c:ser>
        <c:dLbls>
          <c:showLegendKey val="0"/>
          <c:showVal val="0"/>
          <c:showCatName val="0"/>
          <c:showSerName val="0"/>
          <c:showPercent val="0"/>
          <c:showBubbleSize val="0"/>
        </c:dLbls>
        <c:gapWidth val="150"/>
        <c:axId val="478635976"/>
        <c:axId val="4786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6BC-47F9-87A7-CEFAC64E58E7}"/>
            </c:ext>
          </c:extLst>
        </c:ser>
        <c:dLbls>
          <c:showLegendKey val="0"/>
          <c:showVal val="0"/>
          <c:showCatName val="0"/>
          <c:showSerName val="0"/>
          <c:showPercent val="0"/>
          <c:showBubbleSize val="0"/>
        </c:dLbls>
        <c:marker val="1"/>
        <c:smooth val="0"/>
        <c:axId val="478635976"/>
        <c:axId val="478633624"/>
      </c:lineChart>
      <c:catAx>
        <c:axId val="478635976"/>
        <c:scaling>
          <c:orientation val="minMax"/>
        </c:scaling>
        <c:delete val="1"/>
        <c:axPos val="b"/>
        <c:numFmt formatCode="General" sourceLinked="1"/>
        <c:majorTickMark val="none"/>
        <c:minorTickMark val="none"/>
        <c:tickLblPos val="none"/>
        <c:crossAx val="478633624"/>
        <c:crosses val="autoZero"/>
        <c:auto val="1"/>
        <c:lblAlgn val="ctr"/>
        <c:lblOffset val="100"/>
        <c:noMultiLvlLbl val="1"/>
      </c:catAx>
      <c:valAx>
        <c:axId val="47863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c:v>
                </c:pt>
                <c:pt idx="1">
                  <c:v>102.9</c:v>
                </c:pt>
                <c:pt idx="2">
                  <c:v>103.2</c:v>
                </c:pt>
                <c:pt idx="3">
                  <c:v>111.1</c:v>
                </c:pt>
                <c:pt idx="4">
                  <c:v>118.2</c:v>
                </c:pt>
              </c:numCache>
            </c:numRef>
          </c:val>
          <c:extLst>
            <c:ext xmlns:c16="http://schemas.microsoft.com/office/drawing/2014/chart" uri="{C3380CC4-5D6E-409C-BE32-E72D297353CC}">
              <c16:uniqueId val="{00000000-A457-416C-9866-341B5588218C}"/>
            </c:ext>
          </c:extLst>
        </c:ser>
        <c:dLbls>
          <c:showLegendKey val="0"/>
          <c:showVal val="0"/>
          <c:showCatName val="0"/>
          <c:showSerName val="0"/>
          <c:showPercent val="0"/>
          <c:showBubbleSize val="0"/>
        </c:dLbls>
        <c:gapWidth val="150"/>
        <c:axId val="478632840"/>
        <c:axId val="4786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A457-416C-9866-341B5588218C}"/>
            </c:ext>
          </c:extLst>
        </c:ser>
        <c:dLbls>
          <c:showLegendKey val="0"/>
          <c:showVal val="0"/>
          <c:showCatName val="0"/>
          <c:showSerName val="0"/>
          <c:showPercent val="0"/>
          <c:showBubbleSize val="0"/>
        </c:dLbls>
        <c:marker val="1"/>
        <c:smooth val="0"/>
        <c:axId val="478632840"/>
        <c:axId val="478632448"/>
      </c:lineChart>
      <c:catAx>
        <c:axId val="478632840"/>
        <c:scaling>
          <c:orientation val="minMax"/>
        </c:scaling>
        <c:delete val="1"/>
        <c:axPos val="b"/>
        <c:numFmt formatCode="General" sourceLinked="1"/>
        <c:majorTickMark val="none"/>
        <c:minorTickMark val="none"/>
        <c:tickLblPos val="none"/>
        <c:crossAx val="478632448"/>
        <c:crosses val="autoZero"/>
        <c:auto val="1"/>
        <c:lblAlgn val="ctr"/>
        <c:lblOffset val="100"/>
        <c:noMultiLvlLbl val="1"/>
      </c:catAx>
      <c:valAx>
        <c:axId val="4786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863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66.7</c:v>
                </c:pt>
                <c:pt idx="1">
                  <c:v>68.7</c:v>
                </c:pt>
                <c:pt idx="2">
                  <c:v>69.8</c:v>
                </c:pt>
                <c:pt idx="3">
                  <c:v>71.400000000000006</c:v>
                </c:pt>
                <c:pt idx="4">
                  <c:v>73</c:v>
                </c:pt>
              </c:numCache>
            </c:numRef>
          </c:val>
          <c:extLst>
            <c:ext xmlns:c16="http://schemas.microsoft.com/office/drawing/2014/chart" uri="{C3380CC4-5D6E-409C-BE32-E72D297353CC}">
              <c16:uniqueId val="{00000000-4BBB-4754-8414-35955AB8132B}"/>
            </c:ext>
          </c:extLst>
        </c:ser>
        <c:dLbls>
          <c:showLegendKey val="0"/>
          <c:showVal val="0"/>
          <c:showCatName val="0"/>
          <c:showSerName val="0"/>
          <c:showPercent val="0"/>
          <c:showBubbleSize val="0"/>
        </c:dLbls>
        <c:gapWidth val="150"/>
        <c:axId val="478635584"/>
        <c:axId val="4786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4BBB-4754-8414-35955AB8132B}"/>
            </c:ext>
          </c:extLst>
        </c:ser>
        <c:dLbls>
          <c:showLegendKey val="0"/>
          <c:showVal val="0"/>
          <c:showCatName val="0"/>
          <c:showSerName val="0"/>
          <c:showPercent val="0"/>
          <c:showBubbleSize val="0"/>
        </c:dLbls>
        <c:marker val="1"/>
        <c:smooth val="0"/>
        <c:axId val="478635584"/>
        <c:axId val="478637152"/>
      </c:lineChart>
      <c:catAx>
        <c:axId val="478635584"/>
        <c:scaling>
          <c:orientation val="minMax"/>
        </c:scaling>
        <c:delete val="1"/>
        <c:axPos val="b"/>
        <c:numFmt formatCode="General" sourceLinked="1"/>
        <c:majorTickMark val="none"/>
        <c:minorTickMark val="none"/>
        <c:tickLblPos val="none"/>
        <c:crossAx val="478637152"/>
        <c:crosses val="autoZero"/>
        <c:auto val="1"/>
        <c:lblAlgn val="ctr"/>
        <c:lblOffset val="100"/>
        <c:noMultiLvlLbl val="1"/>
      </c:catAx>
      <c:valAx>
        <c:axId val="4786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83.3</c:v>
                </c:pt>
                <c:pt idx="1">
                  <c:v>85.1</c:v>
                </c:pt>
                <c:pt idx="2">
                  <c:v>81.5</c:v>
                </c:pt>
                <c:pt idx="3">
                  <c:v>82</c:v>
                </c:pt>
                <c:pt idx="4">
                  <c:v>82.8</c:v>
                </c:pt>
              </c:numCache>
            </c:numRef>
          </c:val>
          <c:extLst>
            <c:ext xmlns:c16="http://schemas.microsoft.com/office/drawing/2014/chart" uri="{C3380CC4-5D6E-409C-BE32-E72D297353CC}">
              <c16:uniqueId val="{00000000-06A6-48E7-BCA0-B5AD5FD04082}"/>
            </c:ext>
          </c:extLst>
        </c:ser>
        <c:dLbls>
          <c:showLegendKey val="0"/>
          <c:showVal val="0"/>
          <c:showCatName val="0"/>
          <c:showSerName val="0"/>
          <c:showPercent val="0"/>
          <c:showBubbleSize val="0"/>
        </c:dLbls>
        <c:gapWidth val="150"/>
        <c:axId val="478638328"/>
        <c:axId val="4786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6A6-48E7-BCA0-B5AD5FD04082}"/>
            </c:ext>
          </c:extLst>
        </c:ser>
        <c:dLbls>
          <c:showLegendKey val="0"/>
          <c:showVal val="0"/>
          <c:showCatName val="0"/>
          <c:showSerName val="0"/>
          <c:showPercent val="0"/>
          <c:showBubbleSize val="0"/>
        </c:dLbls>
        <c:marker val="1"/>
        <c:smooth val="0"/>
        <c:axId val="478638328"/>
        <c:axId val="478638720"/>
      </c:lineChart>
      <c:catAx>
        <c:axId val="478638328"/>
        <c:scaling>
          <c:orientation val="minMax"/>
        </c:scaling>
        <c:delete val="1"/>
        <c:axPos val="b"/>
        <c:numFmt formatCode="General" sourceLinked="1"/>
        <c:majorTickMark val="none"/>
        <c:minorTickMark val="none"/>
        <c:tickLblPos val="none"/>
        <c:crossAx val="478638720"/>
        <c:crosses val="autoZero"/>
        <c:auto val="1"/>
        <c:lblAlgn val="ctr"/>
        <c:lblOffset val="100"/>
        <c:noMultiLvlLbl val="1"/>
      </c:catAx>
      <c:valAx>
        <c:axId val="4786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18824417</c:v>
                </c:pt>
                <c:pt idx="1">
                  <c:v>18934333</c:v>
                </c:pt>
                <c:pt idx="2">
                  <c:v>27341860</c:v>
                </c:pt>
                <c:pt idx="3">
                  <c:v>27468200</c:v>
                </c:pt>
                <c:pt idx="4">
                  <c:v>27418370</c:v>
                </c:pt>
              </c:numCache>
            </c:numRef>
          </c:val>
          <c:extLst>
            <c:ext xmlns:c16="http://schemas.microsoft.com/office/drawing/2014/chart" uri="{C3380CC4-5D6E-409C-BE32-E72D297353CC}">
              <c16:uniqueId val="{00000000-7E44-4392-9F51-16DABAEFB05D}"/>
            </c:ext>
          </c:extLst>
        </c:ser>
        <c:dLbls>
          <c:showLegendKey val="0"/>
          <c:showVal val="0"/>
          <c:showCatName val="0"/>
          <c:showSerName val="0"/>
          <c:showPercent val="0"/>
          <c:showBubbleSize val="0"/>
        </c:dLbls>
        <c:gapWidth val="150"/>
        <c:axId val="478631272"/>
        <c:axId val="4786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E44-4392-9F51-16DABAEFB05D}"/>
            </c:ext>
          </c:extLst>
        </c:ser>
        <c:dLbls>
          <c:showLegendKey val="0"/>
          <c:showVal val="0"/>
          <c:showCatName val="0"/>
          <c:showSerName val="0"/>
          <c:showPercent val="0"/>
          <c:showBubbleSize val="0"/>
        </c:dLbls>
        <c:marker val="1"/>
        <c:smooth val="0"/>
        <c:axId val="478631272"/>
        <c:axId val="478635192"/>
      </c:lineChart>
      <c:catAx>
        <c:axId val="478631272"/>
        <c:scaling>
          <c:orientation val="minMax"/>
        </c:scaling>
        <c:delete val="1"/>
        <c:axPos val="b"/>
        <c:numFmt formatCode="General" sourceLinked="1"/>
        <c:majorTickMark val="none"/>
        <c:minorTickMark val="none"/>
        <c:tickLblPos val="none"/>
        <c:crossAx val="478635192"/>
        <c:crosses val="autoZero"/>
        <c:auto val="1"/>
        <c:lblAlgn val="ctr"/>
        <c:lblOffset val="100"/>
        <c:noMultiLvlLbl val="1"/>
      </c:catAx>
      <c:valAx>
        <c:axId val="47863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63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12.3</c:v>
                </c:pt>
                <c:pt idx="1">
                  <c:v>11.1</c:v>
                </c:pt>
                <c:pt idx="2">
                  <c:v>10.6</c:v>
                </c:pt>
                <c:pt idx="3">
                  <c:v>10</c:v>
                </c:pt>
                <c:pt idx="4">
                  <c:v>9.6</c:v>
                </c:pt>
              </c:numCache>
            </c:numRef>
          </c:val>
          <c:extLst>
            <c:ext xmlns:c16="http://schemas.microsoft.com/office/drawing/2014/chart" uri="{C3380CC4-5D6E-409C-BE32-E72D297353CC}">
              <c16:uniqueId val="{00000000-006E-478D-BD9A-8826751B99AA}"/>
            </c:ext>
          </c:extLst>
        </c:ser>
        <c:dLbls>
          <c:showLegendKey val="0"/>
          <c:showVal val="0"/>
          <c:showCatName val="0"/>
          <c:showSerName val="0"/>
          <c:showPercent val="0"/>
          <c:showBubbleSize val="0"/>
        </c:dLbls>
        <c:gapWidth val="150"/>
        <c:axId val="478973232"/>
        <c:axId val="4789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06E-478D-BD9A-8826751B99AA}"/>
            </c:ext>
          </c:extLst>
        </c:ser>
        <c:dLbls>
          <c:showLegendKey val="0"/>
          <c:showVal val="0"/>
          <c:showCatName val="0"/>
          <c:showSerName val="0"/>
          <c:showPercent val="0"/>
          <c:showBubbleSize val="0"/>
        </c:dLbls>
        <c:marker val="1"/>
        <c:smooth val="0"/>
        <c:axId val="478973232"/>
        <c:axId val="478968920"/>
      </c:lineChart>
      <c:catAx>
        <c:axId val="478973232"/>
        <c:scaling>
          <c:orientation val="minMax"/>
        </c:scaling>
        <c:delete val="1"/>
        <c:axPos val="b"/>
        <c:numFmt formatCode="General" sourceLinked="1"/>
        <c:majorTickMark val="none"/>
        <c:minorTickMark val="none"/>
        <c:tickLblPos val="none"/>
        <c:crossAx val="478968920"/>
        <c:crosses val="autoZero"/>
        <c:auto val="1"/>
        <c:lblAlgn val="ctr"/>
        <c:lblOffset val="100"/>
        <c:noMultiLvlLbl val="1"/>
      </c:catAx>
      <c:valAx>
        <c:axId val="4789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60.3</c:v>
                </c:pt>
                <c:pt idx="1">
                  <c:v>66.400000000000006</c:v>
                </c:pt>
                <c:pt idx="2">
                  <c:v>64.099999999999994</c:v>
                </c:pt>
                <c:pt idx="3">
                  <c:v>76.8</c:v>
                </c:pt>
                <c:pt idx="4">
                  <c:v>84.8</c:v>
                </c:pt>
              </c:numCache>
            </c:numRef>
          </c:val>
          <c:extLst>
            <c:ext xmlns:c16="http://schemas.microsoft.com/office/drawing/2014/chart" uri="{C3380CC4-5D6E-409C-BE32-E72D297353CC}">
              <c16:uniqueId val="{00000000-667B-4E89-9A10-34911F84BFA7}"/>
            </c:ext>
          </c:extLst>
        </c:ser>
        <c:dLbls>
          <c:showLegendKey val="0"/>
          <c:showVal val="0"/>
          <c:showCatName val="0"/>
          <c:showSerName val="0"/>
          <c:showPercent val="0"/>
          <c:showBubbleSize val="0"/>
        </c:dLbls>
        <c:gapWidth val="150"/>
        <c:axId val="478970096"/>
        <c:axId val="4789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67B-4E89-9A10-34911F84BFA7}"/>
            </c:ext>
          </c:extLst>
        </c:ser>
        <c:dLbls>
          <c:showLegendKey val="0"/>
          <c:showVal val="0"/>
          <c:showCatName val="0"/>
          <c:showSerName val="0"/>
          <c:showPercent val="0"/>
          <c:showBubbleSize val="0"/>
        </c:dLbls>
        <c:marker val="1"/>
        <c:smooth val="0"/>
        <c:axId val="478970096"/>
        <c:axId val="478970880"/>
      </c:lineChart>
      <c:catAx>
        <c:axId val="478970096"/>
        <c:scaling>
          <c:orientation val="minMax"/>
        </c:scaling>
        <c:delete val="1"/>
        <c:axPos val="b"/>
        <c:numFmt formatCode="General" sourceLinked="1"/>
        <c:majorTickMark val="none"/>
        <c:minorTickMark val="none"/>
        <c:tickLblPos val="none"/>
        <c:crossAx val="478970880"/>
        <c:crosses val="autoZero"/>
        <c:auto val="1"/>
        <c:lblAlgn val="ctr"/>
        <c:lblOffset val="100"/>
        <c:noMultiLvlLbl val="1"/>
      </c:catAx>
      <c:valAx>
        <c:axId val="47897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JW37" sqref="JW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5" t="str">
        <f>データ!H6</f>
        <v>愛媛県宇和島市　宇和島市立吉田病院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6" t="s">
        <v>9</v>
      </c>
      <c r="NK7" s="147"/>
      <c r="NL7" s="147"/>
      <c r="NM7" s="147"/>
      <c r="NN7" s="147"/>
      <c r="NO7" s="147"/>
      <c r="NP7" s="147"/>
      <c r="NQ7" s="147"/>
      <c r="NR7" s="147"/>
      <c r="NS7" s="147"/>
      <c r="NT7" s="147"/>
      <c r="NU7" s="147"/>
      <c r="NV7" s="147"/>
      <c r="NW7" s="148"/>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52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データ!AA6</f>
        <v>48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9" t="s">
        <v>10</v>
      </c>
      <c r="NK8" s="150"/>
      <c r="NL8" s="151" t="s">
        <v>11</v>
      </c>
      <c r="NM8" s="151"/>
      <c r="NN8" s="151"/>
      <c r="NO8" s="151"/>
      <c r="NP8" s="151"/>
      <c r="NQ8" s="151"/>
      <c r="NR8" s="151"/>
      <c r="NS8" s="151"/>
      <c r="NT8" s="151"/>
      <c r="NU8" s="151"/>
      <c r="NV8" s="151"/>
      <c r="NW8" s="152"/>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0" t="s">
        <v>20</v>
      </c>
      <c r="NK9" s="131"/>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11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100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4" t="s">
        <v>22</v>
      </c>
      <c r="NK10" s="135"/>
      <c r="NL10" s="136" t="s">
        <v>23</v>
      </c>
      <c r="NM10" s="136"/>
      <c r="NN10" s="136"/>
      <c r="NO10" s="136"/>
      <c r="NP10" s="136"/>
      <c r="NQ10" s="136"/>
      <c r="NR10" s="136"/>
      <c r="NS10" s="136"/>
      <c r="NT10" s="136"/>
      <c r="NU10" s="136"/>
      <c r="NV10" s="136"/>
      <c r="NW10" s="137"/>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6"/>
      <c r="NJ11" s="3"/>
      <c r="NK11" s="3"/>
      <c r="NL11" s="3"/>
      <c r="NM11" s="3"/>
      <c r="NN11" s="3"/>
      <c r="NO11" s="3"/>
      <c r="NP11" s="3"/>
      <c r="NQ11" s="3"/>
      <c r="NR11" s="3"/>
      <c r="NS11" s="3"/>
      <c r="NT11" s="3"/>
      <c r="NU11" s="3"/>
      <c r="NV11" s="3"/>
      <c r="NW11" s="3"/>
      <c r="NX11" s="3"/>
    </row>
    <row r="12" spans="1:388" ht="18.75" customHeight="1">
      <c r="A12" s="2"/>
      <c r="B12" s="113">
        <f>データ!U6</f>
        <v>71448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8866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31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データ!AG6</f>
        <v>33</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64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9" t="s">
        <v>39</v>
      </c>
      <c r="NK18" s="110"/>
      <c r="NL18" s="110"/>
      <c r="NM18" s="105" t="s">
        <v>40</v>
      </c>
      <c r="NN18" s="106"/>
      <c r="NO18" s="109" t="s">
        <v>39</v>
      </c>
      <c r="NP18" s="110"/>
      <c r="NQ18" s="110"/>
      <c r="NR18" s="105" t="s">
        <v>40</v>
      </c>
      <c r="NS18" s="106"/>
      <c r="NT18" s="109" t="s">
        <v>39</v>
      </c>
      <c r="NU18" s="110"/>
      <c r="NV18" s="110"/>
      <c r="NW18" s="105" t="s">
        <v>40</v>
      </c>
      <c r="NX18" s="10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1"/>
      <c r="NK19" s="112"/>
      <c r="NL19" s="112"/>
      <c r="NM19" s="107"/>
      <c r="NN19" s="108"/>
      <c r="NO19" s="111"/>
      <c r="NP19" s="112"/>
      <c r="NQ19" s="112"/>
      <c r="NR19" s="107"/>
      <c r="NS19" s="108"/>
      <c r="NT19" s="111"/>
      <c r="NU19" s="112"/>
      <c r="NV19" s="112"/>
      <c r="NW19" s="107"/>
      <c r="NX19" s="10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185</v>
      </c>
      <c r="NK22" s="103"/>
      <c r="NL22" s="103"/>
      <c r="NM22" s="103"/>
      <c r="NN22" s="103"/>
      <c r="NO22" s="103"/>
      <c r="NP22" s="103"/>
      <c r="NQ22" s="103"/>
      <c r="NR22" s="103"/>
      <c r="NS22" s="103"/>
      <c r="NT22" s="103"/>
      <c r="NU22" s="103"/>
      <c r="NV22" s="103"/>
      <c r="NW22" s="103"/>
      <c r="NX22" s="104"/>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c r="A33" s="2"/>
      <c r="B33" s="15"/>
      <c r="D33" s="5"/>
      <c r="E33" s="5"/>
      <c r="F33" s="5"/>
      <c r="G33" s="87" t="s">
        <v>57</v>
      </c>
      <c r="H33" s="87"/>
      <c r="I33" s="87"/>
      <c r="J33" s="87"/>
      <c r="K33" s="87"/>
      <c r="L33" s="87"/>
      <c r="M33" s="87"/>
      <c r="N33" s="87"/>
      <c r="O33" s="87"/>
      <c r="P33" s="76">
        <f>データ!AI7</f>
        <v>108</v>
      </c>
      <c r="Q33" s="77"/>
      <c r="R33" s="77"/>
      <c r="S33" s="77"/>
      <c r="T33" s="77"/>
      <c r="U33" s="77"/>
      <c r="V33" s="77"/>
      <c r="W33" s="77"/>
      <c r="X33" s="77"/>
      <c r="Y33" s="77"/>
      <c r="Z33" s="77"/>
      <c r="AA33" s="77"/>
      <c r="AB33" s="77"/>
      <c r="AC33" s="77"/>
      <c r="AD33" s="78"/>
      <c r="AE33" s="76">
        <f>データ!AJ7</f>
        <v>102.9</v>
      </c>
      <c r="AF33" s="77"/>
      <c r="AG33" s="77"/>
      <c r="AH33" s="77"/>
      <c r="AI33" s="77"/>
      <c r="AJ33" s="77"/>
      <c r="AK33" s="77"/>
      <c r="AL33" s="77"/>
      <c r="AM33" s="77"/>
      <c r="AN33" s="77"/>
      <c r="AO33" s="77"/>
      <c r="AP33" s="77"/>
      <c r="AQ33" s="77"/>
      <c r="AR33" s="77"/>
      <c r="AS33" s="78"/>
      <c r="AT33" s="76">
        <f>データ!AK7</f>
        <v>103.2</v>
      </c>
      <c r="AU33" s="77"/>
      <c r="AV33" s="77"/>
      <c r="AW33" s="77"/>
      <c r="AX33" s="77"/>
      <c r="AY33" s="77"/>
      <c r="AZ33" s="77"/>
      <c r="BA33" s="77"/>
      <c r="BB33" s="77"/>
      <c r="BC33" s="77"/>
      <c r="BD33" s="77"/>
      <c r="BE33" s="77"/>
      <c r="BF33" s="77"/>
      <c r="BG33" s="77"/>
      <c r="BH33" s="78"/>
      <c r="BI33" s="76">
        <f>データ!AL7</f>
        <v>111.1</v>
      </c>
      <c r="BJ33" s="77"/>
      <c r="BK33" s="77"/>
      <c r="BL33" s="77"/>
      <c r="BM33" s="77"/>
      <c r="BN33" s="77"/>
      <c r="BO33" s="77"/>
      <c r="BP33" s="77"/>
      <c r="BQ33" s="77"/>
      <c r="BR33" s="77"/>
      <c r="BS33" s="77"/>
      <c r="BT33" s="77"/>
      <c r="BU33" s="77"/>
      <c r="BV33" s="77"/>
      <c r="BW33" s="78"/>
      <c r="BX33" s="76">
        <f>データ!AM7</f>
        <v>118.2</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97.9</v>
      </c>
      <c r="DE33" s="77"/>
      <c r="DF33" s="77"/>
      <c r="DG33" s="77"/>
      <c r="DH33" s="77"/>
      <c r="DI33" s="77"/>
      <c r="DJ33" s="77"/>
      <c r="DK33" s="77"/>
      <c r="DL33" s="77"/>
      <c r="DM33" s="77"/>
      <c r="DN33" s="77"/>
      <c r="DO33" s="77"/>
      <c r="DP33" s="77"/>
      <c r="DQ33" s="77"/>
      <c r="DR33" s="78"/>
      <c r="DS33" s="76">
        <f>データ!AU7</f>
        <v>91</v>
      </c>
      <c r="DT33" s="77"/>
      <c r="DU33" s="77"/>
      <c r="DV33" s="77"/>
      <c r="DW33" s="77"/>
      <c r="DX33" s="77"/>
      <c r="DY33" s="77"/>
      <c r="DZ33" s="77"/>
      <c r="EA33" s="77"/>
      <c r="EB33" s="77"/>
      <c r="EC33" s="77"/>
      <c r="ED33" s="77"/>
      <c r="EE33" s="77"/>
      <c r="EF33" s="77"/>
      <c r="EG33" s="78"/>
      <c r="EH33" s="76">
        <f>データ!AV7</f>
        <v>93.2</v>
      </c>
      <c r="EI33" s="77"/>
      <c r="EJ33" s="77"/>
      <c r="EK33" s="77"/>
      <c r="EL33" s="77"/>
      <c r="EM33" s="77"/>
      <c r="EN33" s="77"/>
      <c r="EO33" s="77"/>
      <c r="EP33" s="77"/>
      <c r="EQ33" s="77"/>
      <c r="ER33" s="77"/>
      <c r="ES33" s="77"/>
      <c r="ET33" s="77"/>
      <c r="EU33" s="77"/>
      <c r="EV33" s="78"/>
      <c r="EW33" s="76">
        <f>データ!AW7</f>
        <v>83.2</v>
      </c>
      <c r="EX33" s="77"/>
      <c r="EY33" s="77"/>
      <c r="EZ33" s="77"/>
      <c r="FA33" s="77"/>
      <c r="FB33" s="77"/>
      <c r="FC33" s="77"/>
      <c r="FD33" s="77"/>
      <c r="FE33" s="77"/>
      <c r="FF33" s="77"/>
      <c r="FG33" s="77"/>
      <c r="FH33" s="77"/>
      <c r="FI33" s="77"/>
      <c r="FJ33" s="77"/>
      <c r="FK33" s="78"/>
      <c r="FL33" s="76">
        <f>データ!AX7</f>
        <v>76.900000000000006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301.3</v>
      </c>
      <c r="GS33" s="77"/>
      <c r="GT33" s="77"/>
      <c r="GU33" s="77"/>
      <c r="GV33" s="77"/>
      <c r="GW33" s="77"/>
      <c r="GX33" s="77"/>
      <c r="GY33" s="77"/>
      <c r="GZ33" s="77"/>
      <c r="HA33" s="77"/>
      <c r="HB33" s="77"/>
      <c r="HC33" s="77"/>
      <c r="HD33" s="77"/>
      <c r="HE33" s="77"/>
      <c r="HF33" s="78"/>
      <c r="HG33" s="76">
        <f>データ!BF7</f>
        <v>339.9</v>
      </c>
      <c r="HH33" s="77"/>
      <c r="HI33" s="77"/>
      <c r="HJ33" s="77"/>
      <c r="HK33" s="77"/>
      <c r="HL33" s="77"/>
      <c r="HM33" s="77"/>
      <c r="HN33" s="77"/>
      <c r="HO33" s="77"/>
      <c r="HP33" s="77"/>
      <c r="HQ33" s="77"/>
      <c r="HR33" s="77"/>
      <c r="HS33" s="77"/>
      <c r="HT33" s="77"/>
      <c r="HU33" s="78"/>
      <c r="HV33" s="76">
        <f>データ!BG7</f>
        <v>334.6</v>
      </c>
      <c r="HW33" s="77"/>
      <c r="HX33" s="77"/>
      <c r="HY33" s="77"/>
      <c r="HZ33" s="77"/>
      <c r="IA33" s="77"/>
      <c r="IB33" s="77"/>
      <c r="IC33" s="77"/>
      <c r="ID33" s="77"/>
      <c r="IE33" s="77"/>
      <c r="IF33" s="77"/>
      <c r="IG33" s="77"/>
      <c r="IH33" s="77"/>
      <c r="II33" s="77"/>
      <c r="IJ33" s="78"/>
      <c r="IK33" s="76">
        <f>データ!BH7</f>
        <v>365.8</v>
      </c>
      <c r="IL33" s="77"/>
      <c r="IM33" s="77"/>
      <c r="IN33" s="77"/>
      <c r="IO33" s="77"/>
      <c r="IP33" s="77"/>
      <c r="IQ33" s="77"/>
      <c r="IR33" s="77"/>
      <c r="IS33" s="77"/>
      <c r="IT33" s="77"/>
      <c r="IU33" s="77"/>
      <c r="IV33" s="77"/>
      <c r="IW33" s="77"/>
      <c r="IX33" s="77"/>
      <c r="IY33" s="78"/>
      <c r="IZ33" s="76">
        <f>データ!BI7</f>
        <v>380.4</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53.6</v>
      </c>
      <c r="KG33" s="77"/>
      <c r="KH33" s="77"/>
      <c r="KI33" s="77"/>
      <c r="KJ33" s="77"/>
      <c r="KK33" s="77"/>
      <c r="KL33" s="77"/>
      <c r="KM33" s="77"/>
      <c r="KN33" s="77"/>
      <c r="KO33" s="77"/>
      <c r="KP33" s="77"/>
      <c r="KQ33" s="77"/>
      <c r="KR33" s="77"/>
      <c r="KS33" s="77"/>
      <c r="KT33" s="78"/>
      <c r="KU33" s="76">
        <f>データ!BQ7</f>
        <v>47.8</v>
      </c>
      <c r="KV33" s="77"/>
      <c r="KW33" s="77"/>
      <c r="KX33" s="77"/>
      <c r="KY33" s="77"/>
      <c r="KZ33" s="77"/>
      <c r="LA33" s="77"/>
      <c r="LB33" s="77"/>
      <c r="LC33" s="77"/>
      <c r="LD33" s="77"/>
      <c r="LE33" s="77"/>
      <c r="LF33" s="77"/>
      <c r="LG33" s="77"/>
      <c r="LH33" s="77"/>
      <c r="LI33" s="78"/>
      <c r="LJ33" s="76">
        <f>データ!BR7</f>
        <v>49.9</v>
      </c>
      <c r="LK33" s="77"/>
      <c r="LL33" s="77"/>
      <c r="LM33" s="77"/>
      <c r="LN33" s="77"/>
      <c r="LO33" s="77"/>
      <c r="LP33" s="77"/>
      <c r="LQ33" s="77"/>
      <c r="LR33" s="77"/>
      <c r="LS33" s="77"/>
      <c r="LT33" s="77"/>
      <c r="LU33" s="77"/>
      <c r="LV33" s="77"/>
      <c r="LW33" s="77"/>
      <c r="LX33" s="78"/>
      <c r="LY33" s="76">
        <f>データ!BS7</f>
        <v>53.7</v>
      </c>
      <c r="LZ33" s="77"/>
      <c r="MA33" s="77"/>
      <c r="MB33" s="77"/>
      <c r="MC33" s="77"/>
      <c r="MD33" s="77"/>
      <c r="ME33" s="77"/>
      <c r="MF33" s="77"/>
      <c r="MG33" s="77"/>
      <c r="MH33" s="77"/>
      <c r="MI33" s="77"/>
      <c r="MJ33" s="77"/>
      <c r="MK33" s="77"/>
      <c r="ML33" s="77"/>
      <c r="MM33" s="78"/>
      <c r="MN33" s="76">
        <f>データ!BT7</f>
        <v>46</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c r="A34" s="2"/>
      <c r="B34" s="15"/>
      <c r="D34" s="5"/>
      <c r="E34" s="5"/>
      <c r="F34" s="5"/>
      <c r="G34" s="87" t="s">
        <v>59</v>
      </c>
      <c r="H34" s="87"/>
      <c r="I34" s="87"/>
      <c r="J34" s="87"/>
      <c r="K34" s="87"/>
      <c r="L34" s="87"/>
      <c r="M34" s="87"/>
      <c r="N34" s="87"/>
      <c r="O34" s="87"/>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188</v>
      </c>
      <c r="NK39" s="97"/>
      <c r="NL39" s="97"/>
      <c r="NM39" s="97"/>
      <c r="NN39" s="97"/>
      <c r="NO39" s="97"/>
      <c r="NP39" s="97"/>
      <c r="NQ39" s="97"/>
      <c r="NR39" s="97"/>
      <c r="NS39" s="97"/>
      <c r="NT39" s="97"/>
      <c r="NU39" s="97"/>
      <c r="NV39" s="97"/>
      <c r="NW39" s="97"/>
      <c r="NX39" s="98"/>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186</v>
      </c>
      <c r="NK54" s="97"/>
      <c r="NL54" s="97"/>
      <c r="NM54" s="97"/>
      <c r="NN54" s="97"/>
      <c r="NO54" s="97"/>
      <c r="NP54" s="97"/>
      <c r="NQ54" s="97"/>
      <c r="NR54" s="97"/>
      <c r="NS54" s="97"/>
      <c r="NT54" s="97"/>
      <c r="NU54" s="97"/>
      <c r="NV54" s="97"/>
      <c r="NW54" s="97"/>
      <c r="NX54" s="98"/>
      <c r="OC54" s="18" t="s">
        <v>83</v>
      </c>
    </row>
    <row r="55" spans="1:393" ht="13.5" customHeight="1">
      <c r="A55" s="2"/>
      <c r="B55" s="15"/>
      <c r="C55" s="5"/>
      <c r="D55" s="5"/>
      <c r="E55" s="5"/>
      <c r="F55" s="5"/>
      <c r="G55" s="87" t="s">
        <v>57</v>
      </c>
      <c r="H55" s="87"/>
      <c r="I55" s="87"/>
      <c r="J55" s="87"/>
      <c r="K55" s="87"/>
      <c r="L55" s="87"/>
      <c r="M55" s="87"/>
      <c r="N55" s="87"/>
      <c r="O55" s="87"/>
      <c r="P55" s="88">
        <f>データ!CA7</f>
        <v>20035</v>
      </c>
      <c r="Q55" s="89"/>
      <c r="R55" s="89"/>
      <c r="S55" s="89"/>
      <c r="T55" s="89"/>
      <c r="U55" s="89"/>
      <c r="V55" s="89"/>
      <c r="W55" s="89"/>
      <c r="X55" s="89"/>
      <c r="Y55" s="89"/>
      <c r="Z55" s="89"/>
      <c r="AA55" s="89"/>
      <c r="AB55" s="89"/>
      <c r="AC55" s="89"/>
      <c r="AD55" s="90"/>
      <c r="AE55" s="88">
        <f>データ!CB7</f>
        <v>19629</v>
      </c>
      <c r="AF55" s="89"/>
      <c r="AG55" s="89"/>
      <c r="AH55" s="89"/>
      <c r="AI55" s="89"/>
      <c r="AJ55" s="89"/>
      <c r="AK55" s="89"/>
      <c r="AL55" s="89"/>
      <c r="AM55" s="89"/>
      <c r="AN55" s="89"/>
      <c r="AO55" s="89"/>
      <c r="AP55" s="89"/>
      <c r="AQ55" s="89"/>
      <c r="AR55" s="89"/>
      <c r="AS55" s="90"/>
      <c r="AT55" s="88">
        <f>データ!CC7</f>
        <v>20500</v>
      </c>
      <c r="AU55" s="89"/>
      <c r="AV55" s="89"/>
      <c r="AW55" s="89"/>
      <c r="AX55" s="89"/>
      <c r="AY55" s="89"/>
      <c r="AZ55" s="89"/>
      <c r="BA55" s="89"/>
      <c r="BB55" s="89"/>
      <c r="BC55" s="89"/>
      <c r="BD55" s="89"/>
      <c r="BE55" s="89"/>
      <c r="BF55" s="89"/>
      <c r="BG55" s="89"/>
      <c r="BH55" s="90"/>
      <c r="BI55" s="88">
        <f>データ!CD7</f>
        <v>22522</v>
      </c>
      <c r="BJ55" s="89"/>
      <c r="BK55" s="89"/>
      <c r="BL55" s="89"/>
      <c r="BM55" s="89"/>
      <c r="BN55" s="89"/>
      <c r="BO55" s="89"/>
      <c r="BP55" s="89"/>
      <c r="BQ55" s="89"/>
      <c r="BR55" s="89"/>
      <c r="BS55" s="89"/>
      <c r="BT55" s="89"/>
      <c r="BU55" s="89"/>
      <c r="BV55" s="89"/>
      <c r="BW55" s="90"/>
      <c r="BX55" s="88">
        <f>データ!CE7</f>
        <v>22790</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6369</v>
      </c>
      <c r="DE55" s="89"/>
      <c r="DF55" s="89"/>
      <c r="DG55" s="89"/>
      <c r="DH55" s="89"/>
      <c r="DI55" s="89"/>
      <c r="DJ55" s="89"/>
      <c r="DK55" s="89"/>
      <c r="DL55" s="89"/>
      <c r="DM55" s="89"/>
      <c r="DN55" s="89"/>
      <c r="DO55" s="89"/>
      <c r="DP55" s="89"/>
      <c r="DQ55" s="89"/>
      <c r="DR55" s="90"/>
      <c r="DS55" s="88">
        <f>データ!CM7</f>
        <v>6698</v>
      </c>
      <c r="DT55" s="89"/>
      <c r="DU55" s="89"/>
      <c r="DV55" s="89"/>
      <c r="DW55" s="89"/>
      <c r="DX55" s="89"/>
      <c r="DY55" s="89"/>
      <c r="DZ55" s="89"/>
      <c r="EA55" s="89"/>
      <c r="EB55" s="89"/>
      <c r="EC55" s="89"/>
      <c r="ED55" s="89"/>
      <c r="EE55" s="89"/>
      <c r="EF55" s="89"/>
      <c r="EG55" s="90"/>
      <c r="EH55" s="88">
        <f>データ!CN7</f>
        <v>6636</v>
      </c>
      <c r="EI55" s="89"/>
      <c r="EJ55" s="89"/>
      <c r="EK55" s="89"/>
      <c r="EL55" s="89"/>
      <c r="EM55" s="89"/>
      <c r="EN55" s="89"/>
      <c r="EO55" s="89"/>
      <c r="EP55" s="89"/>
      <c r="EQ55" s="89"/>
      <c r="ER55" s="89"/>
      <c r="ES55" s="89"/>
      <c r="ET55" s="89"/>
      <c r="EU55" s="89"/>
      <c r="EV55" s="90"/>
      <c r="EW55" s="88">
        <f>データ!CO7</f>
        <v>7010</v>
      </c>
      <c r="EX55" s="89"/>
      <c r="EY55" s="89"/>
      <c r="EZ55" s="89"/>
      <c r="FA55" s="89"/>
      <c r="FB55" s="89"/>
      <c r="FC55" s="89"/>
      <c r="FD55" s="89"/>
      <c r="FE55" s="89"/>
      <c r="FF55" s="89"/>
      <c r="FG55" s="89"/>
      <c r="FH55" s="89"/>
      <c r="FI55" s="89"/>
      <c r="FJ55" s="89"/>
      <c r="FK55" s="90"/>
      <c r="FL55" s="88">
        <f>データ!CP7</f>
        <v>7332</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60.3</v>
      </c>
      <c r="GS55" s="77"/>
      <c r="GT55" s="77"/>
      <c r="GU55" s="77"/>
      <c r="GV55" s="77"/>
      <c r="GW55" s="77"/>
      <c r="GX55" s="77"/>
      <c r="GY55" s="77"/>
      <c r="GZ55" s="77"/>
      <c r="HA55" s="77"/>
      <c r="HB55" s="77"/>
      <c r="HC55" s="77"/>
      <c r="HD55" s="77"/>
      <c r="HE55" s="77"/>
      <c r="HF55" s="78"/>
      <c r="HG55" s="76">
        <f>データ!CX7</f>
        <v>66.400000000000006</v>
      </c>
      <c r="HH55" s="77"/>
      <c r="HI55" s="77"/>
      <c r="HJ55" s="77"/>
      <c r="HK55" s="77"/>
      <c r="HL55" s="77"/>
      <c r="HM55" s="77"/>
      <c r="HN55" s="77"/>
      <c r="HO55" s="77"/>
      <c r="HP55" s="77"/>
      <c r="HQ55" s="77"/>
      <c r="HR55" s="77"/>
      <c r="HS55" s="77"/>
      <c r="HT55" s="77"/>
      <c r="HU55" s="78"/>
      <c r="HV55" s="76">
        <f>データ!CY7</f>
        <v>64.099999999999994</v>
      </c>
      <c r="HW55" s="77"/>
      <c r="HX55" s="77"/>
      <c r="HY55" s="77"/>
      <c r="HZ55" s="77"/>
      <c r="IA55" s="77"/>
      <c r="IB55" s="77"/>
      <c r="IC55" s="77"/>
      <c r="ID55" s="77"/>
      <c r="IE55" s="77"/>
      <c r="IF55" s="77"/>
      <c r="IG55" s="77"/>
      <c r="IH55" s="77"/>
      <c r="II55" s="77"/>
      <c r="IJ55" s="78"/>
      <c r="IK55" s="76">
        <f>データ!CZ7</f>
        <v>76.8</v>
      </c>
      <c r="IL55" s="77"/>
      <c r="IM55" s="77"/>
      <c r="IN55" s="77"/>
      <c r="IO55" s="77"/>
      <c r="IP55" s="77"/>
      <c r="IQ55" s="77"/>
      <c r="IR55" s="77"/>
      <c r="IS55" s="77"/>
      <c r="IT55" s="77"/>
      <c r="IU55" s="77"/>
      <c r="IV55" s="77"/>
      <c r="IW55" s="77"/>
      <c r="IX55" s="77"/>
      <c r="IY55" s="78"/>
      <c r="IZ55" s="76">
        <f>データ!DA7</f>
        <v>84.8</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12.3</v>
      </c>
      <c r="KG55" s="77"/>
      <c r="KH55" s="77"/>
      <c r="KI55" s="77"/>
      <c r="KJ55" s="77"/>
      <c r="KK55" s="77"/>
      <c r="KL55" s="77"/>
      <c r="KM55" s="77"/>
      <c r="KN55" s="77"/>
      <c r="KO55" s="77"/>
      <c r="KP55" s="77"/>
      <c r="KQ55" s="77"/>
      <c r="KR55" s="77"/>
      <c r="KS55" s="77"/>
      <c r="KT55" s="78"/>
      <c r="KU55" s="76">
        <f>データ!DI7</f>
        <v>11.1</v>
      </c>
      <c r="KV55" s="77"/>
      <c r="KW55" s="77"/>
      <c r="KX55" s="77"/>
      <c r="KY55" s="77"/>
      <c r="KZ55" s="77"/>
      <c r="LA55" s="77"/>
      <c r="LB55" s="77"/>
      <c r="LC55" s="77"/>
      <c r="LD55" s="77"/>
      <c r="LE55" s="77"/>
      <c r="LF55" s="77"/>
      <c r="LG55" s="77"/>
      <c r="LH55" s="77"/>
      <c r="LI55" s="78"/>
      <c r="LJ55" s="76">
        <f>データ!DJ7</f>
        <v>10.6</v>
      </c>
      <c r="LK55" s="77"/>
      <c r="LL55" s="77"/>
      <c r="LM55" s="77"/>
      <c r="LN55" s="77"/>
      <c r="LO55" s="77"/>
      <c r="LP55" s="77"/>
      <c r="LQ55" s="77"/>
      <c r="LR55" s="77"/>
      <c r="LS55" s="77"/>
      <c r="LT55" s="77"/>
      <c r="LU55" s="77"/>
      <c r="LV55" s="77"/>
      <c r="LW55" s="77"/>
      <c r="LX55" s="78"/>
      <c r="LY55" s="76">
        <f>データ!DK7</f>
        <v>10</v>
      </c>
      <c r="LZ55" s="77"/>
      <c r="MA55" s="77"/>
      <c r="MB55" s="77"/>
      <c r="MC55" s="77"/>
      <c r="MD55" s="77"/>
      <c r="ME55" s="77"/>
      <c r="MF55" s="77"/>
      <c r="MG55" s="77"/>
      <c r="MH55" s="77"/>
      <c r="MI55" s="77"/>
      <c r="MJ55" s="77"/>
      <c r="MK55" s="77"/>
      <c r="ML55" s="77"/>
      <c r="MM55" s="78"/>
      <c r="MN55" s="76">
        <f>データ!DL7</f>
        <v>9.6</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c r="A56" s="2"/>
      <c r="B56" s="15"/>
      <c r="C56" s="5"/>
      <c r="D56" s="5"/>
      <c r="E56" s="5"/>
      <c r="F56" s="5"/>
      <c r="G56" s="87" t="s">
        <v>59</v>
      </c>
      <c r="H56" s="87"/>
      <c r="I56" s="87"/>
      <c r="J56" s="87"/>
      <c r="K56" s="87"/>
      <c r="L56" s="87"/>
      <c r="M56" s="87"/>
      <c r="N56" s="87"/>
      <c r="O56" s="87"/>
      <c r="P56" s="88">
        <f>データ!CF7</f>
        <v>34136</v>
      </c>
      <c r="Q56" s="89"/>
      <c r="R56" s="89"/>
      <c r="S56" s="89"/>
      <c r="T56" s="89"/>
      <c r="U56" s="89"/>
      <c r="V56" s="89"/>
      <c r="W56" s="89"/>
      <c r="X56" s="89"/>
      <c r="Y56" s="89"/>
      <c r="Z56" s="89"/>
      <c r="AA56" s="89"/>
      <c r="AB56" s="89"/>
      <c r="AC56" s="89"/>
      <c r="AD56" s="90"/>
      <c r="AE56" s="88">
        <f>データ!CG7</f>
        <v>34924</v>
      </c>
      <c r="AF56" s="89"/>
      <c r="AG56" s="89"/>
      <c r="AH56" s="89"/>
      <c r="AI56" s="89"/>
      <c r="AJ56" s="89"/>
      <c r="AK56" s="89"/>
      <c r="AL56" s="89"/>
      <c r="AM56" s="89"/>
      <c r="AN56" s="89"/>
      <c r="AO56" s="89"/>
      <c r="AP56" s="89"/>
      <c r="AQ56" s="89"/>
      <c r="AR56" s="89"/>
      <c r="AS56" s="90"/>
      <c r="AT56" s="88">
        <f>データ!CH7</f>
        <v>35788</v>
      </c>
      <c r="AU56" s="89"/>
      <c r="AV56" s="89"/>
      <c r="AW56" s="89"/>
      <c r="AX56" s="89"/>
      <c r="AY56" s="89"/>
      <c r="AZ56" s="89"/>
      <c r="BA56" s="89"/>
      <c r="BB56" s="89"/>
      <c r="BC56" s="89"/>
      <c r="BD56" s="89"/>
      <c r="BE56" s="89"/>
      <c r="BF56" s="89"/>
      <c r="BG56" s="89"/>
      <c r="BH56" s="90"/>
      <c r="BI56" s="88">
        <f>データ!CI7</f>
        <v>37855</v>
      </c>
      <c r="BJ56" s="89"/>
      <c r="BK56" s="89"/>
      <c r="BL56" s="89"/>
      <c r="BM56" s="89"/>
      <c r="BN56" s="89"/>
      <c r="BO56" s="89"/>
      <c r="BP56" s="89"/>
      <c r="BQ56" s="89"/>
      <c r="BR56" s="89"/>
      <c r="BS56" s="89"/>
      <c r="BT56" s="89"/>
      <c r="BU56" s="89"/>
      <c r="BV56" s="89"/>
      <c r="BW56" s="90"/>
      <c r="BX56" s="88">
        <f>データ!CJ7</f>
        <v>39289</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10130</v>
      </c>
      <c r="DE56" s="89"/>
      <c r="DF56" s="89"/>
      <c r="DG56" s="89"/>
      <c r="DH56" s="89"/>
      <c r="DI56" s="89"/>
      <c r="DJ56" s="89"/>
      <c r="DK56" s="89"/>
      <c r="DL56" s="89"/>
      <c r="DM56" s="89"/>
      <c r="DN56" s="89"/>
      <c r="DO56" s="89"/>
      <c r="DP56" s="89"/>
      <c r="DQ56" s="89"/>
      <c r="DR56" s="90"/>
      <c r="DS56" s="88">
        <f>データ!CR7</f>
        <v>10244</v>
      </c>
      <c r="DT56" s="89"/>
      <c r="DU56" s="89"/>
      <c r="DV56" s="89"/>
      <c r="DW56" s="89"/>
      <c r="DX56" s="89"/>
      <c r="DY56" s="89"/>
      <c r="DZ56" s="89"/>
      <c r="EA56" s="89"/>
      <c r="EB56" s="89"/>
      <c r="EC56" s="89"/>
      <c r="ED56" s="89"/>
      <c r="EE56" s="89"/>
      <c r="EF56" s="89"/>
      <c r="EG56" s="90"/>
      <c r="EH56" s="88">
        <f>データ!CS7</f>
        <v>10602</v>
      </c>
      <c r="EI56" s="89"/>
      <c r="EJ56" s="89"/>
      <c r="EK56" s="89"/>
      <c r="EL56" s="89"/>
      <c r="EM56" s="89"/>
      <c r="EN56" s="89"/>
      <c r="EO56" s="89"/>
      <c r="EP56" s="89"/>
      <c r="EQ56" s="89"/>
      <c r="ER56" s="89"/>
      <c r="ES56" s="89"/>
      <c r="ET56" s="89"/>
      <c r="EU56" s="89"/>
      <c r="EV56" s="90"/>
      <c r="EW56" s="88">
        <f>データ!CT7</f>
        <v>11234</v>
      </c>
      <c r="EX56" s="89"/>
      <c r="EY56" s="89"/>
      <c r="EZ56" s="89"/>
      <c r="FA56" s="89"/>
      <c r="FB56" s="89"/>
      <c r="FC56" s="89"/>
      <c r="FD56" s="89"/>
      <c r="FE56" s="89"/>
      <c r="FF56" s="89"/>
      <c r="FG56" s="89"/>
      <c r="FH56" s="89"/>
      <c r="FI56" s="89"/>
      <c r="FJ56" s="89"/>
      <c r="FK56" s="90"/>
      <c r="FL56" s="88">
        <f>データ!CU7</f>
        <v>11512</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8" t="s">
        <v>187</v>
      </c>
      <c r="NK70" s="139"/>
      <c r="NL70" s="139"/>
      <c r="NM70" s="139"/>
      <c r="NN70" s="139"/>
      <c r="NO70" s="139"/>
      <c r="NP70" s="139"/>
      <c r="NQ70" s="139"/>
      <c r="NR70" s="139"/>
      <c r="NS70" s="139"/>
      <c r="NT70" s="139"/>
      <c r="NU70" s="139"/>
      <c r="NV70" s="139"/>
      <c r="NW70" s="139"/>
      <c r="NX70" s="140"/>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8"/>
      <c r="NK71" s="139"/>
      <c r="NL71" s="139"/>
      <c r="NM71" s="139"/>
      <c r="NN71" s="139"/>
      <c r="NO71" s="139"/>
      <c r="NP71" s="139"/>
      <c r="NQ71" s="139"/>
      <c r="NR71" s="139"/>
      <c r="NS71" s="139"/>
      <c r="NT71" s="139"/>
      <c r="NU71" s="139"/>
      <c r="NV71" s="139"/>
      <c r="NW71" s="139"/>
      <c r="NX71" s="140"/>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8"/>
      <c r="NK72" s="139"/>
      <c r="NL72" s="139"/>
      <c r="NM72" s="139"/>
      <c r="NN72" s="139"/>
      <c r="NO72" s="139"/>
      <c r="NP72" s="139"/>
      <c r="NQ72" s="139"/>
      <c r="NR72" s="139"/>
      <c r="NS72" s="139"/>
      <c r="NT72" s="139"/>
      <c r="NU72" s="139"/>
      <c r="NV72" s="139"/>
      <c r="NW72" s="139"/>
      <c r="NX72" s="140"/>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8"/>
      <c r="NK73" s="139"/>
      <c r="NL73" s="139"/>
      <c r="NM73" s="139"/>
      <c r="NN73" s="139"/>
      <c r="NO73" s="139"/>
      <c r="NP73" s="139"/>
      <c r="NQ73" s="139"/>
      <c r="NR73" s="139"/>
      <c r="NS73" s="139"/>
      <c r="NT73" s="139"/>
      <c r="NU73" s="139"/>
      <c r="NV73" s="139"/>
      <c r="NW73" s="139"/>
      <c r="NX73" s="140"/>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8"/>
      <c r="NK74" s="139"/>
      <c r="NL74" s="139"/>
      <c r="NM74" s="139"/>
      <c r="NN74" s="139"/>
      <c r="NO74" s="139"/>
      <c r="NP74" s="139"/>
      <c r="NQ74" s="139"/>
      <c r="NR74" s="139"/>
      <c r="NS74" s="139"/>
      <c r="NT74" s="139"/>
      <c r="NU74" s="139"/>
      <c r="NV74" s="139"/>
      <c r="NW74" s="139"/>
      <c r="NX74" s="140"/>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8"/>
      <c r="NK75" s="139"/>
      <c r="NL75" s="139"/>
      <c r="NM75" s="139"/>
      <c r="NN75" s="139"/>
      <c r="NO75" s="139"/>
      <c r="NP75" s="139"/>
      <c r="NQ75" s="139"/>
      <c r="NR75" s="139"/>
      <c r="NS75" s="139"/>
      <c r="NT75" s="139"/>
      <c r="NU75" s="139"/>
      <c r="NV75" s="139"/>
      <c r="NW75" s="139"/>
      <c r="NX75" s="140"/>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8"/>
      <c r="NK76" s="139"/>
      <c r="NL76" s="139"/>
      <c r="NM76" s="139"/>
      <c r="NN76" s="139"/>
      <c r="NO76" s="139"/>
      <c r="NP76" s="139"/>
      <c r="NQ76" s="139"/>
      <c r="NR76" s="139"/>
      <c r="NS76" s="139"/>
      <c r="NT76" s="139"/>
      <c r="NU76" s="139"/>
      <c r="NV76" s="139"/>
      <c r="NW76" s="139"/>
      <c r="NX76" s="140"/>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8"/>
      <c r="NK77" s="139"/>
      <c r="NL77" s="139"/>
      <c r="NM77" s="139"/>
      <c r="NN77" s="139"/>
      <c r="NO77" s="139"/>
      <c r="NP77" s="139"/>
      <c r="NQ77" s="139"/>
      <c r="NR77" s="139"/>
      <c r="NS77" s="139"/>
      <c r="NT77" s="139"/>
      <c r="NU77" s="139"/>
      <c r="NV77" s="139"/>
      <c r="NW77" s="139"/>
      <c r="NX77" s="140"/>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38"/>
      <c r="NK78" s="139"/>
      <c r="NL78" s="139"/>
      <c r="NM78" s="139"/>
      <c r="NN78" s="139"/>
      <c r="NO78" s="139"/>
      <c r="NP78" s="139"/>
      <c r="NQ78" s="139"/>
      <c r="NR78" s="139"/>
      <c r="NS78" s="139"/>
      <c r="NT78" s="139"/>
      <c r="NU78" s="139"/>
      <c r="NV78" s="139"/>
      <c r="NW78" s="139"/>
      <c r="NX78" s="140"/>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66.7</v>
      </c>
      <c r="V79" s="71"/>
      <c r="W79" s="71"/>
      <c r="X79" s="71"/>
      <c r="Y79" s="71"/>
      <c r="Z79" s="71"/>
      <c r="AA79" s="71"/>
      <c r="AB79" s="71"/>
      <c r="AC79" s="71"/>
      <c r="AD79" s="71"/>
      <c r="AE79" s="71"/>
      <c r="AF79" s="71"/>
      <c r="AG79" s="71"/>
      <c r="AH79" s="71"/>
      <c r="AI79" s="71"/>
      <c r="AJ79" s="71"/>
      <c r="AK79" s="71"/>
      <c r="AL79" s="71"/>
      <c r="AM79" s="71"/>
      <c r="AN79" s="71">
        <f>データ!DT7</f>
        <v>68.7</v>
      </c>
      <c r="AO79" s="71"/>
      <c r="AP79" s="71"/>
      <c r="AQ79" s="71"/>
      <c r="AR79" s="71"/>
      <c r="AS79" s="71"/>
      <c r="AT79" s="71"/>
      <c r="AU79" s="71"/>
      <c r="AV79" s="71"/>
      <c r="AW79" s="71"/>
      <c r="AX79" s="71"/>
      <c r="AY79" s="71"/>
      <c r="AZ79" s="71"/>
      <c r="BA79" s="71"/>
      <c r="BB79" s="71"/>
      <c r="BC79" s="71"/>
      <c r="BD79" s="71"/>
      <c r="BE79" s="71"/>
      <c r="BF79" s="71"/>
      <c r="BG79" s="71">
        <f>データ!DU7</f>
        <v>69.8</v>
      </c>
      <c r="BH79" s="71"/>
      <c r="BI79" s="71"/>
      <c r="BJ79" s="71"/>
      <c r="BK79" s="71"/>
      <c r="BL79" s="71"/>
      <c r="BM79" s="71"/>
      <c r="BN79" s="71"/>
      <c r="BO79" s="71"/>
      <c r="BP79" s="71"/>
      <c r="BQ79" s="71"/>
      <c r="BR79" s="71"/>
      <c r="BS79" s="71"/>
      <c r="BT79" s="71"/>
      <c r="BU79" s="71"/>
      <c r="BV79" s="71"/>
      <c r="BW79" s="71"/>
      <c r="BX79" s="71"/>
      <c r="BY79" s="71"/>
      <c r="BZ79" s="71">
        <f>データ!DV7</f>
        <v>71.400000000000006</v>
      </c>
      <c r="CA79" s="71"/>
      <c r="CB79" s="71"/>
      <c r="CC79" s="71"/>
      <c r="CD79" s="71"/>
      <c r="CE79" s="71"/>
      <c r="CF79" s="71"/>
      <c r="CG79" s="71"/>
      <c r="CH79" s="71"/>
      <c r="CI79" s="71"/>
      <c r="CJ79" s="71"/>
      <c r="CK79" s="71"/>
      <c r="CL79" s="71"/>
      <c r="CM79" s="71"/>
      <c r="CN79" s="71"/>
      <c r="CO79" s="71"/>
      <c r="CP79" s="71"/>
      <c r="CQ79" s="71"/>
      <c r="CR79" s="71"/>
      <c r="CS79" s="71">
        <f>データ!DW7</f>
        <v>73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83.3</v>
      </c>
      <c r="EP79" s="71"/>
      <c r="EQ79" s="71"/>
      <c r="ER79" s="71"/>
      <c r="ES79" s="71"/>
      <c r="ET79" s="71"/>
      <c r="EU79" s="71"/>
      <c r="EV79" s="71"/>
      <c r="EW79" s="71"/>
      <c r="EX79" s="71"/>
      <c r="EY79" s="71"/>
      <c r="EZ79" s="71"/>
      <c r="FA79" s="71"/>
      <c r="FB79" s="71"/>
      <c r="FC79" s="71"/>
      <c r="FD79" s="71"/>
      <c r="FE79" s="71"/>
      <c r="FF79" s="71"/>
      <c r="FG79" s="71"/>
      <c r="FH79" s="71">
        <f>データ!EE7</f>
        <v>85.1</v>
      </c>
      <c r="FI79" s="71"/>
      <c r="FJ79" s="71"/>
      <c r="FK79" s="71"/>
      <c r="FL79" s="71"/>
      <c r="FM79" s="71"/>
      <c r="FN79" s="71"/>
      <c r="FO79" s="71"/>
      <c r="FP79" s="71"/>
      <c r="FQ79" s="71"/>
      <c r="FR79" s="71"/>
      <c r="FS79" s="71"/>
      <c r="FT79" s="71"/>
      <c r="FU79" s="71"/>
      <c r="FV79" s="71"/>
      <c r="FW79" s="71"/>
      <c r="FX79" s="71"/>
      <c r="FY79" s="71"/>
      <c r="FZ79" s="71"/>
      <c r="GA79" s="71">
        <f>データ!EF7</f>
        <v>81.5</v>
      </c>
      <c r="GB79" s="71"/>
      <c r="GC79" s="71"/>
      <c r="GD79" s="71"/>
      <c r="GE79" s="71"/>
      <c r="GF79" s="71"/>
      <c r="GG79" s="71"/>
      <c r="GH79" s="71"/>
      <c r="GI79" s="71"/>
      <c r="GJ79" s="71"/>
      <c r="GK79" s="71"/>
      <c r="GL79" s="71"/>
      <c r="GM79" s="71"/>
      <c r="GN79" s="71"/>
      <c r="GO79" s="71"/>
      <c r="GP79" s="71"/>
      <c r="GQ79" s="71"/>
      <c r="GR79" s="71"/>
      <c r="GS79" s="71"/>
      <c r="GT79" s="71">
        <f>データ!EG7</f>
        <v>82</v>
      </c>
      <c r="GU79" s="71"/>
      <c r="GV79" s="71"/>
      <c r="GW79" s="71"/>
      <c r="GX79" s="71"/>
      <c r="GY79" s="71"/>
      <c r="GZ79" s="71"/>
      <c r="HA79" s="71"/>
      <c r="HB79" s="71"/>
      <c r="HC79" s="71"/>
      <c r="HD79" s="71"/>
      <c r="HE79" s="71"/>
      <c r="HF79" s="71"/>
      <c r="HG79" s="71"/>
      <c r="HH79" s="71"/>
      <c r="HI79" s="71"/>
      <c r="HJ79" s="71"/>
      <c r="HK79" s="71"/>
      <c r="HL79" s="71"/>
      <c r="HM79" s="71">
        <f>データ!EH7</f>
        <v>82.8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18824417</v>
      </c>
      <c r="JK79" s="69"/>
      <c r="JL79" s="69"/>
      <c r="JM79" s="69"/>
      <c r="JN79" s="69"/>
      <c r="JO79" s="69"/>
      <c r="JP79" s="69"/>
      <c r="JQ79" s="69"/>
      <c r="JR79" s="69"/>
      <c r="JS79" s="69"/>
      <c r="JT79" s="69"/>
      <c r="JU79" s="69"/>
      <c r="JV79" s="69"/>
      <c r="JW79" s="69"/>
      <c r="JX79" s="69"/>
      <c r="JY79" s="69"/>
      <c r="JZ79" s="69"/>
      <c r="KA79" s="69"/>
      <c r="KB79" s="69"/>
      <c r="KC79" s="69">
        <f>データ!EP7</f>
        <v>18934333</v>
      </c>
      <c r="KD79" s="69"/>
      <c r="KE79" s="69"/>
      <c r="KF79" s="69"/>
      <c r="KG79" s="69"/>
      <c r="KH79" s="69"/>
      <c r="KI79" s="69"/>
      <c r="KJ79" s="69"/>
      <c r="KK79" s="69"/>
      <c r="KL79" s="69"/>
      <c r="KM79" s="69"/>
      <c r="KN79" s="69"/>
      <c r="KO79" s="69"/>
      <c r="KP79" s="69"/>
      <c r="KQ79" s="69"/>
      <c r="KR79" s="69"/>
      <c r="KS79" s="69"/>
      <c r="KT79" s="69"/>
      <c r="KU79" s="69"/>
      <c r="KV79" s="69">
        <f>データ!EQ7</f>
        <v>27341860</v>
      </c>
      <c r="KW79" s="69"/>
      <c r="KX79" s="69"/>
      <c r="KY79" s="69"/>
      <c r="KZ79" s="69"/>
      <c r="LA79" s="69"/>
      <c r="LB79" s="69"/>
      <c r="LC79" s="69"/>
      <c r="LD79" s="69"/>
      <c r="LE79" s="69"/>
      <c r="LF79" s="69"/>
      <c r="LG79" s="69"/>
      <c r="LH79" s="69"/>
      <c r="LI79" s="69"/>
      <c r="LJ79" s="69"/>
      <c r="LK79" s="69"/>
      <c r="LL79" s="69"/>
      <c r="LM79" s="69"/>
      <c r="LN79" s="69"/>
      <c r="LO79" s="69">
        <f>データ!ER7</f>
        <v>27468200</v>
      </c>
      <c r="LP79" s="69"/>
      <c r="LQ79" s="69"/>
      <c r="LR79" s="69"/>
      <c r="LS79" s="69"/>
      <c r="LT79" s="69"/>
      <c r="LU79" s="69"/>
      <c r="LV79" s="69"/>
      <c r="LW79" s="69"/>
      <c r="LX79" s="69"/>
      <c r="LY79" s="69"/>
      <c r="LZ79" s="69"/>
      <c r="MA79" s="69"/>
      <c r="MB79" s="69"/>
      <c r="MC79" s="69"/>
      <c r="MD79" s="69"/>
      <c r="ME79" s="69"/>
      <c r="MF79" s="69"/>
      <c r="MG79" s="69"/>
      <c r="MH79" s="69">
        <f>データ!ES7</f>
        <v>27418370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38"/>
      <c r="NK79" s="139"/>
      <c r="NL79" s="139"/>
      <c r="NM79" s="139"/>
      <c r="NN79" s="139"/>
      <c r="NO79" s="139"/>
      <c r="NP79" s="139"/>
      <c r="NQ79" s="139"/>
      <c r="NR79" s="139"/>
      <c r="NS79" s="139"/>
      <c r="NT79" s="139"/>
      <c r="NU79" s="139"/>
      <c r="NV79" s="139"/>
      <c r="NW79" s="139"/>
      <c r="NX79" s="140"/>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38"/>
      <c r="NK80" s="139"/>
      <c r="NL80" s="139"/>
      <c r="NM80" s="139"/>
      <c r="NN80" s="139"/>
      <c r="NO80" s="139"/>
      <c r="NP80" s="139"/>
      <c r="NQ80" s="139"/>
      <c r="NR80" s="139"/>
      <c r="NS80" s="139"/>
      <c r="NT80" s="139"/>
      <c r="NU80" s="139"/>
      <c r="NV80" s="139"/>
      <c r="NW80" s="139"/>
      <c r="NX80" s="140"/>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8"/>
      <c r="NK81" s="139"/>
      <c r="NL81" s="139"/>
      <c r="NM81" s="139"/>
      <c r="NN81" s="139"/>
      <c r="NO81" s="139"/>
      <c r="NP81" s="139"/>
      <c r="NQ81" s="139"/>
      <c r="NR81" s="139"/>
      <c r="NS81" s="139"/>
      <c r="NT81" s="139"/>
      <c r="NU81" s="139"/>
      <c r="NV81" s="139"/>
      <c r="NW81" s="139"/>
      <c r="NX81" s="140"/>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8"/>
      <c r="NK82" s="139"/>
      <c r="NL82" s="139"/>
      <c r="NM82" s="139"/>
      <c r="NN82" s="139"/>
      <c r="NO82" s="139"/>
      <c r="NP82" s="139"/>
      <c r="NQ82" s="139"/>
      <c r="NR82" s="139"/>
      <c r="NS82" s="139"/>
      <c r="NT82" s="139"/>
      <c r="NU82" s="139"/>
      <c r="NV82" s="139"/>
      <c r="NW82" s="139"/>
      <c r="NX82" s="140"/>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8"/>
      <c r="NK83" s="139"/>
      <c r="NL83" s="139"/>
      <c r="NM83" s="139"/>
      <c r="NN83" s="139"/>
      <c r="NO83" s="139"/>
      <c r="NP83" s="139"/>
      <c r="NQ83" s="139"/>
      <c r="NR83" s="139"/>
      <c r="NS83" s="139"/>
      <c r="NT83" s="139"/>
      <c r="NU83" s="139"/>
      <c r="NV83" s="139"/>
      <c r="NW83" s="139"/>
      <c r="NX83" s="140"/>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1"/>
      <c r="NK84" s="142"/>
      <c r="NL84" s="142"/>
      <c r="NM84" s="142"/>
      <c r="NN84" s="142"/>
      <c r="NO84" s="142"/>
      <c r="NP84" s="142"/>
      <c r="NQ84" s="142"/>
      <c r="NR84" s="142"/>
      <c r="NS84" s="142"/>
      <c r="NT84" s="142"/>
      <c r="NU84" s="142"/>
      <c r="NV84" s="142"/>
      <c r="NW84" s="142"/>
      <c r="NX84" s="143"/>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jK3qE+3Qi22X66vu/5KnHiW3nanrku3O4oK/Wf5Twdr3SFNjJGHVRveBHTSxjx4iGZ2NPYFnLoMQP62a+gmPg==" saltValue="ggpsOjHfMNqXVtKWqDYSOw==" spinCount="100000" sheet="1" objects="1" scenarios="1" formatCells="0" formatColumns="0" formatRows="0"/>
  <mergeCells count="268">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159</v>
      </c>
      <c r="BG5" s="52" t="s">
        <v>145</v>
      </c>
      <c r="BH5" s="52" t="s">
        <v>160</v>
      </c>
      <c r="BI5" s="52" t="s">
        <v>161</v>
      </c>
      <c r="BJ5" s="52" t="s">
        <v>148</v>
      </c>
      <c r="BK5" s="52" t="s">
        <v>149</v>
      </c>
      <c r="BL5" s="52" t="s">
        <v>150</v>
      </c>
      <c r="BM5" s="52" t="s">
        <v>151</v>
      </c>
      <c r="BN5" s="52" t="s">
        <v>152</v>
      </c>
      <c r="BO5" s="52" t="s">
        <v>153</v>
      </c>
      <c r="BP5" s="52" t="s">
        <v>162</v>
      </c>
      <c r="BQ5" s="52" t="s">
        <v>154</v>
      </c>
      <c r="BR5" s="52" t="s">
        <v>163</v>
      </c>
      <c r="BS5" s="52" t="s">
        <v>156</v>
      </c>
      <c r="BT5" s="52" t="s">
        <v>161</v>
      </c>
      <c r="BU5" s="52" t="s">
        <v>148</v>
      </c>
      <c r="BV5" s="52" t="s">
        <v>149</v>
      </c>
      <c r="BW5" s="52" t="s">
        <v>150</v>
      </c>
      <c r="BX5" s="52" t="s">
        <v>151</v>
      </c>
      <c r="BY5" s="52" t="s">
        <v>152</v>
      </c>
      <c r="BZ5" s="52" t="s">
        <v>153</v>
      </c>
      <c r="CA5" s="52" t="s">
        <v>162</v>
      </c>
      <c r="CB5" s="52" t="s">
        <v>159</v>
      </c>
      <c r="CC5" s="52" t="s">
        <v>163</v>
      </c>
      <c r="CD5" s="52" t="s">
        <v>146</v>
      </c>
      <c r="CE5" s="52" t="s">
        <v>147</v>
      </c>
      <c r="CF5" s="52" t="s">
        <v>148</v>
      </c>
      <c r="CG5" s="52" t="s">
        <v>149</v>
      </c>
      <c r="CH5" s="52" t="s">
        <v>150</v>
      </c>
      <c r="CI5" s="52" t="s">
        <v>151</v>
      </c>
      <c r="CJ5" s="52" t="s">
        <v>152</v>
      </c>
      <c r="CK5" s="52" t="s">
        <v>153</v>
      </c>
      <c r="CL5" s="52" t="s">
        <v>158</v>
      </c>
      <c r="CM5" s="52" t="s">
        <v>159</v>
      </c>
      <c r="CN5" s="52" t="s">
        <v>145</v>
      </c>
      <c r="CO5" s="52" t="s">
        <v>146</v>
      </c>
      <c r="CP5" s="52" t="s">
        <v>161</v>
      </c>
      <c r="CQ5" s="52" t="s">
        <v>148</v>
      </c>
      <c r="CR5" s="52" t="s">
        <v>149</v>
      </c>
      <c r="CS5" s="52" t="s">
        <v>150</v>
      </c>
      <c r="CT5" s="52" t="s">
        <v>151</v>
      </c>
      <c r="CU5" s="52" t="s">
        <v>152</v>
      </c>
      <c r="CV5" s="52" t="s">
        <v>153</v>
      </c>
      <c r="CW5" s="52" t="s">
        <v>162</v>
      </c>
      <c r="CX5" s="52" t="s">
        <v>144</v>
      </c>
      <c r="CY5" s="52" t="s">
        <v>155</v>
      </c>
      <c r="CZ5" s="52" t="s">
        <v>156</v>
      </c>
      <c r="DA5" s="52" t="s">
        <v>147</v>
      </c>
      <c r="DB5" s="52" t="s">
        <v>148</v>
      </c>
      <c r="DC5" s="52" t="s">
        <v>149</v>
      </c>
      <c r="DD5" s="52" t="s">
        <v>150</v>
      </c>
      <c r="DE5" s="52" t="s">
        <v>151</v>
      </c>
      <c r="DF5" s="52" t="s">
        <v>152</v>
      </c>
      <c r="DG5" s="52" t="s">
        <v>153</v>
      </c>
      <c r="DH5" s="52" t="s">
        <v>143</v>
      </c>
      <c r="DI5" s="52" t="s">
        <v>159</v>
      </c>
      <c r="DJ5" s="52" t="s">
        <v>155</v>
      </c>
      <c r="DK5" s="52" t="s">
        <v>160</v>
      </c>
      <c r="DL5" s="52" t="s">
        <v>147</v>
      </c>
      <c r="DM5" s="52" t="s">
        <v>148</v>
      </c>
      <c r="DN5" s="52" t="s">
        <v>149</v>
      </c>
      <c r="DO5" s="52" t="s">
        <v>150</v>
      </c>
      <c r="DP5" s="52" t="s">
        <v>151</v>
      </c>
      <c r="DQ5" s="52" t="s">
        <v>152</v>
      </c>
      <c r="DR5" s="52" t="s">
        <v>153</v>
      </c>
      <c r="DS5" s="52" t="s">
        <v>162</v>
      </c>
      <c r="DT5" s="52" t="s">
        <v>154</v>
      </c>
      <c r="DU5" s="52" t="s">
        <v>163</v>
      </c>
      <c r="DV5" s="52" t="s">
        <v>156</v>
      </c>
      <c r="DW5" s="52" t="s">
        <v>157</v>
      </c>
      <c r="DX5" s="52" t="s">
        <v>148</v>
      </c>
      <c r="DY5" s="52" t="s">
        <v>149</v>
      </c>
      <c r="DZ5" s="52" t="s">
        <v>150</v>
      </c>
      <c r="EA5" s="52" t="s">
        <v>151</v>
      </c>
      <c r="EB5" s="52" t="s">
        <v>152</v>
      </c>
      <c r="EC5" s="52" t="s">
        <v>153</v>
      </c>
      <c r="ED5" s="52" t="s">
        <v>143</v>
      </c>
      <c r="EE5" s="52" t="s">
        <v>154</v>
      </c>
      <c r="EF5" s="52" t="s">
        <v>155</v>
      </c>
      <c r="EG5" s="52" t="s">
        <v>146</v>
      </c>
      <c r="EH5" s="52" t="s">
        <v>157</v>
      </c>
      <c r="EI5" s="52" t="s">
        <v>148</v>
      </c>
      <c r="EJ5" s="52" t="s">
        <v>149</v>
      </c>
      <c r="EK5" s="52" t="s">
        <v>150</v>
      </c>
      <c r="EL5" s="52" t="s">
        <v>151</v>
      </c>
      <c r="EM5" s="52" t="s">
        <v>152</v>
      </c>
      <c r="EN5" s="52" t="s">
        <v>164</v>
      </c>
      <c r="EO5" s="52" t="s">
        <v>158</v>
      </c>
      <c r="EP5" s="52" t="s">
        <v>144</v>
      </c>
      <c r="EQ5" s="52" t="s">
        <v>145</v>
      </c>
      <c r="ER5" s="52" t="s">
        <v>146</v>
      </c>
      <c r="ES5" s="52" t="s">
        <v>147</v>
      </c>
      <c r="ET5" s="52" t="s">
        <v>148</v>
      </c>
      <c r="EU5" s="52" t="s">
        <v>149</v>
      </c>
      <c r="EV5" s="52" t="s">
        <v>150</v>
      </c>
      <c r="EW5" s="52" t="s">
        <v>151</v>
      </c>
      <c r="EX5" s="52" t="s">
        <v>152</v>
      </c>
      <c r="EY5" s="52" t="s">
        <v>153</v>
      </c>
    </row>
    <row r="6" spans="1:155" s="57" customFormat="1">
      <c r="A6" s="38" t="s">
        <v>165</v>
      </c>
      <c r="B6" s="53">
        <f>B8</f>
        <v>2021</v>
      </c>
      <c r="C6" s="53">
        <f t="shared" ref="C6:M6" si="2">C8</f>
        <v>382035</v>
      </c>
      <c r="D6" s="53">
        <f t="shared" si="2"/>
        <v>46</v>
      </c>
      <c r="E6" s="53">
        <f t="shared" si="2"/>
        <v>6</v>
      </c>
      <c r="F6" s="53">
        <f t="shared" si="2"/>
        <v>0</v>
      </c>
      <c r="G6" s="53">
        <f t="shared" si="2"/>
        <v>2</v>
      </c>
      <c r="H6" s="158" t="str">
        <f>IF(H8&lt;&gt;I8,H8,"")&amp;IF(I8&lt;&gt;J8,I8,"")&amp;"　"&amp;J8</f>
        <v>愛媛県宇和島市　宇和島市立吉田病院</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11</v>
      </c>
      <c r="R6" s="53" t="str">
        <f t="shared" si="3"/>
        <v>-</v>
      </c>
      <c r="S6" s="53" t="str">
        <f t="shared" si="3"/>
        <v>訓</v>
      </c>
      <c r="T6" s="53" t="str">
        <f t="shared" si="3"/>
        <v>救</v>
      </c>
      <c r="U6" s="54">
        <f>U8</f>
        <v>71448</v>
      </c>
      <c r="V6" s="54">
        <f>V8</f>
        <v>8866</v>
      </c>
      <c r="W6" s="53" t="str">
        <f>W8</f>
        <v>第２種該当</v>
      </c>
      <c r="X6" s="53" t="str">
        <f t="shared" ref="X6" si="4">X8</f>
        <v>-</v>
      </c>
      <c r="Y6" s="53" t="str">
        <f t="shared" si="3"/>
        <v>１３：１</v>
      </c>
      <c r="Z6" s="54">
        <f t="shared" si="3"/>
        <v>52</v>
      </c>
      <c r="AA6" s="54">
        <f t="shared" si="3"/>
        <v>48</v>
      </c>
      <c r="AB6" s="54" t="str">
        <f t="shared" si="3"/>
        <v>-</v>
      </c>
      <c r="AC6" s="54" t="str">
        <f t="shared" si="3"/>
        <v>-</v>
      </c>
      <c r="AD6" s="54" t="str">
        <f t="shared" si="3"/>
        <v>-</v>
      </c>
      <c r="AE6" s="54">
        <f t="shared" si="3"/>
        <v>100</v>
      </c>
      <c r="AF6" s="54">
        <f t="shared" si="3"/>
        <v>31</v>
      </c>
      <c r="AG6" s="54">
        <f t="shared" si="3"/>
        <v>33</v>
      </c>
      <c r="AH6" s="54">
        <f t="shared" si="3"/>
        <v>64</v>
      </c>
      <c r="AI6" s="55">
        <f>IF(AI8="-",NA(),AI8)</f>
        <v>108</v>
      </c>
      <c r="AJ6" s="55">
        <f t="shared" ref="AJ6:AR6" si="5">IF(AJ8="-",NA(),AJ8)</f>
        <v>102.9</v>
      </c>
      <c r="AK6" s="55">
        <f t="shared" si="5"/>
        <v>103.2</v>
      </c>
      <c r="AL6" s="55">
        <f t="shared" si="5"/>
        <v>111.1</v>
      </c>
      <c r="AM6" s="55">
        <f t="shared" si="5"/>
        <v>118.2</v>
      </c>
      <c r="AN6" s="55">
        <f t="shared" si="5"/>
        <v>96.6</v>
      </c>
      <c r="AO6" s="55">
        <f t="shared" si="5"/>
        <v>97.2</v>
      </c>
      <c r="AP6" s="55">
        <f t="shared" si="5"/>
        <v>96.9</v>
      </c>
      <c r="AQ6" s="55">
        <f t="shared" si="5"/>
        <v>100.6</v>
      </c>
      <c r="AR6" s="55">
        <f t="shared" si="5"/>
        <v>105.9</v>
      </c>
      <c r="AS6" s="55" t="str">
        <f>IF(AS8="-","【-】","【"&amp;SUBSTITUTE(TEXT(AS8,"#,##0.0"),"-","△")&amp;"】")</f>
        <v>【106.2】</v>
      </c>
      <c r="AT6" s="55">
        <f>IF(AT8="-",NA(),AT8)</f>
        <v>97.9</v>
      </c>
      <c r="AU6" s="55">
        <f t="shared" ref="AU6:BC6" si="6">IF(AU8="-",NA(),AU8)</f>
        <v>91</v>
      </c>
      <c r="AV6" s="55">
        <f t="shared" si="6"/>
        <v>93.2</v>
      </c>
      <c r="AW6" s="55">
        <f t="shared" si="6"/>
        <v>83.2</v>
      </c>
      <c r="AX6" s="55">
        <f t="shared" si="6"/>
        <v>76.900000000000006</v>
      </c>
      <c r="AY6" s="55">
        <f t="shared" si="6"/>
        <v>83.9</v>
      </c>
      <c r="AZ6" s="55">
        <f t="shared" si="6"/>
        <v>84</v>
      </c>
      <c r="BA6" s="55">
        <f t="shared" si="6"/>
        <v>84.3</v>
      </c>
      <c r="BB6" s="55">
        <f t="shared" si="6"/>
        <v>80.7</v>
      </c>
      <c r="BC6" s="55">
        <f t="shared" si="6"/>
        <v>82.2</v>
      </c>
      <c r="BD6" s="55" t="str">
        <f>IF(BD8="-","【-】","【"&amp;SUBSTITUTE(TEXT(BD8,"#,##0.0"),"-","△")&amp;"】")</f>
        <v>【86.6】</v>
      </c>
      <c r="BE6" s="55">
        <f>IF(BE8="-",NA(),BE8)</f>
        <v>301.3</v>
      </c>
      <c r="BF6" s="55">
        <f t="shared" ref="BF6:BN6" si="7">IF(BF8="-",NA(),BF8)</f>
        <v>339.9</v>
      </c>
      <c r="BG6" s="55">
        <f t="shared" si="7"/>
        <v>334.6</v>
      </c>
      <c r="BH6" s="55">
        <f t="shared" si="7"/>
        <v>365.8</v>
      </c>
      <c r="BI6" s="55">
        <f t="shared" si="7"/>
        <v>380.4</v>
      </c>
      <c r="BJ6" s="55">
        <f t="shared" si="7"/>
        <v>116.9</v>
      </c>
      <c r="BK6" s="55">
        <f t="shared" si="7"/>
        <v>117.1</v>
      </c>
      <c r="BL6" s="55">
        <f t="shared" si="7"/>
        <v>120.5</v>
      </c>
      <c r="BM6" s="55">
        <f t="shared" si="7"/>
        <v>124.2</v>
      </c>
      <c r="BN6" s="55">
        <f t="shared" si="7"/>
        <v>121.6</v>
      </c>
      <c r="BO6" s="55" t="str">
        <f>IF(BO8="-","【-】","【"&amp;SUBSTITUTE(TEXT(BO8,"#,##0.0"),"-","△")&amp;"】")</f>
        <v>【70.7】</v>
      </c>
      <c r="BP6" s="55">
        <f>IF(BP8="-",NA(),BP8)</f>
        <v>53.6</v>
      </c>
      <c r="BQ6" s="55">
        <f t="shared" ref="BQ6:BY6" si="8">IF(BQ8="-",NA(),BQ8)</f>
        <v>47.8</v>
      </c>
      <c r="BR6" s="55">
        <f t="shared" si="8"/>
        <v>49.9</v>
      </c>
      <c r="BS6" s="55">
        <f t="shared" si="8"/>
        <v>53.7</v>
      </c>
      <c r="BT6" s="55">
        <f t="shared" si="8"/>
        <v>46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20035</v>
      </c>
      <c r="CB6" s="56">
        <f t="shared" ref="CB6:CJ6" si="9">IF(CB8="-",NA(),CB8)</f>
        <v>19629</v>
      </c>
      <c r="CC6" s="56">
        <f t="shared" si="9"/>
        <v>20500</v>
      </c>
      <c r="CD6" s="56">
        <f t="shared" si="9"/>
        <v>22522</v>
      </c>
      <c r="CE6" s="56">
        <f t="shared" si="9"/>
        <v>22790</v>
      </c>
      <c r="CF6" s="56">
        <f t="shared" si="9"/>
        <v>34136</v>
      </c>
      <c r="CG6" s="56">
        <f t="shared" si="9"/>
        <v>34924</v>
      </c>
      <c r="CH6" s="56">
        <f t="shared" si="9"/>
        <v>35788</v>
      </c>
      <c r="CI6" s="56">
        <f t="shared" si="9"/>
        <v>37855</v>
      </c>
      <c r="CJ6" s="56">
        <f t="shared" si="9"/>
        <v>39289</v>
      </c>
      <c r="CK6" s="55" t="str">
        <f>IF(CK8="-","【-】","【"&amp;SUBSTITUTE(TEXT(CK8,"#,##0"),"-","△")&amp;"】")</f>
        <v>【59,287】</v>
      </c>
      <c r="CL6" s="56">
        <f>IF(CL8="-",NA(),CL8)</f>
        <v>6369</v>
      </c>
      <c r="CM6" s="56">
        <f t="shared" ref="CM6:CU6" si="10">IF(CM8="-",NA(),CM8)</f>
        <v>6698</v>
      </c>
      <c r="CN6" s="56">
        <f t="shared" si="10"/>
        <v>6636</v>
      </c>
      <c r="CO6" s="56">
        <f t="shared" si="10"/>
        <v>7010</v>
      </c>
      <c r="CP6" s="56">
        <f t="shared" si="10"/>
        <v>7332</v>
      </c>
      <c r="CQ6" s="56">
        <f t="shared" si="10"/>
        <v>10130</v>
      </c>
      <c r="CR6" s="56">
        <f t="shared" si="10"/>
        <v>10244</v>
      </c>
      <c r="CS6" s="56">
        <f t="shared" si="10"/>
        <v>10602</v>
      </c>
      <c r="CT6" s="56">
        <f t="shared" si="10"/>
        <v>11234</v>
      </c>
      <c r="CU6" s="56">
        <f t="shared" si="10"/>
        <v>11512</v>
      </c>
      <c r="CV6" s="55" t="str">
        <f>IF(CV8="-","【-】","【"&amp;SUBSTITUTE(TEXT(CV8,"#,##0"),"-","△")&amp;"】")</f>
        <v>【17,202】</v>
      </c>
      <c r="CW6" s="55">
        <f>IF(CW8="-",NA(),CW8)</f>
        <v>60.3</v>
      </c>
      <c r="CX6" s="55">
        <f t="shared" ref="CX6:DF6" si="11">IF(CX8="-",NA(),CX8)</f>
        <v>66.400000000000006</v>
      </c>
      <c r="CY6" s="55">
        <f t="shared" si="11"/>
        <v>64.099999999999994</v>
      </c>
      <c r="CZ6" s="55">
        <f t="shared" si="11"/>
        <v>76.8</v>
      </c>
      <c r="DA6" s="55">
        <f t="shared" si="11"/>
        <v>84.8</v>
      </c>
      <c r="DB6" s="55">
        <f t="shared" si="11"/>
        <v>63.4</v>
      </c>
      <c r="DC6" s="55">
        <f t="shared" si="11"/>
        <v>63.7</v>
      </c>
      <c r="DD6" s="55">
        <f t="shared" si="11"/>
        <v>63.3</v>
      </c>
      <c r="DE6" s="55">
        <f t="shared" si="11"/>
        <v>68.5</v>
      </c>
      <c r="DF6" s="55">
        <f t="shared" si="11"/>
        <v>67.099999999999994</v>
      </c>
      <c r="DG6" s="55" t="str">
        <f>IF(DG8="-","【-】","【"&amp;SUBSTITUTE(TEXT(DG8,"#,##0.0"),"-","△")&amp;"】")</f>
        <v>【56.4】</v>
      </c>
      <c r="DH6" s="55">
        <f>IF(DH8="-",NA(),DH8)</f>
        <v>12.3</v>
      </c>
      <c r="DI6" s="55">
        <f t="shared" ref="DI6:DQ6" si="12">IF(DI8="-",NA(),DI8)</f>
        <v>11.1</v>
      </c>
      <c r="DJ6" s="55">
        <f t="shared" si="12"/>
        <v>10.6</v>
      </c>
      <c r="DK6" s="55">
        <f t="shared" si="12"/>
        <v>10</v>
      </c>
      <c r="DL6" s="55">
        <f t="shared" si="12"/>
        <v>9.6</v>
      </c>
      <c r="DM6" s="55">
        <f t="shared" si="12"/>
        <v>18.3</v>
      </c>
      <c r="DN6" s="55">
        <f t="shared" si="12"/>
        <v>17.7</v>
      </c>
      <c r="DO6" s="55">
        <f t="shared" si="12"/>
        <v>17.5</v>
      </c>
      <c r="DP6" s="55">
        <f t="shared" si="12"/>
        <v>17.5</v>
      </c>
      <c r="DQ6" s="55">
        <f t="shared" si="12"/>
        <v>17.3</v>
      </c>
      <c r="DR6" s="55" t="str">
        <f>IF(DR8="-","【-】","【"&amp;SUBSTITUTE(TEXT(DR8,"#,##0.0"),"-","△")&amp;"】")</f>
        <v>【24.8】</v>
      </c>
      <c r="DS6" s="55">
        <f>IF(DS8="-",NA(),DS8)</f>
        <v>66.7</v>
      </c>
      <c r="DT6" s="55">
        <f t="shared" ref="DT6:EB6" si="13">IF(DT8="-",NA(),DT8)</f>
        <v>68.7</v>
      </c>
      <c r="DU6" s="55">
        <f t="shared" si="13"/>
        <v>69.8</v>
      </c>
      <c r="DV6" s="55">
        <f t="shared" si="13"/>
        <v>71.400000000000006</v>
      </c>
      <c r="DW6" s="55">
        <f t="shared" si="13"/>
        <v>73</v>
      </c>
      <c r="DX6" s="55">
        <f t="shared" si="13"/>
        <v>53.5</v>
      </c>
      <c r="DY6" s="55">
        <f t="shared" si="13"/>
        <v>54.1</v>
      </c>
      <c r="DZ6" s="55">
        <f t="shared" si="13"/>
        <v>54.6</v>
      </c>
      <c r="EA6" s="55">
        <f t="shared" si="13"/>
        <v>56.9</v>
      </c>
      <c r="EB6" s="55">
        <f t="shared" si="13"/>
        <v>58.1</v>
      </c>
      <c r="EC6" s="55" t="str">
        <f>IF(EC8="-","【-】","【"&amp;SUBSTITUTE(TEXT(EC8,"#,##0.0"),"-","△")&amp;"】")</f>
        <v>【56.0】</v>
      </c>
      <c r="ED6" s="55">
        <f>IF(ED8="-",NA(),ED8)</f>
        <v>83.3</v>
      </c>
      <c r="EE6" s="55">
        <f t="shared" ref="EE6:EM6" si="14">IF(EE8="-",NA(),EE8)</f>
        <v>85.1</v>
      </c>
      <c r="EF6" s="55">
        <f t="shared" si="14"/>
        <v>81.5</v>
      </c>
      <c r="EG6" s="55">
        <f t="shared" si="14"/>
        <v>82</v>
      </c>
      <c r="EH6" s="55">
        <f t="shared" si="14"/>
        <v>82.8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18824417</v>
      </c>
      <c r="EP6" s="56">
        <f t="shared" ref="EP6:EX6" si="15">IF(EP8="-",NA(),EP8)</f>
        <v>18934333</v>
      </c>
      <c r="EQ6" s="56">
        <f t="shared" si="15"/>
        <v>27341860</v>
      </c>
      <c r="ER6" s="56">
        <f t="shared" si="15"/>
        <v>27468200</v>
      </c>
      <c r="ES6" s="56">
        <f t="shared" si="15"/>
        <v>27418370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166</v>
      </c>
      <c r="B7" s="53">
        <f t="shared" ref="B7:AH7" si="16">B8</f>
        <v>2021</v>
      </c>
      <c r="C7" s="53">
        <f t="shared" si="16"/>
        <v>382035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11</v>
      </c>
      <c r="R7" s="53" t="str">
        <f t="shared" si="16"/>
        <v>-</v>
      </c>
      <c r="S7" s="53" t="str">
        <f t="shared" si="16"/>
        <v>訓</v>
      </c>
      <c r="T7" s="53" t="str">
        <f t="shared" si="16"/>
        <v>救</v>
      </c>
      <c r="U7" s="54">
        <f>U8</f>
        <v>71448</v>
      </c>
      <c r="V7" s="54">
        <f>V8</f>
        <v>8866</v>
      </c>
      <c r="W7" s="53" t="str">
        <f>W8</f>
        <v>第２種該当</v>
      </c>
      <c r="X7" s="53" t="str">
        <f t="shared" si="16"/>
        <v>-</v>
      </c>
      <c r="Y7" s="53" t="str">
        <f t="shared" si="16"/>
        <v>１３：１</v>
      </c>
      <c r="Z7" s="54">
        <f t="shared" si="16"/>
        <v>52</v>
      </c>
      <c r="AA7" s="54">
        <f t="shared" si="16"/>
        <v>48</v>
      </c>
      <c r="AB7" s="54" t="str">
        <f t="shared" si="16"/>
        <v>-</v>
      </c>
      <c r="AC7" s="54" t="str">
        <f t="shared" si="16"/>
        <v>-</v>
      </c>
      <c r="AD7" s="54" t="str">
        <f t="shared" si="16"/>
        <v>-</v>
      </c>
      <c r="AE7" s="54">
        <f t="shared" si="16"/>
        <v>100</v>
      </c>
      <c r="AF7" s="54">
        <f t="shared" si="16"/>
        <v>31</v>
      </c>
      <c r="AG7" s="54">
        <f t="shared" si="16"/>
        <v>33</v>
      </c>
      <c r="AH7" s="54">
        <f t="shared" si="16"/>
        <v>64</v>
      </c>
      <c r="AI7" s="55">
        <f>AI8</f>
        <v>108</v>
      </c>
      <c r="AJ7" s="55">
        <f t="shared" ref="AJ7:AR7" si="17">AJ8</f>
        <v>102.9</v>
      </c>
      <c r="AK7" s="55">
        <f t="shared" si="17"/>
        <v>103.2</v>
      </c>
      <c r="AL7" s="55">
        <f t="shared" si="17"/>
        <v>111.1</v>
      </c>
      <c r="AM7" s="55">
        <f t="shared" si="17"/>
        <v>118.2</v>
      </c>
      <c r="AN7" s="55">
        <f t="shared" si="17"/>
        <v>96.6</v>
      </c>
      <c r="AO7" s="55">
        <f t="shared" si="17"/>
        <v>97.2</v>
      </c>
      <c r="AP7" s="55">
        <f t="shared" si="17"/>
        <v>96.9</v>
      </c>
      <c r="AQ7" s="55">
        <f t="shared" si="17"/>
        <v>100.6</v>
      </c>
      <c r="AR7" s="55">
        <f t="shared" si="17"/>
        <v>105.9</v>
      </c>
      <c r="AS7" s="55"/>
      <c r="AT7" s="55">
        <f>AT8</f>
        <v>97.9</v>
      </c>
      <c r="AU7" s="55">
        <f t="shared" ref="AU7:BC7" si="18">AU8</f>
        <v>91</v>
      </c>
      <c r="AV7" s="55">
        <f t="shared" si="18"/>
        <v>93.2</v>
      </c>
      <c r="AW7" s="55">
        <f t="shared" si="18"/>
        <v>83.2</v>
      </c>
      <c r="AX7" s="55">
        <f t="shared" si="18"/>
        <v>76.900000000000006</v>
      </c>
      <c r="AY7" s="55">
        <f t="shared" si="18"/>
        <v>83.9</v>
      </c>
      <c r="AZ7" s="55">
        <f t="shared" si="18"/>
        <v>84</v>
      </c>
      <c r="BA7" s="55">
        <f t="shared" si="18"/>
        <v>84.3</v>
      </c>
      <c r="BB7" s="55">
        <f t="shared" si="18"/>
        <v>80.7</v>
      </c>
      <c r="BC7" s="55">
        <f t="shared" si="18"/>
        <v>82.2</v>
      </c>
      <c r="BD7" s="55"/>
      <c r="BE7" s="55">
        <f>BE8</f>
        <v>301.3</v>
      </c>
      <c r="BF7" s="55">
        <f t="shared" ref="BF7:BN7" si="19">BF8</f>
        <v>339.9</v>
      </c>
      <c r="BG7" s="55">
        <f t="shared" si="19"/>
        <v>334.6</v>
      </c>
      <c r="BH7" s="55">
        <f t="shared" si="19"/>
        <v>365.8</v>
      </c>
      <c r="BI7" s="55">
        <f t="shared" si="19"/>
        <v>380.4</v>
      </c>
      <c r="BJ7" s="55">
        <f t="shared" si="19"/>
        <v>116.9</v>
      </c>
      <c r="BK7" s="55">
        <f t="shared" si="19"/>
        <v>117.1</v>
      </c>
      <c r="BL7" s="55">
        <f t="shared" si="19"/>
        <v>120.5</v>
      </c>
      <c r="BM7" s="55">
        <f t="shared" si="19"/>
        <v>124.2</v>
      </c>
      <c r="BN7" s="55">
        <f t="shared" si="19"/>
        <v>121.6</v>
      </c>
      <c r="BO7" s="55"/>
      <c r="BP7" s="55">
        <f>BP8</f>
        <v>53.6</v>
      </c>
      <c r="BQ7" s="55">
        <f t="shared" ref="BQ7:BY7" si="20">BQ8</f>
        <v>47.8</v>
      </c>
      <c r="BR7" s="55">
        <f t="shared" si="20"/>
        <v>49.9</v>
      </c>
      <c r="BS7" s="55">
        <f t="shared" si="20"/>
        <v>53.7</v>
      </c>
      <c r="BT7" s="55">
        <f t="shared" si="20"/>
        <v>46</v>
      </c>
      <c r="BU7" s="55">
        <f t="shared" si="20"/>
        <v>69.7</v>
      </c>
      <c r="BV7" s="55">
        <f t="shared" si="20"/>
        <v>70.099999999999994</v>
      </c>
      <c r="BW7" s="55">
        <f t="shared" si="20"/>
        <v>70.400000000000006</v>
      </c>
      <c r="BX7" s="55">
        <f t="shared" si="20"/>
        <v>65.8</v>
      </c>
      <c r="BY7" s="55">
        <f t="shared" si="20"/>
        <v>65</v>
      </c>
      <c r="BZ7" s="55"/>
      <c r="CA7" s="56">
        <f>CA8</f>
        <v>20035</v>
      </c>
      <c r="CB7" s="56">
        <f t="shared" ref="CB7:CJ7" si="21">CB8</f>
        <v>19629</v>
      </c>
      <c r="CC7" s="56">
        <f t="shared" si="21"/>
        <v>20500</v>
      </c>
      <c r="CD7" s="56">
        <f t="shared" si="21"/>
        <v>22522</v>
      </c>
      <c r="CE7" s="56">
        <f t="shared" si="21"/>
        <v>22790</v>
      </c>
      <c r="CF7" s="56">
        <f t="shared" si="21"/>
        <v>34136</v>
      </c>
      <c r="CG7" s="56">
        <f t="shared" si="21"/>
        <v>34924</v>
      </c>
      <c r="CH7" s="56">
        <f t="shared" si="21"/>
        <v>35788</v>
      </c>
      <c r="CI7" s="56">
        <f t="shared" si="21"/>
        <v>37855</v>
      </c>
      <c r="CJ7" s="56">
        <f t="shared" si="21"/>
        <v>39289</v>
      </c>
      <c r="CK7" s="55"/>
      <c r="CL7" s="56">
        <f>CL8</f>
        <v>6369</v>
      </c>
      <c r="CM7" s="56">
        <f t="shared" ref="CM7:CU7" si="22">CM8</f>
        <v>6698</v>
      </c>
      <c r="CN7" s="56">
        <f t="shared" si="22"/>
        <v>6636</v>
      </c>
      <c r="CO7" s="56">
        <f t="shared" si="22"/>
        <v>7010</v>
      </c>
      <c r="CP7" s="56">
        <f t="shared" si="22"/>
        <v>7332</v>
      </c>
      <c r="CQ7" s="56">
        <f t="shared" si="22"/>
        <v>10130</v>
      </c>
      <c r="CR7" s="56">
        <f t="shared" si="22"/>
        <v>10244</v>
      </c>
      <c r="CS7" s="56">
        <f t="shared" si="22"/>
        <v>10602</v>
      </c>
      <c r="CT7" s="56">
        <f t="shared" si="22"/>
        <v>11234</v>
      </c>
      <c r="CU7" s="56">
        <f t="shared" si="22"/>
        <v>11512</v>
      </c>
      <c r="CV7" s="55"/>
      <c r="CW7" s="55">
        <f>CW8</f>
        <v>60.3</v>
      </c>
      <c r="CX7" s="55">
        <f t="shared" ref="CX7:DF7" si="23">CX8</f>
        <v>66.400000000000006</v>
      </c>
      <c r="CY7" s="55">
        <f t="shared" si="23"/>
        <v>64.099999999999994</v>
      </c>
      <c r="CZ7" s="55">
        <f t="shared" si="23"/>
        <v>76.8</v>
      </c>
      <c r="DA7" s="55">
        <f t="shared" si="23"/>
        <v>84.8</v>
      </c>
      <c r="DB7" s="55">
        <f t="shared" si="23"/>
        <v>63.4</v>
      </c>
      <c r="DC7" s="55">
        <f t="shared" si="23"/>
        <v>63.7</v>
      </c>
      <c r="DD7" s="55">
        <f t="shared" si="23"/>
        <v>63.3</v>
      </c>
      <c r="DE7" s="55">
        <f t="shared" si="23"/>
        <v>68.5</v>
      </c>
      <c r="DF7" s="55">
        <f t="shared" si="23"/>
        <v>67.099999999999994</v>
      </c>
      <c r="DG7" s="55"/>
      <c r="DH7" s="55">
        <f>DH8</f>
        <v>12.3</v>
      </c>
      <c r="DI7" s="55">
        <f t="shared" ref="DI7:DQ7" si="24">DI8</f>
        <v>11.1</v>
      </c>
      <c r="DJ7" s="55">
        <f t="shared" si="24"/>
        <v>10.6</v>
      </c>
      <c r="DK7" s="55">
        <f t="shared" si="24"/>
        <v>10</v>
      </c>
      <c r="DL7" s="55">
        <f t="shared" si="24"/>
        <v>9.6</v>
      </c>
      <c r="DM7" s="55">
        <f t="shared" si="24"/>
        <v>18.3</v>
      </c>
      <c r="DN7" s="55">
        <f t="shared" si="24"/>
        <v>17.7</v>
      </c>
      <c r="DO7" s="55">
        <f t="shared" si="24"/>
        <v>17.5</v>
      </c>
      <c r="DP7" s="55">
        <f t="shared" si="24"/>
        <v>17.5</v>
      </c>
      <c r="DQ7" s="55">
        <f t="shared" si="24"/>
        <v>17.3</v>
      </c>
      <c r="DR7" s="55"/>
      <c r="DS7" s="55">
        <f>DS8</f>
        <v>66.7</v>
      </c>
      <c r="DT7" s="55">
        <f t="shared" ref="DT7:EB7" si="25">DT8</f>
        <v>68.7</v>
      </c>
      <c r="DU7" s="55">
        <f t="shared" si="25"/>
        <v>69.8</v>
      </c>
      <c r="DV7" s="55">
        <f t="shared" si="25"/>
        <v>71.400000000000006</v>
      </c>
      <c r="DW7" s="55">
        <f t="shared" si="25"/>
        <v>73</v>
      </c>
      <c r="DX7" s="55">
        <f t="shared" si="25"/>
        <v>53.5</v>
      </c>
      <c r="DY7" s="55">
        <f t="shared" si="25"/>
        <v>54.1</v>
      </c>
      <c r="DZ7" s="55">
        <f t="shared" si="25"/>
        <v>54.6</v>
      </c>
      <c r="EA7" s="55">
        <f t="shared" si="25"/>
        <v>56.9</v>
      </c>
      <c r="EB7" s="55">
        <f t="shared" si="25"/>
        <v>58.1</v>
      </c>
      <c r="EC7" s="55"/>
      <c r="ED7" s="55">
        <f>ED8</f>
        <v>83.3</v>
      </c>
      <c r="EE7" s="55">
        <f t="shared" ref="EE7:EM7" si="26">EE8</f>
        <v>85.1</v>
      </c>
      <c r="EF7" s="55">
        <f t="shared" si="26"/>
        <v>81.5</v>
      </c>
      <c r="EG7" s="55">
        <f t="shared" si="26"/>
        <v>82</v>
      </c>
      <c r="EH7" s="55">
        <f t="shared" si="26"/>
        <v>82.8</v>
      </c>
      <c r="EI7" s="55">
        <f t="shared" si="26"/>
        <v>71.3</v>
      </c>
      <c r="EJ7" s="55">
        <f t="shared" si="26"/>
        <v>71.400000000000006</v>
      </c>
      <c r="EK7" s="55">
        <f t="shared" si="26"/>
        <v>71.7</v>
      </c>
      <c r="EL7" s="55">
        <f t="shared" si="26"/>
        <v>72.900000000000006</v>
      </c>
      <c r="EM7" s="55">
        <f t="shared" si="26"/>
        <v>73.900000000000006</v>
      </c>
      <c r="EN7" s="55"/>
      <c r="EO7" s="56">
        <f>EO8</f>
        <v>18824417</v>
      </c>
      <c r="EP7" s="56">
        <f t="shared" ref="EP7:EX7" si="27">EP8</f>
        <v>18934333</v>
      </c>
      <c r="EQ7" s="56">
        <f t="shared" si="27"/>
        <v>27341860</v>
      </c>
      <c r="ER7" s="56">
        <f t="shared" si="27"/>
        <v>27468200</v>
      </c>
      <c r="ES7" s="56">
        <f t="shared" si="27"/>
        <v>27418370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382035</v>
      </c>
      <c r="D8" s="58">
        <v>46</v>
      </c>
      <c r="E8" s="58">
        <v>6</v>
      </c>
      <c r="F8" s="58">
        <v>0</v>
      </c>
      <c r="G8" s="58">
        <v>2</v>
      </c>
      <c r="H8" s="58" t="s">
        <v>167</v>
      </c>
      <c r="I8" s="58" t="s">
        <v>168</v>
      </c>
      <c r="J8" s="58" t="s">
        <v>169</v>
      </c>
      <c r="K8" s="58" t="s">
        <v>170</v>
      </c>
      <c r="L8" s="58" t="s">
        <v>171</v>
      </c>
      <c r="M8" s="58" t="s">
        <v>172</v>
      </c>
      <c r="N8" s="58" t="s">
        <v>173</v>
      </c>
      <c r="O8" s="58" t="s">
        <v>174</v>
      </c>
      <c r="P8" s="58" t="s">
        <v>175</v>
      </c>
      <c r="Q8" s="59">
        <v>11</v>
      </c>
      <c r="R8" s="58" t="s">
        <v>39</v>
      </c>
      <c r="S8" s="58" t="s">
        <v>176</v>
      </c>
      <c r="T8" s="58" t="s">
        <v>177</v>
      </c>
      <c r="U8" s="59">
        <v>71448</v>
      </c>
      <c r="V8" s="59">
        <v>8866</v>
      </c>
      <c r="W8" s="58" t="s">
        <v>178</v>
      </c>
      <c r="X8" s="58" t="s">
        <v>39</v>
      </c>
      <c r="Y8" s="60" t="s">
        <v>179</v>
      </c>
      <c r="Z8" s="59">
        <v>52</v>
      </c>
      <c r="AA8" s="59">
        <v>48</v>
      </c>
      <c r="AB8" s="59" t="s">
        <v>39</v>
      </c>
      <c r="AC8" s="59" t="s">
        <v>39</v>
      </c>
      <c r="AD8" s="59" t="s">
        <v>39</v>
      </c>
      <c r="AE8" s="59">
        <v>100</v>
      </c>
      <c r="AF8" s="59">
        <v>31</v>
      </c>
      <c r="AG8" s="59">
        <v>33</v>
      </c>
      <c r="AH8" s="59">
        <v>64</v>
      </c>
      <c r="AI8" s="61">
        <v>108</v>
      </c>
      <c r="AJ8" s="61">
        <v>102.9</v>
      </c>
      <c r="AK8" s="61">
        <v>103.2</v>
      </c>
      <c r="AL8" s="61">
        <v>111.1</v>
      </c>
      <c r="AM8" s="61">
        <v>118.2</v>
      </c>
      <c r="AN8" s="61">
        <v>96.6</v>
      </c>
      <c r="AO8" s="61">
        <v>97.2</v>
      </c>
      <c r="AP8" s="61">
        <v>96.9</v>
      </c>
      <c r="AQ8" s="61">
        <v>100.6</v>
      </c>
      <c r="AR8" s="61">
        <v>105.9</v>
      </c>
      <c r="AS8" s="61">
        <v>106.2</v>
      </c>
      <c r="AT8" s="61">
        <v>97.9</v>
      </c>
      <c r="AU8" s="61">
        <v>91</v>
      </c>
      <c r="AV8" s="61">
        <v>93.2</v>
      </c>
      <c r="AW8" s="61">
        <v>83.2</v>
      </c>
      <c r="AX8" s="61">
        <v>76.900000000000006</v>
      </c>
      <c r="AY8" s="61">
        <v>83.9</v>
      </c>
      <c r="AZ8" s="61">
        <v>84</v>
      </c>
      <c r="BA8" s="61">
        <v>84.3</v>
      </c>
      <c r="BB8" s="61">
        <v>80.7</v>
      </c>
      <c r="BC8" s="61">
        <v>82.2</v>
      </c>
      <c r="BD8" s="61">
        <v>86.6</v>
      </c>
      <c r="BE8" s="62">
        <v>301.3</v>
      </c>
      <c r="BF8" s="62">
        <v>339.9</v>
      </c>
      <c r="BG8" s="62">
        <v>334.6</v>
      </c>
      <c r="BH8" s="62">
        <v>365.8</v>
      </c>
      <c r="BI8" s="62">
        <v>380.4</v>
      </c>
      <c r="BJ8" s="62">
        <v>116.9</v>
      </c>
      <c r="BK8" s="62">
        <v>117.1</v>
      </c>
      <c r="BL8" s="62">
        <v>120.5</v>
      </c>
      <c r="BM8" s="62">
        <v>124.2</v>
      </c>
      <c r="BN8" s="62">
        <v>121.6</v>
      </c>
      <c r="BO8" s="62">
        <v>70.7</v>
      </c>
      <c r="BP8" s="61">
        <v>53.6</v>
      </c>
      <c r="BQ8" s="61">
        <v>47.8</v>
      </c>
      <c r="BR8" s="61">
        <v>49.9</v>
      </c>
      <c r="BS8" s="61">
        <v>53.7</v>
      </c>
      <c r="BT8" s="61">
        <v>46</v>
      </c>
      <c r="BU8" s="61">
        <v>69.7</v>
      </c>
      <c r="BV8" s="61">
        <v>70.099999999999994</v>
      </c>
      <c r="BW8" s="61">
        <v>70.400000000000006</v>
      </c>
      <c r="BX8" s="61">
        <v>65.8</v>
      </c>
      <c r="BY8" s="61">
        <v>65</v>
      </c>
      <c r="BZ8" s="61">
        <v>67.099999999999994</v>
      </c>
      <c r="CA8" s="62">
        <v>20035</v>
      </c>
      <c r="CB8" s="62">
        <v>19629</v>
      </c>
      <c r="CC8" s="62">
        <v>20500</v>
      </c>
      <c r="CD8" s="62">
        <v>22522</v>
      </c>
      <c r="CE8" s="62">
        <v>22790</v>
      </c>
      <c r="CF8" s="62">
        <v>34136</v>
      </c>
      <c r="CG8" s="62">
        <v>34924</v>
      </c>
      <c r="CH8" s="62">
        <v>35788</v>
      </c>
      <c r="CI8" s="62">
        <v>37855</v>
      </c>
      <c r="CJ8" s="62">
        <v>39289</v>
      </c>
      <c r="CK8" s="61">
        <v>59287</v>
      </c>
      <c r="CL8" s="62">
        <v>6369</v>
      </c>
      <c r="CM8" s="62">
        <v>6698</v>
      </c>
      <c r="CN8" s="62">
        <v>6636</v>
      </c>
      <c r="CO8" s="62">
        <v>7010</v>
      </c>
      <c r="CP8" s="62">
        <v>7332</v>
      </c>
      <c r="CQ8" s="62">
        <v>10130</v>
      </c>
      <c r="CR8" s="62">
        <v>10244</v>
      </c>
      <c r="CS8" s="62">
        <v>10602</v>
      </c>
      <c r="CT8" s="62">
        <v>11234</v>
      </c>
      <c r="CU8" s="62">
        <v>11512</v>
      </c>
      <c r="CV8" s="61">
        <v>17202</v>
      </c>
      <c r="CW8" s="62">
        <v>60.3</v>
      </c>
      <c r="CX8" s="62">
        <v>66.400000000000006</v>
      </c>
      <c r="CY8" s="62">
        <v>64.099999999999994</v>
      </c>
      <c r="CZ8" s="62">
        <v>76.8</v>
      </c>
      <c r="DA8" s="62">
        <v>84.8</v>
      </c>
      <c r="DB8" s="62">
        <v>63.4</v>
      </c>
      <c r="DC8" s="62">
        <v>63.7</v>
      </c>
      <c r="DD8" s="62">
        <v>63.3</v>
      </c>
      <c r="DE8" s="62">
        <v>68.5</v>
      </c>
      <c r="DF8" s="62">
        <v>67.099999999999994</v>
      </c>
      <c r="DG8" s="62">
        <v>56.4</v>
      </c>
      <c r="DH8" s="62">
        <v>12.3</v>
      </c>
      <c r="DI8" s="62">
        <v>11.1</v>
      </c>
      <c r="DJ8" s="62">
        <v>10.6</v>
      </c>
      <c r="DK8" s="62">
        <v>10</v>
      </c>
      <c r="DL8" s="62">
        <v>9.6</v>
      </c>
      <c r="DM8" s="62">
        <v>18.3</v>
      </c>
      <c r="DN8" s="62">
        <v>17.7</v>
      </c>
      <c r="DO8" s="62">
        <v>17.5</v>
      </c>
      <c r="DP8" s="62">
        <v>17.5</v>
      </c>
      <c r="DQ8" s="62">
        <v>17.3</v>
      </c>
      <c r="DR8" s="62">
        <v>24.8</v>
      </c>
      <c r="DS8" s="61">
        <v>66.7</v>
      </c>
      <c r="DT8" s="61">
        <v>68.7</v>
      </c>
      <c r="DU8" s="61">
        <v>69.8</v>
      </c>
      <c r="DV8" s="61">
        <v>71.400000000000006</v>
      </c>
      <c r="DW8" s="61">
        <v>73</v>
      </c>
      <c r="DX8" s="61">
        <v>53.5</v>
      </c>
      <c r="DY8" s="61">
        <v>54.1</v>
      </c>
      <c r="DZ8" s="61">
        <v>54.6</v>
      </c>
      <c r="EA8" s="61">
        <v>56.9</v>
      </c>
      <c r="EB8" s="61">
        <v>58.1</v>
      </c>
      <c r="EC8" s="61">
        <v>56</v>
      </c>
      <c r="ED8" s="61">
        <v>83.3</v>
      </c>
      <c r="EE8" s="61">
        <v>85.1</v>
      </c>
      <c r="EF8" s="61">
        <v>81.5</v>
      </c>
      <c r="EG8" s="61">
        <v>82</v>
      </c>
      <c r="EH8" s="61">
        <v>82.8</v>
      </c>
      <c r="EI8" s="61">
        <v>71.3</v>
      </c>
      <c r="EJ8" s="61">
        <v>71.400000000000006</v>
      </c>
      <c r="EK8" s="61">
        <v>71.7</v>
      </c>
      <c r="EL8" s="61">
        <v>72.900000000000006</v>
      </c>
      <c r="EM8" s="61">
        <v>73.900000000000006</v>
      </c>
      <c r="EN8" s="61">
        <v>70.7</v>
      </c>
      <c r="EO8" s="62">
        <v>18824417</v>
      </c>
      <c r="EP8" s="62">
        <v>18934333</v>
      </c>
      <c r="EQ8" s="62">
        <v>27341860</v>
      </c>
      <c r="ER8" s="62">
        <v>27468200</v>
      </c>
      <c r="ES8" s="62">
        <v>27418370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2023-01-20T02:22:42Z</cp:lastPrinted>
  <dcterms:created xsi:type="dcterms:W3CDTF">2022-12-01T02:30:26Z</dcterms:created>
  <dcterms:modified xsi:type="dcterms:W3CDTF">2023-02-02T01:25:32Z</dcterms:modified>
  <cp:category/>
</cp:coreProperties>
</file>