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4（近内）\03公営企業\07経営比較分析表\R3分（R4文書に保存）\20230106 公営企業に係る経営比較分析表（令和３年度決算）の分析等について\05 HP掲載データ\02 今治市\"/>
    </mc:Choice>
  </mc:AlternateContent>
  <workbookProtection workbookAlgorithmName="SHA-512" workbookHashValue="0qolHTzOmqLavH3dZ4OAhZKD80x+LullaWshZGHnoP5KNeDF3A8rI/JR+I5rABbOO6yaHlrpw1I88wmNu0Qsig==" workbookSaltValue="fZGpp0fAoS5ij/Xd2/zUbg==" workbookSpinCount="100000" lockStructure="1"/>
  <bookViews>
    <workbookView xWindow="0" yWindow="0" windowWidth="19200" windowHeight="1099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alcChain>
</file>

<file path=xl/sharedStrings.xml><?xml version="1.0" encoding="utf-8"?>
<sst xmlns="http://schemas.openxmlformats.org/spreadsheetml/2006/main" count="247" uniqueCount="119">
  <si>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</si>
  <si>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</si>
  <si>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</si>
  <si>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</si>
  <si>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</si>
  <si>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</si>
  <si>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</si>
  <si>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</si>
  <si>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</si>
  <si>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</si>
  <si>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</si>
  <si>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</si>
  <si>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</si>
  <si>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</si>
  <si>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</si>
  <si>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</si>
  <si>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</si>
  <si>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</si>
  <si>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</si>
  <si>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</si>
  <si>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</si>
  <si>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</si>
  <si>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</si>
  <si>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</si>
  <si>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</si>
  <si>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</si>
  <si>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</si>
  <si>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</si>
  <si>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</si>
  <si>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</si>
  <si>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</si>
  <si>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</si>
  <si>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</si>
  <si>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</si>
  <si>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</si>
  <si>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</si>
  <si>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</si>
  <si>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</si>
  <si>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</si>
  <si>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</si>
  <si>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</si>
  <si>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</si>
  <si>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</si>
  <si>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</si>
  <si>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</si>
  <si>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</si>
  <si>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</si>
  <si>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</si>
  <si>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</si>
  <si>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</si>
  <si>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</si>
  <si>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</si>
  <si>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</si>
  <si>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</si>
  <si>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</si>
  <si>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</si>
  <si>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</si>
  <si>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</si>
  <si>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</si>
  <si>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</si>
  <si>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</si>
  <si>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</si>
  <si>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</si>
  <si>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</si>
  <si>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</si>
  <si>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</si>
  <si>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</si>
  <si>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</si>
  <si>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</si>
  <si>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</si>
  <si>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</si>
  <si>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</si>
  <si>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</si>
  <si>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</si>
  <si>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</si>
  <si>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</si>
  <si>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</si>
  <si>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</si>
  <si>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</si>
  <si>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</si>
  <si>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</si>
  <si>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</si>
  <si>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</si>
  <si>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</si>
  <si>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</si>
  <si>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</si>
  <si>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</si>
  <si>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</si>
  <si>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</si>
  <si>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</si>
  <si>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</si>
  <si>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</si>
  <si>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</si>
  <si>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</si>
  <si>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</si>
  <si>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</si>
  <si>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</si>
  <si>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</si>
  <si>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今治市</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</si>
  <si>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</si>
  <si>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</si>
  <si>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</si>
  <si>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</si>
  <si>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</si>
  <si>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</si>
  <si>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</si>
  <si>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</si>
  <si>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</si>
  <si>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</si>
  <si>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</si>
  <si>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</si>
  <si>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</si>
  <si>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</si>
  <si>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</si>
  <si>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</si>
  <si>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</si>
  <si>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供用開始から27年が経過し、ブロアの故障があるが、修繕や取替で対応している。浄化槽本体の耐用年数は30年以上であり、50年程度の使用実績があるため、当面の間、大きな更新経費等は見込んでいない。</t>
    <phoneticPr fontId="4"/>
  </si>
  <si>
    <t>　整備事業は完了しているため、地方債償還金については逓減することから、汚水処理費用についても逓減していくと考えている。
　また、資産の老朽化や人口減少等に伴う料金収入の減少に対応するため、策定した経営戦略に沿って、経営基盤強化と財政マネジメントの向上に努めるとともに、令和５年度から公営企業会計に移行することで、更なる経営の健全化を図っていく予定である。</t>
    <phoneticPr fontId="4"/>
  </si>
  <si>
    <t>　整備事業は完成しており、大規模な改修等も行っていないが、整備地区が島嶼部の小集落を中心とした過疎地域であるため、特に人口減少の影響を大きく受けている。
　⑤の経費回収率については、維持管理費の増加に伴い汚水処理原価が前年度より増加したことにより、前年度と比較して2.31ポイント減少したもの、⑥の汚水処理原価が類似団体と比較して高いことなどから、類似団体平均値と比べて大幅に低くなっている。
　人口減少や節水機器の普及、社会情勢の変化による上水道使用量の減少等により施設利用率は、類似団体平均値と比べて低くなっているが、水洗化率については、類似団体平均値と同程度になっている。</t>
    <rPh sb="91" eb="93">
      <t>イジ</t>
    </rPh>
    <rPh sb="93" eb="96">
      <t>カンリヒ</t>
    </rPh>
    <rPh sb="98" eb="99">
      <t>カ</t>
    </rPh>
    <rPh sb="100" eb="101">
      <t>トモナ</t>
    </rPh>
    <rPh sb="102" eb="104">
      <t>オスイ</t>
    </rPh>
    <rPh sb="104" eb="106">
      <t>ショリ</t>
    </rPh>
    <rPh sb="106" eb="108">
      <t>ゲンカ</t>
    </rPh>
    <rPh sb="109" eb="112">
      <t>ゼンネンド</t>
    </rPh>
    <rPh sb="114" eb="116">
      <t>ゾウカ</t>
    </rPh>
    <rPh sb="124" eb="127">
      <t>ゼンネンド</t>
    </rPh>
    <rPh sb="128" eb="130">
      <t>ヒカク</t>
    </rPh>
    <rPh sb="140" eb="142">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</si>
</sst>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331-4A1B-96D8-1A7E21ACD98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331-4A1B-96D8-1A7E21ACD98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21.05</c:v>
                </c:pt>
                <c:pt idx="1">
                  <c:v>19.3</c:v>
                </c:pt>
                <c:pt idx="2">
                  <c:v>19.3</c:v>
                </c:pt>
                <c:pt idx="3">
                  <c:v>21.05</c:v>
                </c:pt>
                <c:pt idx="4">
                  <c:v>21.05</c:v>
                </c:pt>
              </c:numCache>
            </c:numRef>
          </c:val>
          <c:extLst>
            <c:ext xmlns:c16="http://schemas.microsoft.com/office/drawing/2014/chart" uri="{C3380CC4-5D6E-409C-BE32-E72D297353CC}">
              <c16:uniqueId val="{00000000-ACA5-4A48-8B49-0F2A3211F89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51.71</c:v>
                </c:pt>
                <c:pt idx="1">
                  <c:v>50.56</c:v>
                </c:pt>
                <c:pt idx="2">
                  <c:v>47.35</c:v>
                </c:pt>
                <c:pt idx="3">
                  <c:v>46.36</c:v>
                </c:pt>
                <c:pt idx="4">
                  <c:v>228.91</c:v>
                </c:pt>
              </c:numCache>
            </c:numRef>
          </c:val>
          <c:smooth val="0"/>
          <c:extLst>
            <c:ext xmlns:c16="http://schemas.microsoft.com/office/drawing/2014/chart" uri="{C3380CC4-5D6E-409C-BE32-E72D297353CC}">
              <c16:uniqueId val="{00000001-ACA5-4A48-8B49-0F2A3211F89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82.35</c:v>
                </c:pt>
                <c:pt idx="1">
                  <c:v>83.08</c:v>
                </c:pt>
                <c:pt idx="2">
                  <c:v>81.36</c:v>
                </c:pt>
                <c:pt idx="3">
                  <c:v>82.54</c:v>
                </c:pt>
                <c:pt idx="4">
                  <c:v>82.26</c:v>
                </c:pt>
              </c:numCache>
            </c:numRef>
          </c:val>
          <c:extLst>
            <c:ext xmlns:c16="http://schemas.microsoft.com/office/drawing/2014/chart" uri="{C3380CC4-5D6E-409C-BE32-E72D297353CC}">
              <c16:uniqueId val="{00000000-00DA-40D0-876A-0D4455391BF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82.91</c:v>
                </c:pt>
                <c:pt idx="1">
                  <c:v>83.85</c:v>
                </c:pt>
                <c:pt idx="2">
                  <c:v>81.209999999999994</c:v>
                </c:pt>
                <c:pt idx="3">
                  <c:v>83.08</c:v>
                </c:pt>
                <c:pt idx="4">
                  <c:v>82.61</c:v>
                </c:pt>
              </c:numCache>
            </c:numRef>
          </c:val>
          <c:smooth val="0"/>
          <c:extLst>
            <c:ext xmlns:c16="http://schemas.microsoft.com/office/drawing/2014/chart" uri="{C3380CC4-5D6E-409C-BE32-E72D297353CC}">
              <c16:uniqueId val="{00000001-00DA-40D0-876A-0D4455391BF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66.3</c:v>
                </c:pt>
                <c:pt idx="1">
                  <c:v>66.72</c:v>
                </c:pt>
                <c:pt idx="2">
                  <c:v>90.48</c:v>
                </c:pt>
                <c:pt idx="3">
                  <c:v>90.19</c:v>
                </c:pt>
                <c:pt idx="4">
                  <c:v>90.46</c:v>
                </c:pt>
              </c:numCache>
            </c:numRef>
          </c:val>
          <c:extLst>
            <c:ext xmlns:c16="http://schemas.microsoft.com/office/drawing/2014/chart" uri="{C3380CC4-5D6E-409C-BE32-E72D297353CC}">
              <c16:uniqueId val="{00000000-42C7-433F-8434-2A5F6388BE1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C7-433F-8434-2A5F6388BE1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9D-4F88-9070-A0BDD68E290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9D-4F88-9070-A0BDD68E290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1A9-449C-B2F2-B6157367EBC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A9-449C-B2F2-B6157367EBC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FA-40C3-873A-500DE9367B5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FA-40C3-873A-500DE9367B5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EC3-47E9-B45E-FCF4796F829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C3-47E9-B45E-FCF4796F829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682-4795-9CF6-F010FB04B34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888.8</c:v>
                </c:pt>
                <c:pt idx="1">
                  <c:v>855.65</c:v>
                </c:pt>
                <c:pt idx="2">
                  <c:v>862.99</c:v>
                </c:pt>
                <c:pt idx="3">
                  <c:v>782.91</c:v>
                </c:pt>
                <c:pt idx="4">
                  <c:v>783.21</c:v>
                </c:pt>
              </c:numCache>
            </c:numRef>
          </c:val>
          <c:smooth val="0"/>
          <c:extLst>
            <c:ext xmlns:c16="http://schemas.microsoft.com/office/drawing/2014/chart" uri="{C3380CC4-5D6E-409C-BE32-E72D297353CC}">
              <c16:uniqueId val="{00000001-1682-4795-9CF6-F010FB04B34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27.05</c:v>
                </c:pt>
                <c:pt idx="1">
                  <c:v>23.12</c:v>
                </c:pt>
                <c:pt idx="2">
                  <c:v>26.53</c:v>
                </c:pt>
                <c:pt idx="3">
                  <c:v>29.19</c:v>
                </c:pt>
                <c:pt idx="4">
                  <c:v>26.88</c:v>
                </c:pt>
              </c:numCache>
            </c:numRef>
          </c:val>
          <c:extLst>
            <c:ext xmlns:c16="http://schemas.microsoft.com/office/drawing/2014/chart" uri="{C3380CC4-5D6E-409C-BE32-E72D297353CC}">
              <c16:uniqueId val="{00000000-F696-4EA6-8C03-F20DD2A3841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52.55</c:v>
                </c:pt>
                <c:pt idx="1">
                  <c:v>52.23</c:v>
                </c:pt>
                <c:pt idx="2">
                  <c:v>50.06</c:v>
                </c:pt>
                <c:pt idx="3">
                  <c:v>49.38</c:v>
                </c:pt>
                <c:pt idx="4">
                  <c:v>48.53</c:v>
                </c:pt>
              </c:numCache>
            </c:numRef>
          </c:val>
          <c:smooth val="0"/>
          <c:extLst>
            <c:ext xmlns:c16="http://schemas.microsoft.com/office/drawing/2014/chart" uri="{C3380CC4-5D6E-409C-BE32-E72D297353CC}">
              <c16:uniqueId val="{00000001-F696-4EA6-8C03-F20DD2A3841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614.11</c:v>
                </c:pt>
                <c:pt idx="1">
                  <c:v>682.85</c:v>
                </c:pt>
                <c:pt idx="2">
                  <c:v>618.05999999999995</c:v>
                </c:pt>
                <c:pt idx="3">
                  <c:v>599.80999999999995</c:v>
                </c:pt>
                <c:pt idx="4">
                  <c:v>643.09</c:v>
                </c:pt>
              </c:numCache>
            </c:numRef>
          </c:val>
          <c:extLst>
            <c:ext xmlns:c16="http://schemas.microsoft.com/office/drawing/2014/chart" uri="{C3380CC4-5D6E-409C-BE32-E72D297353CC}">
              <c16:uniqueId val="{00000000-C22B-4365-B9E8-80CC0ACB49B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292.45</c:v>
                </c:pt>
                <c:pt idx="1">
                  <c:v>294.05</c:v>
                </c:pt>
                <c:pt idx="2">
                  <c:v>309.22000000000003</c:v>
                </c:pt>
                <c:pt idx="3">
                  <c:v>316.97000000000003</c:v>
                </c:pt>
                <c:pt idx="4">
                  <c:v>326.17</c:v>
                </c:pt>
              </c:numCache>
            </c:numRef>
          </c:val>
          <c:smooth val="0"/>
          <c:extLst>
            <c:ext xmlns:c16="http://schemas.microsoft.com/office/drawing/2014/chart" uri="{C3380CC4-5D6E-409C-BE32-E72D297353CC}">
              <c16:uniqueId val="{00000001-C22B-4365-B9E8-80CC0ACB49B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【224.12】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【328.76】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CH22" sqref="CH2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愛媛県　今治市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個別排水処理</v>
      </c>
      <c r="Q8" s="65"/>
      <c r="R8" s="65"/>
      <c r="S8" s="65"/>
      <c r="T8" s="65"/>
      <c r="U8" s="65"/>
      <c r="V8" s="65"/>
      <c r="W8" s="65" t="str">
        <f>データ!L6</f>
        <v>L2</v>
      </c>
      <c r="X8" s="65"/>
      <c r="Y8" s="65"/>
      <c r="Z8" s="65"/>
      <c r="AA8" s="65"/>
      <c r="AB8" s="65"/>
      <c r="AC8" s="65"/>
      <c r="AD8" s="66" t="str">
        <f>データ!$M$6</f>
        <v>非設置</v>
      </c>
      <c r="AE8" s="66"/>
      <c r="AF8" s="66"/>
      <c r="AG8" s="66"/>
      <c r="AH8" s="66"/>
      <c r="AI8" s="66"/>
      <c r="AJ8" s="66"/>
      <c r="AK8" s="3"/>
      <c r="AL8" s="45">
        <f>データ!S6</f>
        <v>153532</v>
      </c>
      <c r="AM8" s="45"/>
      <c r="AN8" s="45"/>
      <c r="AO8" s="45"/>
      <c r="AP8" s="45"/>
      <c r="AQ8" s="45"/>
      <c r="AR8" s="45"/>
      <c r="AS8" s="45"/>
      <c r="AT8" s="46">
        <f>データ!T6</f>
        <v>419.21</v>
      </c>
      <c r="AU8" s="46"/>
      <c r="AV8" s="46"/>
      <c r="AW8" s="46"/>
      <c r="AX8" s="46"/>
      <c r="AY8" s="46"/>
      <c r="AZ8" s="46"/>
      <c r="BA8" s="46"/>
      <c r="BB8" s="46">
        <f>データ!U6</f>
        <v>366.24</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0.04</v>
      </c>
      <c r="Q10" s="46"/>
      <c r="R10" s="46"/>
      <c r="S10" s="46"/>
      <c r="T10" s="46"/>
      <c r="U10" s="46"/>
      <c r="V10" s="46"/>
      <c r="W10" s="46">
        <f>データ!Q6</f>
        <v>100</v>
      </c>
      <c r="X10" s="46"/>
      <c r="Y10" s="46"/>
      <c r="Z10" s="46"/>
      <c r="AA10" s="46"/>
      <c r="AB10" s="46"/>
      <c r="AC10" s="46"/>
      <c r="AD10" s="45">
        <f>データ!R6</f>
        <v>3046</v>
      </c>
      <c r="AE10" s="45"/>
      <c r="AF10" s="45"/>
      <c r="AG10" s="45"/>
      <c r="AH10" s="45"/>
      <c r="AI10" s="45"/>
      <c r="AJ10" s="45"/>
      <c r="AK10" s="2"/>
      <c r="AL10" s="45">
        <f>データ!V6</f>
        <v>62</v>
      </c>
      <c r="AM10" s="45"/>
      <c r="AN10" s="45"/>
      <c r="AO10" s="45"/>
      <c r="AP10" s="45"/>
      <c r="AQ10" s="45"/>
      <c r="AR10" s="45"/>
      <c r="AS10" s="45"/>
      <c r="AT10" s="46">
        <f>データ!W6</f>
        <v>0.01</v>
      </c>
      <c r="AU10" s="46"/>
      <c r="AV10" s="46"/>
      <c r="AW10" s="46"/>
      <c r="AX10" s="46"/>
      <c r="AY10" s="46"/>
      <c r="AZ10" s="46"/>
      <c r="BA10" s="46"/>
      <c r="BB10" s="46">
        <f>データ!X6</f>
        <v>6200</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【765.05】</v>
      </c>
      <c r="I86" s="12" t="str">
        <f>データ!CA6</f>
        <v>【48.97】</v>
      </c>
      <c r="J86" s="12" t="str">
        <f>データ!CL6</f>
        <v>【328.76】</v>
      </c>
      <c r="K86" s="12" t="str">
        <f>データ!CW6</f>
        <v>【224.12】</v>
      </c>
      <c r="L86" s="12" t="str">
        <f>データ!DH6</f>
        <v>【81.92】</v>
      </c>
      <c r="M86" s="12" t="s">
        <v>44</v>
      </c>
      <c r="N86" s="12" t="s">
        <v>43</v>
      </c>
      <c r="O86" s="12" t="str">
        <f>データ!EO6</f>
        <v>【-】</v>
      </c>
    </row>
  </sheetData>
  <sheetProtection algorithmName="SHA-512" hashValue="nJC/wP+Da2NKrZ09zSL2e6OPsy12/KqiAzEB61y82WDdM6ekI/8ZEprpk+y1TzcoZyZgz1KmCV4djC7vJe6G4g==" saltValue="QoLutGUMiPwy+2eFZ8X8W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382027</v>
      </c>
      <c r="D6" s="19">
        <f t="shared" si="3"/>
        <v>47</v>
      </c>
      <c r="E6" s="19">
        <f t="shared" si="3"/>
        <v>18</v>
      </c>
      <c r="F6" s="19">
        <f t="shared" si="3"/>
        <v>1</v>
      </c>
      <c r="G6" s="19">
        <f t="shared" si="3"/>
        <v>0</v>
      </c>
      <c r="H6" s="19" t="str">
        <f t="shared" si="3"/>
        <v>愛媛県　今治市</v>
      </c>
      <c r="I6" s="19" t="str">
        <f t="shared" si="3"/>
        <v>法非適用</v>
      </c>
      <c r="J6" s="19" t="str">
        <f t="shared" si="3"/>
        <v>下水道事業</v>
      </c>
      <c r="K6" s="19" t="str">
        <f t="shared" si="3"/>
        <v>個別排水処理</v>
      </c>
      <c r="L6" s="19" t="str">
        <f t="shared" si="3"/>
        <v>L2</v>
      </c>
      <c r="M6" s="19" t="str">
        <f t="shared" si="3"/>
        <v>非設置</v>
      </c>
      <c r="N6" s="20" t="str">
        <f t="shared" si="3"/>
        <v>-</v>
      </c>
      <c r="O6" s="20" t="str">
        <f t="shared" si="3"/>
        <v>該当数値なし</v>
      </c>
      <c r="P6" s="20">
        <f t="shared" si="3"/>
        <v>0.04</v>
      </c>
      <c r="Q6" s="20">
        <f t="shared" si="3"/>
        <v>100</v>
      </c>
      <c r="R6" s="20">
        <f t="shared" si="3"/>
        <v>3046</v>
      </c>
      <c r="S6" s="20">
        <f t="shared" si="3"/>
        <v>153532</v>
      </c>
      <c r="T6" s="20">
        <f t="shared" si="3"/>
        <v>419.21</v>
      </c>
      <c r="U6" s="20">
        <f t="shared" si="3"/>
        <v>366.24</v>
      </c>
      <c r="V6" s="20">
        <f t="shared" si="3"/>
        <v>62</v>
      </c>
      <c r="W6" s="20">
        <f t="shared" si="3"/>
        <v>0.01</v>
      </c>
      <c r="X6" s="20">
        <f t="shared" si="3"/>
        <v>6200</v>
      </c>
      <c r="Y6" s="21">
        <f>IF(Y7="",NA(),Y7)</f>
        <v>66.3</v>
      </c>
      <c r="Z6" s="21">
        <f t="shared" ref="Z6:AH6" si="4">IF(Z7="",NA(),Z7)</f>
        <v>66.72</v>
      </c>
      <c r="AA6" s="21">
        <f t="shared" si="4"/>
        <v>90.48</v>
      </c>
      <c r="AB6" s="21">
        <f t="shared" si="4"/>
        <v>90.19</v>
      </c>
      <c r="AC6" s="21">
        <f t="shared" si="4"/>
        <v>90.46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888.8</v>
      </c>
      <c r="BL6" s="21">
        <f t="shared" si="7"/>
        <v>855.65</v>
      </c>
      <c r="BM6" s="21">
        <f t="shared" si="7"/>
        <v>862.99</v>
      </c>
      <c r="BN6" s="21">
        <f t="shared" si="7"/>
        <v>782.91</v>
      </c>
      <c r="BO6" s="21">
        <f t="shared" si="7"/>
        <v>783.21</v>
      </c>
      <c r="BP6" s="20" t="str">
        <f>IF(BP7="","",IF(BP7="-","【-】","【"&amp;SUBSTITUTE(TEXT(BP7,"#,##0.00"),"-","△")&amp;"】"))</f>
        <v>【765.05】</v>
      </c>
      <c r="BQ6" s="21">
        <f>IF(BQ7="",NA(),BQ7)</f>
        <v>27.05</v>
      </c>
      <c r="BR6" s="21">
        <f t="shared" ref="BR6:BZ6" si="8">IF(BR7="",NA(),BR7)</f>
        <v>23.12</v>
      </c>
      <c r="BS6" s="21">
        <f t="shared" si="8"/>
        <v>26.53</v>
      </c>
      <c r="BT6" s="21">
        <f t="shared" si="8"/>
        <v>29.19</v>
      </c>
      <c r="BU6" s="21">
        <f t="shared" si="8"/>
        <v>26.88</v>
      </c>
      <c r="BV6" s="21">
        <f t="shared" si="8"/>
        <v>52.55</v>
      </c>
      <c r="BW6" s="21">
        <f t="shared" si="8"/>
        <v>52.23</v>
      </c>
      <c r="BX6" s="21">
        <f t="shared" si="8"/>
        <v>50.06</v>
      </c>
      <c r="BY6" s="21">
        <f t="shared" si="8"/>
        <v>49.38</v>
      </c>
      <c r="BZ6" s="21">
        <f t="shared" si="8"/>
        <v>48.53</v>
      </c>
      <c r="CA6" s="20" t="str">
        <f>IF(CA7="","",IF(CA7="-","【-】","【"&amp;SUBSTITUTE(TEXT(CA7,"#,##0.00"),"-","△")&amp;"】"))</f>
        <v>【48.97】</v>
      </c>
      <c r="CB6" s="21">
        <f>IF(CB7="",NA(),CB7)</f>
        <v>614.11</v>
      </c>
      <c r="CC6" s="21">
        <f t="shared" ref="CC6:CK6" si="9">IF(CC7="",NA(),CC7)</f>
        <v>682.85</v>
      </c>
      <c r="CD6" s="21">
        <f t="shared" si="9"/>
        <v>618.05999999999995</v>
      </c>
      <c r="CE6" s="21">
        <f t="shared" si="9"/>
        <v>599.80999999999995</v>
      </c>
      <c r="CF6" s="21">
        <f t="shared" si="9"/>
        <v>643.09</v>
      </c>
      <c r="CG6" s="21">
        <f t="shared" si="9"/>
        <v>292.45</v>
      </c>
      <c r="CH6" s="21">
        <f t="shared" si="9"/>
        <v>294.05</v>
      </c>
      <c r="CI6" s="21">
        <f t="shared" si="9"/>
        <v>309.22000000000003</v>
      </c>
      <c r="CJ6" s="21">
        <f t="shared" si="9"/>
        <v>316.97000000000003</v>
      </c>
      <c r="CK6" s="21">
        <f t="shared" si="9"/>
        <v>326.17</v>
      </c>
      <c r="CL6" s="20" t="str">
        <f>IF(CL7="","",IF(CL7="-","【-】","【"&amp;SUBSTITUTE(TEXT(CL7,"#,##0.00"),"-","△")&amp;"】"))</f>
        <v>【328.76】</v>
      </c>
      <c r="CM6" s="21">
        <f>IF(CM7="",NA(),CM7)</f>
        <v>21.05</v>
      </c>
      <c r="CN6" s="21">
        <f t="shared" ref="CN6:CV6" si="10">IF(CN7="",NA(),CN7)</f>
        <v>19.3</v>
      </c>
      <c r="CO6" s="21">
        <f t="shared" si="10"/>
        <v>19.3</v>
      </c>
      <c r="CP6" s="21">
        <f t="shared" si="10"/>
        <v>21.05</v>
      </c>
      <c r="CQ6" s="21">
        <f t="shared" si="10"/>
        <v>21.05</v>
      </c>
      <c r="CR6" s="21">
        <f t="shared" si="10"/>
        <v>51.71</v>
      </c>
      <c r="CS6" s="21">
        <f t="shared" si="10"/>
        <v>50.56</v>
      </c>
      <c r="CT6" s="21">
        <f t="shared" si="10"/>
        <v>47.35</v>
      </c>
      <c r="CU6" s="21">
        <f t="shared" si="10"/>
        <v>46.36</v>
      </c>
      <c r="CV6" s="21">
        <f t="shared" si="10"/>
        <v>228.91</v>
      </c>
      <c r="CW6" s="20" t="str">
        <f>IF(CW7="","",IF(CW7="-","【-】","【"&amp;SUBSTITUTE(TEXT(CW7,"#,##0.00"),"-","△")&amp;"】"))</f>
        <v>【224.12】</v>
      </c>
      <c r="CX6" s="21">
        <f>IF(CX7="",NA(),CX7)</f>
        <v>82.35</v>
      </c>
      <c r="CY6" s="21">
        <f t="shared" ref="CY6:DG6" si="11">IF(CY7="",NA(),CY7)</f>
        <v>83.08</v>
      </c>
      <c r="CZ6" s="21">
        <f t="shared" si="11"/>
        <v>81.36</v>
      </c>
      <c r="DA6" s="21">
        <f t="shared" si="11"/>
        <v>82.54</v>
      </c>
      <c r="DB6" s="21">
        <f t="shared" si="11"/>
        <v>82.26</v>
      </c>
      <c r="DC6" s="21">
        <f t="shared" si="11"/>
        <v>82.91</v>
      </c>
      <c r="DD6" s="21">
        <f t="shared" si="11"/>
        <v>83.85</v>
      </c>
      <c r="DE6" s="21">
        <f t="shared" si="11"/>
        <v>81.209999999999994</v>
      </c>
      <c r="DF6" s="21">
        <f t="shared" si="11"/>
        <v>83.08</v>
      </c>
      <c r="DG6" s="21">
        <f t="shared" si="11"/>
        <v>82.61</v>
      </c>
      <c r="DH6" s="20" t="str">
        <f>IF(DH7="","",IF(DH7="-","【-】","【"&amp;SUBSTITUTE(TEXT(DH7,"#,##0.00"),"-","△")&amp;"】"))</f>
        <v>【81.92】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2021</v>
      </c>
      <c r="C7" s="23">
        <v>382027</v>
      </c>
      <c r="D7" s="23">
        <v>47</v>
      </c>
      <c r="E7" s="23">
        <v>18</v>
      </c>
      <c r="F7" s="23">
        <v>1</v>
      </c>
      <c r="G7" s="23">
        <v>0</v>
      </c>
      <c r="H7" s="23" t="s">
        <v>98</v>
      </c>
      <c r="I7" s="23" t="s">
        <v>99</v>
      </c>
      <c r="J7" s="23" t="s">
        <v>100</v>
      </c>
      <c r="K7" s="23" t="s">
        <v>101</v>
      </c>
      <c r="L7" s="23" t="s">
        <v>102</v>
      </c>
      <c r="M7" s="23" t="s">
        <v>103</v>
      </c>
      <c r="N7" s="24" t="s">
        <v>104</v>
      </c>
      <c r="O7" s="24" t="s">
        <v>105</v>
      </c>
      <c r="P7" s="24">
        <v>0.04</v>
      </c>
      <c r="Q7" s="24">
        <v>100</v>
      </c>
      <c r="R7" s="24">
        <v>3046</v>
      </c>
      <c r="S7" s="24">
        <v>153532</v>
      </c>
      <c r="T7" s="24">
        <v>419.21</v>
      </c>
      <c r="U7" s="24">
        <v>366.24</v>
      </c>
      <c r="V7" s="24">
        <v>62</v>
      </c>
      <c r="W7" s="24">
        <v>0.01</v>
      </c>
      <c r="X7" s="24">
        <v>6200</v>
      </c>
      <c r="Y7" s="24">
        <v>66.3</v>
      </c>
      <c r="Z7" s="24">
        <v>66.72</v>
      </c>
      <c r="AA7" s="24">
        <v>90.48</v>
      </c>
      <c r="AB7" s="24">
        <v>90.19</v>
      </c>
      <c r="AC7" s="24">
        <v>90.46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888.8</v>
      </c>
      <c r="BL7" s="24">
        <v>855.65</v>
      </c>
      <c r="BM7" s="24">
        <v>862.99</v>
      </c>
      <c r="BN7" s="24">
        <v>782.91</v>
      </c>
      <c r="BO7" s="24">
        <v>783.21</v>
      </c>
      <c r="BP7" s="24">
        <v>765.05</v>
      </c>
      <c r="BQ7" s="24">
        <v>27.05</v>
      </c>
      <c r="BR7" s="24">
        <v>23.12</v>
      </c>
      <c r="BS7" s="24">
        <v>26.53</v>
      </c>
      <c r="BT7" s="24">
        <v>29.19</v>
      </c>
      <c r="BU7" s="24">
        <v>26.88</v>
      </c>
      <c r="BV7" s="24">
        <v>52.55</v>
      </c>
      <c r="BW7" s="24">
        <v>52.23</v>
      </c>
      <c r="BX7" s="24">
        <v>50.06</v>
      </c>
      <c r="BY7" s="24">
        <v>49.38</v>
      </c>
      <c r="BZ7" s="24">
        <v>48.53</v>
      </c>
      <c r="CA7" s="24">
        <v>48.97</v>
      </c>
      <c r="CB7" s="24">
        <v>614.11</v>
      </c>
      <c r="CC7" s="24">
        <v>682.85</v>
      </c>
      <c r="CD7" s="24">
        <v>618.05999999999995</v>
      </c>
      <c r="CE7" s="24">
        <v>599.80999999999995</v>
      </c>
      <c r="CF7" s="24">
        <v>643.09</v>
      </c>
      <c r="CG7" s="24">
        <v>292.45</v>
      </c>
      <c r="CH7" s="24">
        <v>294.05</v>
      </c>
      <c r="CI7" s="24">
        <v>309.22000000000003</v>
      </c>
      <c r="CJ7" s="24">
        <v>316.97000000000003</v>
      </c>
      <c r="CK7" s="24">
        <v>326.17</v>
      </c>
      <c r="CL7" s="24">
        <v>328.76</v>
      </c>
      <c r="CM7" s="24">
        <v>21.05</v>
      </c>
      <c r="CN7" s="24">
        <v>19.3</v>
      </c>
      <c r="CO7" s="24">
        <v>19.3</v>
      </c>
      <c r="CP7" s="24">
        <v>21.05</v>
      </c>
      <c r="CQ7" s="24">
        <v>21.05</v>
      </c>
      <c r="CR7" s="24">
        <v>51.71</v>
      </c>
      <c r="CS7" s="24">
        <v>50.56</v>
      </c>
      <c r="CT7" s="24">
        <v>47.35</v>
      </c>
      <c r="CU7" s="24">
        <v>46.36</v>
      </c>
      <c r="CV7" s="24">
        <v>228.91</v>
      </c>
      <c r="CW7" s="24">
        <v>224.12</v>
      </c>
      <c r="CX7" s="24">
        <v>82.35</v>
      </c>
      <c r="CY7" s="24">
        <v>83.08</v>
      </c>
      <c r="CZ7" s="24">
        <v>81.36</v>
      </c>
      <c r="DA7" s="24">
        <v>82.54</v>
      </c>
      <c r="DB7" s="24">
        <v>82.26</v>
      </c>
      <c r="DC7" s="24">
        <v>82.91</v>
      </c>
      <c r="DD7" s="24">
        <v>83.85</v>
      </c>
      <c r="DE7" s="24">
        <v>81.209999999999994</v>
      </c>
      <c r="DF7" s="24">
        <v>83.08</v>
      </c>
      <c r="DG7" s="24">
        <v>82.61</v>
      </c>
      <c r="DH7" s="24">
        <v>81.92</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subject>
  <dc:creator>公営企業課</dc:creator>
  <cp:keywords>
  </cp:keywords>
  <dc:description>
  </dc:description>
  <cp:lastModifiedBy> </cp:lastModifiedBy>
  <cp:lastPrinted>2023-01-28T07:07:29Z</cp:lastPrinted>
  <dcterms:created xsi:type="dcterms:W3CDTF">2022-12-01T02:10:46Z</dcterms:created>
  <dcterms:modified xsi:type="dcterms:W3CDTF">2023-02-10T04:21:01Z</dcterms:modified>
  <cp:category>
  </cp:category>
</cp:coreProperties>
</file>