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1 松山市〇\"/>
    </mc:Choice>
  </mc:AlternateContent>
  <workbookProtection workbookAlgorithmName="SHA-512" workbookHashValue="i9GwtILub3QKHvbil3YLo+0TLuVP5/ltYbseUWTboST/eeltRC56hZpxgZKGxheKVHsSPpDygHYXHXw3kfKXlg==" workbookSaltValue="IRMNvHk9tWLo0Ii/9wMe+A==" workbookSpinCount="100000" lockStructure="1"/>
  <bookViews>
    <workbookView xWindow="-120" yWindow="-120" windowWidth="19800" windowHeight="1176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I76" i="4" l="1"/>
  <c r="HJ51" i="4"/>
  <c r="MA30" i="4"/>
  <c r="HJ30" i="4"/>
  <c r="BZ76" i="4"/>
  <c r="IT76" i="4"/>
  <c r="CS51" i="4"/>
  <c r="CS30" i="4"/>
  <c r="MA51" i="4"/>
  <c r="C11" i="5"/>
  <c r="D11" i="5"/>
  <c r="E11" i="5"/>
  <c r="B11" i="5"/>
  <c r="BK76" i="4" l="1"/>
  <c r="LH51" i="4"/>
  <c r="GQ30" i="4"/>
  <c r="BZ30" i="4"/>
  <c r="LT76" i="4"/>
  <c r="GQ51" i="4"/>
  <c r="LH30" i="4"/>
  <c r="IE76" i="4"/>
  <c r="BZ51" i="4"/>
  <c r="HP76" i="4"/>
  <c r="BG30" i="4"/>
  <c r="AV76" i="4"/>
  <c r="KO51" i="4"/>
  <c r="FX51" i="4"/>
  <c r="KO30" i="4"/>
  <c r="LE76" i="4"/>
  <c r="BG51" i="4"/>
  <c r="FX30" i="4"/>
  <c r="HA76" i="4"/>
  <c r="AN51" i="4"/>
  <c r="FE30" i="4"/>
  <c r="JV51" i="4"/>
  <c r="FE51" i="4"/>
  <c r="AN30" i="4"/>
  <c r="KP76" i="4"/>
  <c r="JV30" i="4"/>
  <c r="AG76" i="4"/>
  <c r="R76" i="4"/>
  <c r="JC51" i="4"/>
  <c r="KA76" i="4"/>
  <c r="EL51" i="4"/>
  <c r="JC30" i="4"/>
  <c r="U51" i="4"/>
  <c r="GL76" i="4"/>
  <c r="EL30" i="4"/>
  <c r="U30"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<sst xmlns="http://schemas.openxmlformats.org/spreadsheetml/2006/main" count="278" uniqueCount="143">
  <si>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</si>
  <si>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</si>
  <si>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</si>
  <si>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</si>
  <si>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</si>
  <si>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</si>
  <si>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</si>
  <si>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</si>
  <si>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</si>
  <si>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</si>
  <si>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</si>
  <si>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</si>
  <si>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</si>
  <si>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</si>
  <si>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</si>
  <si>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</si>
  <si>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</si>
  <si>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</si>
  <si>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</si>
  <si>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</si>
  <si>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</si>
  <si>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</si>
  <si>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</si>
  <si>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</si>
  <si>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</si>
  <si>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</si>
  <si>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</si>
  <si>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</si>
  <si>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</si>
  <si>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</si>
  <si>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</si>
  <si>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</si>
  <si>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</si>
  <si>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</si>
  <si>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</si>
  <si>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</si>
  <si>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</si>
  <si>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</si>
  <si>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</si>
  <si>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</si>
  <si>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</si>
  <si>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</si>
  <si>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</si>
  <si>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</si>
  <si>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</si>
  <si>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</si>
  <si>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</si>
  <si>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</si>
  <si>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</si>
  <si>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</si>
  <si>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</si>
  <si>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</si>
  <si>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</si>
  <si>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</si>
  <si>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</si>
  <si>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</si>
  <si>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</si>
  <si>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</si>
  <si>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</si>
  <si>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</si>
  <si>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</si>
  <si>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</si>
  <si>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</si>
  <si>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</si>
  <si>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</si>
  <si>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</si>
  <si>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</si>
  <si>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</si>
  <si>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</si>
  <si>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</si>
  <si>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</si>
  <si>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</si>
  <si>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</si>
  <si>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</si>
  <si>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</si>
  <si>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</si>
  <si>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</si>
  <si>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</si>
  <si>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</si>
  <si>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</si>
  <si>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</si>
  <si>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</si>
  <si>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</si>
  <si>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</si>
  <si>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</si>
  <si>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</si>
  <si>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</si>
  <si>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</si>
  <si>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</si>
  <si>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</si>
  <si>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</si>
  <si>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</si>
  <si>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</si>
  <si>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</si>
  <si>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</si>
  <si>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</si>
  <si>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</si>
  <si>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</si>
  <si>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</si>
  <si>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</si>
  <si>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</si>
  <si>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</si>
  <si>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</si>
  <si>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</si>
  <si>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</si>
  <si>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</si>
  <si>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</si>
  <si>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</si>
  <si>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</si>
  <si>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</si>
  <si>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</si>
  <si>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</si>
  <si>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</si>
  <si>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</si>
  <si>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</si>
  <si>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</si>
  <si>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</si>
  <si>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</si>
  <si>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</si>
  <si>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</si>
  <si>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</si>
  <si>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松山市</t>
  </si>
  <si>
    <t>市役所前地下駐車場</t>
  </si>
  <si>
    <t>法非適用</t>
  </si>
  <si>
    <t>駐車場整備事業</t>
  </si>
  <si>
    <t>-</t>
  </si>
  <si>
    <t>Ａ２Ｂ２</t>
  </si>
  <si>
    <t>非設置</t>
  </si>
  <si>
    <t>該当数値なし</t>
  </si>
  <si>
    <t>届出駐車場 附置義務駐車施設</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</si>
  <si>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</si>
  <si>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</si>
  <si>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</si>
  <si>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</si>
  <si>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</si>
  <si>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</si>
  <si>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</si>
  <si>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</si>
  <si>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</si>
  <si>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市役所に隣接しており、来庁者用駐車場としても利用されていることから、駐車場の一部を兼用工作物として供用している、国交省および指定管理者と協力し、今後も継続して施設を管理運営していく必要がある。</t>
    <phoneticPr fontId="5"/>
  </si>
  <si>
    <t>　当駐車場の地方債は平成30年度に償還が完了した。また、令和4年度から令和6年度にかけて、大規模修繕工事を予定しており、施設が継続的に利用ができるよう、維持管理のための投資をしていく予定である。</t>
    <phoneticPr fontId="5"/>
  </si>
  <si>
    <t>　平成30年度は、隣接駐車場の閉鎖に伴い、利用者増に転じたが、その後利用者が分散したことで、令和元年度は若干減少となった。令和3年6月からは、指定管理者からの提案を受け営業時間の24時間化を行うなど、利用率向上に向けて取り組んだが、新型コロナウイルスの影響が大きく稼働率の減少傾向が続いている。
　</t>
    <rPh sb="129" eb="130">
      <t>オオ</t>
    </rPh>
    <rPh sb="132" eb="134">
      <t>カドウ</t>
    </rPh>
    <rPh sb="134" eb="135">
      <t>リツ</t>
    </rPh>
    <rPh sb="136" eb="138">
      <t>ゲンショウ</t>
    </rPh>
    <rPh sb="138" eb="140">
      <t>ケイコウ</t>
    </rPh>
    <rPh sb="141" eb="142">
      <t>ツヅ</t>
    </rPh>
    <phoneticPr fontId="5"/>
  </si>
  <si>
    <r>
      <t>　駐車場建設時の地方債償還金を資本的収入（一般会計繰入金）で賄っていたが、平成30年度で地方債の償還が完了し、令和元年度は収支が改善している。
　</t>
    </r>
    <r>
      <rPr>
        <sz val="11"/>
        <rFont val="ＭＳ ゴシック"/>
        <family val="3"/>
        <charset val="128"/>
      </rPr>
      <t>令和3年度は、新型コロナウイルスの影響で、前年度より利用台数および料金収入が減少している。</t>
    </r>
    <r>
      <rPr>
        <sz val="11"/>
        <color theme="1"/>
        <rFont val="ＭＳ ゴシック"/>
        <family val="3"/>
        <charset val="128"/>
      </rPr>
      <t>今後も、指定管理者と協力し、収益性を向上するための検討をしていく。</t>
    </r>
    <rPh sb="94" eb="97">
      <t>ゼンネンド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</si>
</sst>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32.299999999999997</c:v>
                </c:pt>
                <c:pt idx="1">
                  <c:v>41.8</c:v>
                </c:pt>
                <c:pt idx="2">
                  <c:v>126.4</c:v>
                </c:pt>
                <c:pt idx="3">
                  <c:v>105.8</c:v>
                </c:pt>
                <c:pt idx="4">
                  <c:v>93.4</c:v>
                </c:pt>
              </c:numCache>
            </c:numRef>
          </c:val>
          <c:extLst>
            <c:ext xmlns:c16="http://schemas.microsoft.com/office/drawing/2014/chart" uri="{C3380CC4-5D6E-409C-BE32-E72D297353CC}">
              <c16:uniqueId val="{00000000-081D-4288-9F6B-256CA0C0084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081D-4288-9F6B-256CA0C0084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299.2</c:v>
                </c:pt>
                <c:pt idx="1">
                  <c:v>0</c:v>
                </c:pt>
                <c:pt idx="2">
                  <c:v>0</c:v>
                </c:pt>
                <c:pt idx="3">
                  <c:v>0</c:v>
                </c:pt>
                <c:pt idx="4">
                  <c:v>0</c:v>
                </c:pt>
              </c:numCache>
            </c:numRef>
          </c:val>
          <c:extLst>
            <c:ext xmlns:c16="http://schemas.microsoft.com/office/drawing/2014/chart" uri="{C3380CC4-5D6E-409C-BE32-E72D297353CC}">
              <c16:uniqueId val="{00000000-C46C-481C-964E-1A6585F31B6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C46C-481C-964E-1A6585F31B6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95A-48CE-9368-55A38C77AA6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95A-48CE-9368-55A38C77AA6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1BA-456B-AB52-EA8CD3F7965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1BA-456B-AB52-EA8CD3F7965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2.1</c:v>
                </c:pt>
                <c:pt idx="1">
                  <c:v>0.9</c:v>
                </c:pt>
                <c:pt idx="2">
                  <c:v>0</c:v>
                </c:pt>
                <c:pt idx="3">
                  <c:v>0</c:v>
                </c:pt>
                <c:pt idx="4">
                  <c:v>0</c:v>
                </c:pt>
              </c:numCache>
            </c:numRef>
          </c:val>
          <c:extLst>
            <c:ext xmlns:c16="http://schemas.microsoft.com/office/drawing/2014/chart" uri="{C3380CC4-5D6E-409C-BE32-E72D297353CC}">
              <c16:uniqueId val="{00000000-DF11-4ABD-8165-C5DFA07805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DF11-4ABD-8165-C5DFA07805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28</c:v>
                </c:pt>
                <c:pt idx="1">
                  <c:v>10</c:v>
                </c:pt>
                <c:pt idx="2">
                  <c:v>0</c:v>
                </c:pt>
                <c:pt idx="3">
                  <c:v>0</c:v>
                </c:pt>
                <c:pt idx="4">
                  <c:v>0</c:v>
                </c:pt>
              </c:numCache>
            </c:numRef>
          </c:val>
          <c:extLst>
            <c:ext xmlns:c16="http://schemas.microsoft.com/office/drawing/2014/chart" uri="{C3380CC4-5D6E-409C-BE32-E72D297353CC}">
              <c16:uniqueId val="{00000000-CCB2-42AA-908B-7780C13EA8B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CCB2-42AA-908B-7780C13EA8B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297.8</c:v>
                </c:pt>
                <c:pt idx="1">
                  <c:v>313.3</c:v>
                </c:pt>
                <c:pt idx="2">
                  <c:v>304.39999999999998</c:v>
                </c:pt>
                <c:pt idx="3">
                  <c:v>302.2</c:v>
                </c:pt>
                <c:pt idx="4">
                  <c:v>283.3</c:v>
                </c:pt>
              </c:numCache>
            </c:numRef>
          </c:val>
          <c:extLst>
            <c:ext xmlns:c16="http://schemas.microsoft.com/office/drawing/2014/chart" uri="{C3380CC4-5D6E-409C-BE32-E72D297353CC}">
              <c16:uniqueId val="{00000000-4473-4335-8A9D-2E7EB2335E3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4473-4335-8A9D-2E7EB2335E3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19.100000000000001</c:v>
                </c:pt>
                <c:pt idx="1">
                  <c:v>29.4</c:v>
                </c:pt>
                <c:pt idx="2">
                  <c:v>20.9</c:v>
                </c:pt>
                <c:pt idx="3">
                  <c:v>23.4</c:v>
                </c:pt>
                <c:pt idx="4">
                  <c:v>20.6</c:v>
                </c:pt>
              </c:numCache>
            </c:numRef>
          </c:val>
          <c:extLst>
            <c:ext xmlns:c16="http://schemas.microsoft.com/office/drawing/2014/chart" uri="{C3380CC4-5D6E-409C-BE32-E72D297353CC}">
              <c16:uniqueId val="{00000000-EFC9-4753-B5D1-319CF286778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EFC9-4753-B5D1-319CF286778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7616</c:v>
                </c:pt>
                <c:pt idx="1">
                  <c:v>12527</c:v>
                </c:pt>
                <c:pt idx="2">
                  <c:v>8832</c:v>
                </c:pt>
                <c:pt idx="3">
                  <c:v>2207</c:v>
                </c:pt>
                <c:pt idx="4">
                  <c:v>-2752</c:v>
                </c:pt>
              </c:numCache>
            </c:numRef>
          </c:val>
          <c:extLst>
            <c:ext xmlns:c16="http://schemas.microsoft.com/office/drawing/2014/chart" uri="{C3380CC4-5D6E-409C-BE32-E72D297353CC}">
              <c16:uniqueId val="{00000000-25C7-4998-8D5B-97226B7C277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25C7-4998-8D5B-97226B7C277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愛媛県松山市　市役所前地下駐車場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16349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260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32.299999999999997</v>
      </c>
      <c r="V31" s="98"/>
      <c r="W31" s="98"/>
      <c r="X31" s="98"/>
      <c r="Y31" s="98"/>
      <c r="Z31" s="98"/>
      <c r="AA31" s="98"/>
      <c r="AB31" s="98"/>
      <c r="AC31" s="98"/>
      <c r="AD31" s="98"/>
      <c r="AE31" s="98"/>
      <c r="AF31" s="98"/>
      <c r="AG31" s="98"/>
      <c r="AH31" s="98"/>
      <c r="AI31" s="98"/>
      <c r="AJ31" s="98"/>
      <c r="AK31" s="98"/>
      <c r="AL31" s="98"/>
      <c r="AM31" s="98"/>
      <c r="AN31" s="98">
        <f>データ!Z7</f>
        <v>41.8</v>
      </c>
      <c r="AO31" s="98"/>
      <c r="AP31" s="98"/>
      <c r="AQ31" s="98"/>
      <c r="AR31" s="98"/>
      <c r="AS31" s="98"/>
      <c r="AT31" s="98"/>
      <c r="AU31" s="98"/>
      <c r="AV31" s="98"/>
      <c r="AW31" s="98"/>
      <c r="AX31" s="98"/>
      <c r="AY31" s="98"/>
      <c r="AZ31" s="98"/>
      <c r="BA31" s="98"/>
      <c r="BB31" s="98"/>
      <c r="BC31" s="98"/>
      <c r="BD31" s="98"/>
      <c r="BE31" s="98"/>
      <c r="BF31" s="98"/>
      <c r="BG31" s="98">
        <f>データ!AA7</f>
        <v>126.4</v>
      </c>
      <c r="BH31" s="98"/>
      <c r="BI31" s="98"/>
      <c r="BJ31" s="98"/>
      <c r="BK31" s="98"/>
      <c r="BL31" s="98"/>
      <c r="BM31" s="98"/>
      <c r="BN31" s="98"/>
      <c r="BO31" s="98"/>
      <c r="BP31" s="98"/>
      <c r="BQ31" s="98"/>
      <c r="BR31" s="98"/>
      <c r="BS31" s="98"/>
      <c r="BT31" s="98"/>
      <c r="BU31" s="98"/>
      <c r="BV31" s="98"/>
      <c r="BW31" s="98"/>
      <c r="BX31" s="98"/>
      <c r="BY31" s="98"/>
      <c r="BZ31" s="98">
        <f>データ!AB7</f>
        <v>105.8</v>
      </c>
      <c r="CA31" s="98"/>
      <c r="CB31" s="98"/>
      <c r="CC31" s="98"/>
      <c r="CD31" s="98"/>
      <c r="CE31" s="98"/>
      <c r="CF31" s="98"/>
      <c r="CG31" s="98"/>
      <c r="CH31" s="98"/>
      <c r="CI31" s="98"/>
      <c r="CJ31" s="98"/>
      <c r="CK31" s="98"/>
      <c r="CL31" s="98"/>
      <c r="CM31" s="98"/>
      <c r="CN31" s="98"/>
      <c r="CO31" s="98"/>
      <c r="CP31" s="98"/>
      <c r="CQ31" s="98"/>
      <c r="CR31" s="98"/>
      <c r="CS31" s="98">
        <f>データ!AC7</f>
        <v>93.4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2.1</v>
      </c>
      <c r="EM31" s="98"/>
      <c r="EN31" s="98"/>
      <c r="EO31" s="98"/>
      <c r="EP31" s="98"/>
      <c r="EQ31" s="98"/>
      <c r="ER31" s="98"/>
      <c r="ES31" s="98"/>
      <c r="ET31" s="98"/>
      <c r="EU31" s="98"/>
      <c r="EV31" s="98"/>
      <c r="EW31" s="98"/>
      <c r="EX31" s="98"/>
      <c r="EY31" s="98"/>
      <c r="EZ31" s="98"/>
      <c r="FA31" s="98"/>
      <c r="FB31" s="98"/>
      <c r="FC31" s="98"/>
      <c r="FD31" s="98"/>
      <c r="FE31" s="98">
        <f>データ!AK7</f>
        <v>0.9</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297.8</v>
      </c>
      <c r="JD31" s="67"/>
      <c r="JE31" s="67"/>
      <c r="JF31" s="67"/>
      <c r="JG31" s="67"/>
      <c r="JH31" s="67"/>
      <c r="JI31" s="67"/>
      <c r="JJ31" s="67"/>
      <c r="JK31" s="67"/>
      <c r="JL31" s="67"/>
      <c r="JM31" s="67"/>
      <c r="JN31" s="67"/>
      <c r="JO31" s="67"/>
      <c r="JP31" s="67"/>
      <c r="JQ31" s="67"/>
      <c r="JR31" s="67"/>
      <c r="JS31" s="67"/>
      <c r="JT31" s="67"/>
      <c r="JU31" s="68"/>
      <c r="JV31" s="66">
        <f>データ!DL7</f>
        <v>313.3</v>
      </c>
      <c r="JW31" s="67"/>
      <c r="JX31" s="67"/>
      <c r="JY31" s="67"/>
      <c r="JZ31" s="67"/>
      <c r="KA31" s="67"/>
      <c r="KB31" s="67"/>
      <c r="KC31" s="67"/>
      <c r="KD31" s="67"/>
      <c r="KE31" s="67"/>
      <c r="KF31" s="67"/>
      <c r="KG31" s="67"/>
      <c r="KH31" s="67"/>
      <c r="KI31" s="67"/>
      <c r="KJ31" s="67"/>
      <c r="KK31" s="67"/>
      <c r="KL31" s="67"/>
      <c r="KM31" s="67"/>
      <c r="KN31" s="68"/>
      <c r="KO31" s="66">
        <f>データ!DM7</f>
        <v>304.39999999999998</v>
      </c>
      <c r="KP31" s="67"/>
      <c r="KQ31" s="67"/>
      <c r="KR31" s="67"/>
      <c r="KS31" s="67"/>
      <c r="KT31" s="67"/>
      <c r="KU31" s="67"/>
      <c r="KV31" s="67"/>
      <c r="KW31" s="67"/>
      <c r="KX31" s="67"/>
      <c r="KY31" s="67"/>
      <c r="KZ31" s="67"/>
      <c r="LA31" s="67"/>
      <c r="LB31" s="67"/>
      <c r="LC31" s="67"/>
      <c r="LD31" s="67"/>
      <c r="LE31" s="67"/>
      <c r="LF31" s="67"/>
      <c r="LG31" s="68"/>
      <c r="LH31" s="66">
        <f>データ!DN7</f>
        <v>302.2</v>
      </c>
      <c r="LI31" s="67"/>
      <c r="LJ31" s="67"/>
      <c r="LK31" s="67"/>
      <c r="LL31" s="67"/>
      <c r="LM31" s="67"/>
      <c r="LN31" s="67"/>
      <c r="LO31" s="67"/>
      <c r="LP31" s="67"/>
      <c r="LQ31" s="67"/>
      <c r="LR31" s="67"/>
      <c r="LS31" s="67"/>
      <c r="LT31" s="67"/>
      <c r="LU31" s="67"/>
      <c r="LV31" s="67"/>
      <c r="LW31" s="67"/>
      <c r="LX31" s="67"/>
      <c r="LY31" s="67"/>
      <c r="LZ31" s="68"/>
      <c r="MA31" s="66">
        <f>データ!DO7</f>
        <v>283.3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28</v>
      </c>
      <c r="V52" s="97"/>
      <c r="W52" s="97"/>
      <c r="X52" s="97"/>
      <c r="Y52" s="97"/>
      <c r="Z52" s="97"/>
      <c r="AA52" s="97"/>
      <c r="AB52" s="97"/>
      <c r="AC52" s="97"/>
      <c r="AD52" s="97"/>
      <c r="AE52" s="97"/>
      <c r="AF52" s="97"/>
      <c r="AG52" s="97"/>
      <c r="AH52" s="97"/>
      <c r="AI52" s="97"/>
      <c r="AJ52" s="97"/>
      <c r="AK52" s="97"/>
      <c r="AL52" s="97"/>
      <c r="AM52" s="97"/>
      <c r="AN52" s="97">
        <f>データ!AV7</f>
        <v>10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19.100000000000001</v>
      </c>
      <c r="EM52" s="98"/>
      <c r="EN52" s="98"/>
      <c r="EO52" s="98"/>
      <c r="EP52" s="98"/>
      <c r="EQ52" s="98"/>
      <c r="ER52" s="98"/>
      <c r="ES52" s="98"/>
      <c r="ET52" s="98"/>
      <c r="EU52" s="98"/>
      <c r="EV52" s="98"/>
      <c r="EW52" s="98"/>
      <c r="EX52" s="98"/>
      <c r="EY52" s="98"/>
      <c r="EZ52" s="98"/>
      <c r="FA52" s="98"/>
      <c r="FB52" s="98"/>
      <c r="FC52" s="98"/>
      <c r="FD52" s="98"/>
      <c r="FE52" s="98">
        <f>データ!BG7</f>
        <v>29.4</v>
      </c>
      <c r="FF52" s="98"/>
      <c r="FG52" s="98"/>
      <c r="FH52" s="98"/>
      <c r="FI52" s="98"/>
      <c r="FJ52" s="98"/>
      <c r="FK52" s="98"/>
      <c r="FL52" s="98"/>
      <c r="FM52" s="98"/>
      <c r="FN52" s="98"/>
      <c r="FO52" s="98"/>
      <c r="FP52" s="98"/>
      <c r="FQ52" s="98"/>
      <c r="FR52" s="98"/>
      <c r="FS52" s="98"/>
      <c r="FT52" s="98"/>
      <c r="FU52" s="98"/>
      <c r="FV52" s="98"/>
      <c r="FW52" s="98"/>
      <c r="FX52" s="98">
        <f>データ!BH7</f>
        <v>20.9</v>
      </c>
      <c r="FY52" s="98"/>
      <c r="FZ52" s="98"/>
      <c r="GA52" s="98"/>
      <c r="GB52" s="98"/>
      <c r="GC52" s="98"/>
      <c r="GD52" s="98"/>
      <c r="GE52" s="98"/>
      <c r="GF52" s="98"/>
      <c r="GG52" s="98"/>
      <c r="GH52" s="98"/>
      <c r="GI52" s="98"/>
      <c r="GJ52" s="98"/>
      <c r="GK52" s="98"/>
      <c r="GL52" s="98"/>
      <c r="GM52" s="98"/>
      <c r="GN52" s="98"/>
      <c r="GO52" s="98"/>
      <c r="GP52" s="98"/>
      <c r="GQ52" s="98">
        <f>データ!BI7</f>
        <v>23.4</v>
      </c>
      <c r="GR52" s="98"/>
      <c r="GS52" s="98"/>
      <c r="GT52" s="98"/>
      <c r="GU52" s="98"/>
      <c r="GV52" s="98"/>
      <c r="GW52" s="98"/>
      <c r="GX52" s="98"/>
      <c r="GY52" s="98"/>
      <c r="GZ52" s="98"/>
      <c r="HA52" s="98"/>
      <c r="HB52" s="98"/>
      <c r="HC52" s="98"/>
      <c r="HD52" s="98"/>
      <c r="HE52" s="98"/>
      <c r="HF52" s="98"/>
      <c r="HG52" s="98"/>
      <c r="HH52" s="98"/>
      <c r="HI52" s="98"/>
      <c r="HJ52" s="98">
        <f>データ!BJ7</f>
        <v>20.6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7616</v>
      </c>
      <c r="JD52" s="97"/>
      <c r="JE52" s="97"/>
      <c r="JF52" s="97"/>
      <c r="JG52" s="97"/>
      <c r="JH52" s="97"/>
      <c r="JI52" s="97"/>
      <c r="JJ52" s="97"/>
      <c r="JK52" s="97"/>
      <c r="JL52" s="97"/>
      <c r="JM52" s="97"/>
      <c r="JN52" s="97"/>
      <c r="JO52" s="97"/>
      <c r="JP52" s="97"/>
      <c r="JQ52" s="97"/>
      <c r="JR52" s="97"/>
      <c r="JS52" s="97"/>
      <c r="JT52" s="97"/>
      <c r="JU52" s="97"/>
      <c r="JV52" s="97">
        <f>データ!BR7</f>
        <v>12527</v>
      </c>
      <c r="JW52" s="97"/>
      <c r="JX52" s="97"/>
      <c r="JY52" s="97"/>
      <c r="JZ52" s="97"/>
      <c r="KA52" s="97"/>
      <c r="KB52" s="97"/>
      <c r="KC52" s="97"/>
      <c r="KD52" s="97"/>
      <c r="KE52" s="97"/>
      <c r="KF52" s="97"/>
      <c r="KG52" s="97"/>
      <c r="KH52" s="97"/>
      <c r="KI52" s="97"/>
      <c r="KJ52" s="97"/>
      <c r="KK52" s="97"/>
      <c r="KL52" s="97"/>
      <c r="KM52" s="97"/>
      <c r="KN52" s="97"/>
      <c r="KO52" s="97">
        <f>データ!BS7</f>
        <v>8832</v>
      </c>
      <c r="KP52" s="97"/>
      <c r="KQ52" s="97"/>
      <c r="KR52" s="97"/>
      <c r="KS52" s="97"/>
      <c r="KT52" s="97"/>
      <c r="KU52" s="97"/>
      <c r="KV52" s="97"/>
      <c r="KW52" s="97"/>
      <c r="KX52" s="97"/>
      <c r="KY52" s="97"/>
      <c r="KZ52" s="97"/>
      <c r="LA52" s="97"/>
      <c r="LB52" s="97"/>
      <c r="LC52" s="97"/>
      <c r="LD52" s="97"/>
      <c r="LE52" s="97"/>
      <c r="LF52" s="97"/>
      <c r="LG52" s="97"/>
      <c r="LH52" s="97">
        <f>データ!BT7</f>
        <v>2207</v>
      </c>
      <c r="LI52" s="97"/>
      <c r="LJ52" s="97"/>
      <c r="LK52" s="97"/>
      <c r="LL52" s="97"/>
      <c r="LM52" s="97"/>
      <c r="LN52" s="97"/>
      <c r="LO52" s="97"/>
      <c r="LP52" s="97"/>
      <c r="LQ52" s="97"/>
      <c r="LR52" s="97"/>
      <c r="LS52" s="97"/>
      <c r="LT52" s="97"/>
      <c r="LU52" s="97"/>
      <c r="LV52" s="97"/>
      <c r="LW52" s="97"/>
      <c r="LX52" s="97"/>
      <c r="LY52" s="97"/>
      <c r="LZ52" s="97"/>
      <c r="MA52" s="97">
        <f>データ!BU7</f>
        <v>-2752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50000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299.2</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zdhzMK78c5Cng8eh3ym5mf8XfpEsVJB0xY6TcSGE3qkAuUZv28HddPSreyvfhrF9XlgqcLv/Q2/Wdt01tk+Pg==" saltValue="uMLGymFgLJX79BATAlrkR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92</v>
      </c>
      <c r="AM5" s="47" t="s">
        <v>102</v>
      </c>
      <c r="AN5" s="47" t="s">
        <v>94</v>
      </c>
      <c r="AO5" s="47" t="s">
        <v>95</v>
      </c>
      <c r="AP5" s="47" t="s">
        <v>96</v>
      </c>
      <c r="AQ5" s="47" t="s">
        <v>97</v>
      </c>
      <c r="AR5" s="47" t="s">
        <v>98</v>
      </c>
      <c r="AS5" s="47" t="s">
        <v>99</v>
      </c>
      <c r="AT5" s="47" t="s">
        <v>100</v>
      </c>
      <c r="AU5" s="47" t="s">
        <v>90</v>
      </c>
      <c r="AV5" s="47" t="s">
        <v>103</v>
      </c>
      <c r="AW5" s="47" t="s">
        <v>92</v>
      </c>
      <c r="AX5" s="47" t="s">
        <v>104</v>
      </c>
      <c r="AY5" s="47" t="s">
        <v>105</v>
      </c>
      <c r="AZ5" s="47" t="s">
        <v>95</v>
      </c>
      <c r="BA5" s="47" t="s">
        <v>96</v>
      </c>
      <c r="BB5" s="47" t="s">
        <v>97</v>
      </c>
      <c r="BC5" s="47" t="s">
        <v>98</v>
      </c>
      <c r="BD5" s="47" t="s">
        <v>99</v>
      </c>
      <c r="BE5" s="47" t="s">
        <v>100</v>
      </c>
      <c r="BF5" s="47" t="s">
        <v>106</v>
      </c>
      <c r="BG5" s="47" t="s">
        <v>91</v>
      </c>
      <c r="BH5" s="47" t="s">
        <v>107</v>
      </c>
      <c r="BI5" s="47" t="s">
        <v>108</v>
      </c>
      <c r="BJ5" s="47" t="s">
        <v>109</v>
      </c>
      <c r="BK5" s="47" t="s">
        <v>95</v>
      </c>
      <c r="BL5" s="47" t="s">
        <v>96</v>
      </c>
      <c r="BM5" s="47" t="s">
        <v>97</v>
      </c>
      <c r="BN5" s="47" t="s">
        <v>98</v>
      </c>
      <c r="BO5" s="47" t="s">
        <v>99</v>
      </c>
      <c r="BP5" s="47" t="s">
        <v>100</v>
      </c>
      <c r="BQ5" s="47" t="s">
        <v>110</v>
      </c>
      <c r="BR5" s="47" t="s">
        <v>101</v>
      </c>
      <c r="BS5" s="47" t="s">
        <v>111</v>
      </c>
      <c r="BT5" s="47" t="s">
        <v>112</v>
      </c>
      <c r="BU5" s="47" t="s">
        <v>105</v>
      </c>
      <c r="BV5" s="47" t="s">
        <v>95</v>
      </c>
      <c r="BW5" s="47" t="s">
        <v>96</v>
      </c>
      <c r="BX5" s="47" t="s">
        <v>97</v>
      </c>
      <c r="BY5" s="47" t="s">
        <v>98</v>
      </c>
      <c r="BZ5" s="47" t="s">
        <v>99</v>
      </c>
      <c r="CA5" s="47" t="s">
        <v>100</v>
      </c>
      <c r="CB5" s="47" t="s">
        <v>90</v>
      </c>
      <c r="CC5" s="47" t="s">
        <v>91</v>
      </c>
      <c r="CD5" s="47" t="s">
        <v>92</v>
      </c>
      <c r="CE5" s="47" t="s">
        <v>108</v>
      </c>
      <c r="CF5" s="47" t="s">
        <v>105</v>
      </c>
      <c r="CG5" s="47" t="s">
        <v>95</v>
      </c>
      <c r="CH5" s="47" t="s">
        <v>96</v>
      </c>
      <c r="CI5" s="47" t="s">
        <v>97</v>
      </c>
      <c r="CJ5" s="47" t="s">
        <v>98</v>
      </c>
      <c r="CK5" s="47" t="s">
        <v>99</v>
      </c>
      <c r="CL5" s="47" t="s">
        <v>100</v>
      </c>
      <c r="CM5" s="145"/>
      <c r="CN5" s="145"/>
      <c r="CO5" s="47" t="s">
        <v>113</v>
      </c>
      <c r="CP5" s="47" t="s">
        <v>103</v>
      </c>
      <c r="CQ5" s="47" t="s">
        <v>92</v>
      </c>
      <c r="CR5" s="47" t="s">
        <v>108</v>
      </c>
      <c r="CS5" s="47" t="s">
        <v>114</v>
      </c>
      <c r="CT5" s="47" t="s">
        <v>95</v>
      </c>
      <c r="CU5" s="47" t="s">
        <v>96</v>
      </c>
      <c r="CV5" s="47" t="s">
        <v>97</v>
      </c>
      <c r="CW5" s="47" t="s">
        <v>98</v>
      </c>
      <c r="CX5" s="47" t="s">
        <v>99</v>
      </c>
      <c r="CY5" s="47" t="s">
        <v>100</v>
      </c>
      <c r="CZ5" s="47" t="s">
        <v>110</v>
      </c>
      <c r="DA5" s="47" t="s">
        <v>101</v>
      </c>
      <c r="DB5" s="47" t="s">
        <v>92</v>
      </c>
      <c r="DC5" s="47" t="s">
        <v>104</v>
      </c>
      <c r="DD5" s="47" t="s">
        <v>115</v>
      </c>
      <c r="DE5" s="47" t="s">
        <v>95</v>
      </c>
      <c r="DF5" s="47" t="s">
        <v>96</v>
      </c>
      <c r="DG5" s="47" t="s">
        <v>97</v>
      </c>
      <c r="DH5" s="47" t="s">
        <v>98</v>
      </c>
      <c r="DI5" s="47" t="s">
        <v>99</v>
      </c>
      <c r="DJ5" s="47" t="s">
        <v>35</v>
      </c>
      <c r="DK5" s="47" t="s">
        <v>110</v>
      </c>
      <c r="DL5" s="47" t="s">
        <v>103</v>
      </c>
      <c r="DM5" s="47" t="s">
        <v>111</v>
      </c>
      <c r="DN5" s="47" t="s">
        <v>108</v>
      </c>
      <c r="DO5" s="47" t="s">
        <v>109</v>
      </c>
      <c r="DP5" s="47" t="s">
        <v>95</v>
      </c>
      <c r="DQ5" s="47" t="s">
        <v>96</v>
      </c>
      <c r="DR5" s="47" t="s">
        <v>97</v>
      </c>
      <c r="DS5" s="47" t="s">
        <v>98</v>
      </c>
      <c r="DT5" s="47" t="s">
        <v>99</v>
      </c>
      <c r="DU5" s="47" t="s">
        <v>100</v>
      </c>
    </row>
    <row r="6" spans="1:125" s="54" customFormat="1" x14ac:dyDescent="0.15">
      <c r="A6" s="37" t="s">
        <v>116</v>
      </c>
      <c r="B6" s="48">
        <f>B8</f>
        <v>2021</v>
      </c>
      <c r="C6" s="48">
        <f t="shared" ref="C6:X6" si="1">C8</f>
        <v>382019</v>
      </c>
      <c r="D6" s="48">
        <f t="shared" si="1"/>
        <v>47</v>
      </c>
      <c r="E6" s="48">
        <f t="shared" si="1"/>
        <v>14</v>
      </c>
      <c r="F6" s="48">
        <f t="shared" si="1"/>
        <v>0</v>
      </c>
      <c r="G6" s="48">
        <f t="shared" si="1"/>
        <v>4</v>
      </c>
      <c r="H6" s="48" t="str">
        <f>SUBSTITUTE(H8,"　","")</f>
        <v>愛媛県松山市</v>
      </c>
      <c r="I6" s="48" t="str">
        <f t="shared" si="1"/>
        <v>市役所前地下駐車場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 附置義務駐車施設</v>
      </c>
      <c r="Q6" s="50" t="str">
        <f t="shared" si="1"/>
        <v>地下式</v>
      </c>
      <c r="R6" s="51">
        <f t="shared" si="1"/>
        <v>23</v>
      </c>
      <c r="S6" s="50" t="str">
        <f t="shared" si="1"/>
        <v>公共施設</v>
      </c>
      <c r="T6" s="50" t="str">
        <f t="shared" si="1"/>
        <v>無</v>
      </c>
      <c r="U6" s="51">
        <f t="shared" si="1"/>
        <v>16349</v>
      </c>
      <c r="V6" s="51">
        <f t="shared" si="1"/>
        <v>90</v>
      </c>
      <c r="W6" s="51">
        <f t="shared" si="1"/>
        <v>260</v>
      </c>
      <c r="X6" s="50" t="str">
        <f t="shared" si="1"/>
        <v>利用料金制</v>
      </c>
      <c r="Y6" s="52">
        <f>IF(Y8="-",NA(),Y8)</f>
        <v>32.299999999999997</v>
      </c>
      <c r="Z6" s="52">
        <f t="shared" ref="Z6:AH6" si="2">IF(Z8="-",NA(),Z8)</f>
        <v>41.8</v>
      </c>
      <c r="AA6" s="52">
        <f t="shared" si="2"/>
        <v>126.4</v>
      </c>
      <c r="AB6" s="52">
        <f t="shared" si="2"/>
        <v>105.8</v>
      </c>
      <c r="AC6" s="52">
        <f t="shared" si="2"/>
        <v>93.4</v>
      </c>
      <c r="AD6" s="52">
        <f t="shared" si="2"/>
        <v>132.1</v>
      </c>
      <c r="AE6" s="52">
        <f t="shared" si="2"/>
        <v>150.30000000000001</v>
      </c>
      <c r="AF6" s="52">
        <f t="shared" si="2"/>
        <v>136.1</v>
      </c>
      <c r="AG6" s="52">
        <f t="shared" si="2"/>
        <v>127.8</v>
      </c>
      <c r="AH6" s="52">
        <f t="shared" si="2"/>
        <v>146.5</v>
      </c>
      <c r="AI6" s="49" t="str">
        <f>IF(AI8="-","",IF(AI8="-","【-】","【"&amp;SUBSTITUTE(TEXT(AI8,"#,##0.0"),"-","△")&amp;"】"))</f>
        <v>【236.1】</v>
      </c>
      <c r="AJ6" s="52">
        <f>IF(AJ8="-",NA(),AJ8)</f>
        <v>2.1</v>
      </c>
      <c r="AK6" s="52">
        <f t="shared" ref="AK6:AS6" si="3">IF(AK8="-",NA(),AK8)</f>
        <v>0.9</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28</v>
      </c>
      <c r="AV6" s="53">
        <f t="shared" ref="AV6:BD6" si="4">IF(AV8="-",NA(),AV8)</f>
        <v>10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19.100000000000001</v>
      </c>
      <c r="BG6" s="52">
        <f t="shared" ref="BG6:BO6" si="5">IF(BG8="-",NA(),BG8)</f>
        <v>29.4</v>
      </c>
      <c r="BH6" s="52">
        <f t="shared" si="5"/>
        <v>20.9</v>
      </c>
      <c r="BI6" s="52">
        <f t="shared" si="5"/>
        <v>23.4</v>
      </c>
      <c r="BJ6" s="52">
        <f t="shared" si="5"/>
        <v>20.6</v>
      </c>
      <c r="BK6" s="52">
        <f t="shared" si="5"/>
        <v>6.5</v>
      </c>
      <c r="BL6" s="52">
        <f t="shared" si="5"/>
        <v>-0.1</v>
      </c>
      <c r="BM6" s="52">
        <f t="shared" si="5"/>
        <v>-9.8000000000000007</v>
      </c>
      <c r="BN6" s="52">
        <f t="shared" si="5"/>
        <v>-25.9</v>
      </c>
      <c r="BO6" s="52">
        <f t="shared" si="5"/>
        <v>-24.6</v>
      </c>
      <c r="BP6" s="49" t="str">
        <f>IF(BP8="-","",IF(BP8="-","【-】","【"&amp;SUBSTITUTE(TEXT(BP8,"#,##0.0"),"-","△")&amp;"】"))</f>
        <v>【0.8】</v>
      </c>
      <c r="BQ6" s="53">
        <f>IF(BQ8="-",NA(),BQ8)</f>
        <v>7616</v>
      </c>
      <c r="BR6" s="53">
        <f t="shared" ref="BR6:BZ6" si="6">IF(BR8="-",NA(),BR8)</f>
        <v>12527</v>
      </c>
      <c r="BS6" s="53">
        <f t="shared" si="6"/>
        <v>8832</v>
      </c>
      <c r="BT6" s="53">
        <f t="shared" si="6"/>
        <v>2207</v>
      </c>
      <c r="BU6" s="53">
        <f t="shared" si="6"/>
        <v>-2752</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117</v>
      </c>
      <c r="CM6" s="51">
        <f t="shared" ref="CM6:CN6" si="7">CM8</f>
        <v>0</v>
      </c>
      <c r="CN6" s="51">
        <f t="shared" si="7"/>
        <v>50000</v>
      </c>
      <c r="CO6" s="52"/>
      <c r="CP6" s="52"/>
      <c r="CQ6" s="52"/>
      <c r="CR6" s="52"/>
      <c r="CS6" s="52"/>
      <c r="CT6" s="52"/>
      <c r="CU6" s="52"/>
      <c r="CV6" s="52"/>
      <c r="CW6" s="52"/>
      <c r="CX6" s="52"/>
      <c r="CY6" s="49" t="s">
        <v>117</v>
      </c>
      <c r="CZ6" s="52">
        <f>IF(CZ8="-",NA(),CZ8)</f>
        <v>299.2</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297.8</v>
      </c>
      <c r="DL6" s="52">
        <f t="shared" ref="DL6:DT6" si="9">IF(DL8="-",NA(),DL8)</f>
        <v>313.3</v>
      </c>
      <c r="DM6" s="52">
        <f t="shared" si="9"/>
        <v>304.39999999999998</v>
      </c>
      <c r="DN6" s="52">
        <f t="shared" si="9"/>
        <v>302.2</v>
      </c>
      <c r="DO6" s="52">
        <f t="shared" si="9"/>
        <v>283.3</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118</v>
      </c>
      <c r="B7" s="48">
        <f t="shared" ref="B7:X7" si="10">B8</f>
        <v>2021</v>
      </c>
      <c r="C7" s="48">
        <f t="shared" si="10"/>
        <v>382019</v>
      </c>
      <c r="D7" s="48">
        <f t="shared" si="10"/>
        <v>47</v>
      </c>
      <c r="E7" s="48">
        <f t="shared" si="10"/>
        <v>14</v>
      </c>
      <c r="F7" s="48">
        <f t="shared" si="10"/>
        <v>0</v>
      </c>
      <c r="G7" s="48">
        <f t="shared" si="10"/>
        <v>4</v>
      </c>
      <c r="H7" s="48" t="str">
        <f t="shared" si="10"/>
        <v>愛媛県　松山市</v>
      </c>
      <c r="I7" s="48" t="str">
        <f t="shared" si="10"/>
        <v>市役所前地下駐車場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 附置義務駐車施設</v>
      </c>
      <c r="Q7" s="50" t="str">
        <f t="shared" si="10"/>
        <v>地下式</v>
      </c>
      <c r="R7" s="51">
        <f t="shared" si="10"/>
        <v>23</v>
      </c>
      <c r="S7" s="50" t="str">
        <f t="shared" si="10"/>
        <v>公共施設</v>
      </c>
      <c r="T7" s="50" t="str">
        <f t="shared" si="10"/>
        <v>無</v>
      </c>
      <c r="U7" s="51">
        <f t="shared" si="10"/>
        <v>16349</v>
      </c>
      <c r="V7" s="51">
        <f t="shared" si="10"/>
        <v>90</v>
      </c>
      <c r="W7" s="51">
        <f t="shared" si="10"/>
        <v>260</v>
      </c>
      <c r="X7" s="50" t="str">
        <f t="shared" si="10"/>
        <v>利用料金制</v>
      </c>
      <c r="Y7" s="52">
        <f>Y8</f>
        <v>32.299999999999997</v>
      </c>
      <c r="Z7" s="52">
        <f t="shared" ref="Z7:AH7" si="11">Z8</f>
        <v>41.8</v>
      </c>
      <c r="AA7" s="52">
        <f t="shared" si="11"/>
        <v>126.4</v>
      </c>
      <c r="AB7" s="52">
        <f t="shared" si="11"/>
        <v>105.8</v>
      </c>
      <c r="AC7" s="52">
        <f t="shared" si="11"/>
        <v>93.4</v>
      </c>
      <c r="AD7" s="52">
        <f t="shared" si="11"/>
        <v>132.1</v>
      </c>
      <c r="AE7" s="52">
        <f t="shared" si="11"/>
        <v>150.30000000000001</v>
      </c>
      <c r="AF7" s="52">
        <f t="shared" si="11"/>
        <v>136.1</v>
      </c>
      <c r="AG7" s="52">
        <f t="shared" si="11"/>
        <v>127.8</v>
      </c>
      <c r="AH7" s="52">
        <f t="shared" si="11"/>
        <v>146.5</v>
      </c>
      <c r="AI7" s="49"/>
      <c r="AJ7" s="52">
        <f>AJ8</f>
        <v>2.1</v>
      </c>
      <c r="AK7" s="52">
        <f t="shared" ref="AK7:AS7" si="12">AK8</f>
        <v>0.9</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28</v>
      </c>
      <c r="AV7" s="53">
        <f t="shared" ref="AV7:BD7" si="13">AV8</f>
        <v>10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19.100000000000001</v>
      </c>
      <c r="BG7" s="52">
        <f t="shared" ref="BG7:BO7" si="14">BG8</f>
        <v>29.4</v>
      </c>
      <c r="BH7" s="52">
        <f t="shared" si="14"/>
        <v>20.9</v>
      </c>
      <c r="BI7" s="52">
        <f t="shared" si="14"/>
        <v>23.4</v>
      </c>
      <c r="BJ7" s="52">
        <f t="shared" si="14"/>
        <v>20.6</v>
      </c>
      <c r="BK7" s="52">
        <f t="shared" si="14"/>
        <v>6.5</v>
      </c>
      <c r="BL7" s="52">
        <f t="shared" si="14"/>
        <v>-0.1</v>
      </c>
      <c r="BM7" s="52">
        <f t="shared" si="14"/>
        <v>-9.8000000000000007</v>
      </c>
      <c r="BN7" s="52">
        <f t="shared" si="14"/>
        <v>-25.9</v>
      </c>
      <c r="BO7" s="52">
        <f t="shared" si="14"/>
        <v>-24.6</v>
      </c>
      <c r="BP7" s="49"/>
      <c r="BQ7" s="53">
        <f>BQ8</f>
        <v>7616</v>
      </c>
      <c r="BR7" s="53">
        <f t="shared" ref="BR7:BZ7" si="15">BR8</f>
        <v>12527</v>
      </c>
      <c r="BS7" s="53">
        <f t="shared" si="15"/>
        <v>8832</v>
      </c>
      <c r="BT7" s="53">
        <f t="shared" si="15"/>
        <v>2207</v>
      </c>
      <c r="BU7" s="53">
        <f t="shared" si="15"/>
        <v>-2752</v>
      </c>
      <c r="BV7" s="53">
        <f t="shared" si="15"/>
        <v>17384</v>
      </c>
      <c r="BW7" s="53">
        <f t="shared" si="15"/>
        <v>16973</v>
      </c>
      <c r="BX7" s="53">
        <f t="shared" si="15"/>
        <v>5206</v>
      </c>
      <c r="BY7" s="53">
        <f t="shared" si="15"/>
        <v>2220</v>
      </c>
      <c r="BZ7" s="53">
        <f t="shared" si="15"/>
        <v>3097</v>
      </c>
      <c r="CA7" s="51"/>
      <c r="CB7" s="52" t="s">
        <v>119</v>
      </c>
      <c r="CC7" s="52" t="s">
        <v>119</v>
      </c>
      <c r="CD7" s="52" t="s">
        <v>119</v>
      </c>
      <c r="CE7" s="52" t="s">
        <v>119</v>
      </c>
      <c r="CF7" s="52" t="s">
        <v>119</v>
      </c>
      <c r="CG7" s="52" t="s">
        <v>119</v>
      </c>
      <c r="CH7" s="52" t="s">
        <v>119</v>
      </c>
      <c r="CI7" s="52" t="s">
        <v>119</v>
      </c>
      <c r="CJ7" s="52" t="s">
        <v>119</v>
      </c>
      <c r="CK7" s="52" t="s">
        <v>120</v>
      </c>
      <c r="CL7" s="49"/>
      <c r="CM7" s="51">
        <f>CM8</f>
        <v>0</v>
      </c>
      <c r="CN7" s="51">
        <f>CN8</f>
        <v>50000</v>
      </c>
      <c r="CO7" s="52" t="s">
        <v>119</v>
      </c>
      <c r="CP7" s="52" t="s">
        <v>119</v>
      </c>
      <c r="CQ7" s="52" t="s">
        <v>119</v>
      </c>
      <c r="CR7" s="52" t="s">
        <v>119</v>
      </c>
      <c r="CS7" s="52" t="s">
        <v>119</v>
      </c>
      <c r="CT7" s="52" t="s">
        <v>119</v>
      </c>
      <c r="CU7" s="52" t="s">
        <v>119</v>
      </c>
      <c r="CV7" s="52" t="s">
        <v>119</v>
      </c>
      <c r="CW7" s="52" t="s">
        <v>119</v>
      </c>
      <c r="CX7" s="52" t="s">
        <v>120</v>
      </c>
      <c r="CY7" s="49"/>
      <c r="CZ7" s="52">
        <f>CZ8</f>
        <v>299.2</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297.8</v>
      </c>
      <c r="DL7" s="52">
        <f t="shared" ref="DL7:DT7" si="17">DL8</f>
        <v>313.3</v>
      </c>
      <c r="DM7" s="52">
        <f t="shared" si="17"/>
        <v>304.39999999999998</v>
      </c>
      <c r="DN7" s="52">
        <f t="shared" si="17"/>
        <v>302.2</v>
      </c>
      <c r="DO7" s="52">
        <f t="shared" si="17"/>
        <v>283.3</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382019</v>
      </c>
      <c r="D8" s="55">
        <v>47</v>
      </c>
      <c r="E8" s="55">
        <v>14</v>
      </c>
      <c r="F8" s="55">
        <v>0</v>
      </c>
      <c r="G8" s="55">
        <v>4</v>
      </c>
      <c r="H8" s="55" t="s">
        <v>121</v>
      </c>
      <c r="I8" s="55" t="s">
        <v>122</v>
      </c>
      <c r="J8" s="55" t="s">
        <v>123</v>
      </c>
      <c r="K8" s="55" t="s">
        <v>124</v>
      </c>
      <c r="L8" s="55" t="s">
        <v>125</v>
      </c>
      <c r="M8" s="55" t="s">
        <v>126</v>
      </c>
      <c r="N8" s="55" t="s">
        <v>127</v>
      </c>
      <c r="O8" s="56" t="s">
        <v>128</v>
      </c>
      <c r="P8" s="57" t="s">
        <v>129</v>
      </c>
      <c r="Q8" s="57" t="s">
        <v>130</v>
      </c>
      <c r="R8" s="58">
        <v>23</v>
      </c>
      <c r="S8" s="57" t="s">
        <v>131</v>
      </c>
      <c r="T8" s="57" t="s">
        <v>132</v>
      </c>
      <c r="U8" s="58">
        <v>16349</v>
      </c>
      <c r="V8" s="58">
        <v>90</v>
      </c>
      <c r="W8" s="58">
        <v>260</v>
      </c>
      <c r="X8" s="57" t="s">
        <v>133</v>
      </c>
      <c r="Y8" s="59">
        <v>32.299999999999997</v>
      </c>
      <c r="Z8" s="59">
        <v>41.8</v>
      </c>
      <c r="AA8" s="59">
        <v>126.4</v>
      </c>
      <c r="AB8" s="59">
        <v>105.8</v>
      </c>
      <c r="AC8" s="59">
        <v>93.4</v>
      </c>
      <c r="AD8" s="59">
        <v>132.1</v>
      </c>
      <c r="AE8" s="59">
        <v>150.30000000000001</v>
      </c>
      <c r="AF8" s="59">
        <v>136.1</v>
      </c>
      <c r="AG8" s="59">
        <v>127.8</v>
      </c>
      <c r="AH8" s="59">
        <v>146.5</v>
      </c>
      <c r="AI8" s="56">
        <v>236.1</v>
      </c>
      <c r="AJ8" s="59">
        <v>2.1</v>
      </c>
      <c r="AK8" s="59">
        <v>0.9</v>
      </c>
      <c r="AL8" s="59">
        <v>0</v>
      </c>
      <c r="AM8" s="59">
        <v>0</v>
      </c>
      <c r="AN8" s="59">
        <v>0</v>
      </c>
      <c r="AO8" s="59">
        <v>5.2</v>
      </c>
      <c r="AP8" s="59">
        <v>3.8</v>
      </c>
      <c r="AQ8" s="59">
        <v>4.0999999999999996</v>
      </c>
      <c r="AR8" s="59">
        <v>6.6</v>
      </c>
      <c r="AS8" s="59">
        <v>5.5</v>
      </c>
      <c r="AT8" s="56">
        <v>5.2</v>
      </c>
      <c r="AU8" s="60">
        <v>28</v>
      </c>
      <c r="AV8" s="60">
        <v>10</v>
      </c>
      <c r="AW8" s="60">
        <v>0</v>
      </c>
      <c r="AX8" s="60">
        <v>0</v>
      </c>
      <c r="AY8" s="60">
        <v>0</v>
      </c>
      <c r="AZ8" s="60">
        <v>44</v>
      </c>
      <c r="BA8" s="60">
        <v>45</v>
      </c>
      <c r="BB8" s="60">
        <v>45</v>
      </c>
      <c r="BC8" s="60">
        <v>67</v>
      </c>
      <c r="BD8" s="60">
        <v>56</v>
      </c>
      <c r="BE8" s="60">
        <v>3111</v>
      </c>
      <c r="BF8" s="59">
        <v>19.100000000000001</v>
      </c>
      <c r="BG8" s="59">
        <v>29.4</v>
      </c>
      <c r="BH8" s="59">
        <v>20.9</v>
      </c>
      <c r="BI8" s="59">
        <v>23.4</v>
      </c>
      <c r="BJ8" s="59">
        <v>20.6</v>
      </c>
      <c r="BK8" s="59">
        <v>6.5</v>
      </c>
      <c r="BL8" s="59">
        <v>-0.1</v>
      </c>
      <c r="BM8" s="59">
        <v>-9.8000000000000007</v>
      </c>
      <c r="BN8" s="59">
        <v>-25.9</v>
      </c>
      <c r="BO8" s="59">
        <v>-24.6</v>
      </c>
      <c r="BP8" s="56">
        <v>0.8</v>
      </c>
      <c r="BQ8" s="60">
        <v>7616</v>
      </c>
      <c r="BR8" s="60">
        <v>12527</v>
      </c>
      <c r="BS8" s="60">
        <v>8832</v>
      </c>
      <c r="BT8" s="61">
        <v>2207</v>
      </c>
      <c r="BU8" s="61">
        <v>-2752</v>
      </c>
      <c r="BV8" s="60">
        <v>17384</v>
      </c>
      <c r="BW8" s="60">
        <v>16973</v>
      </c>
      <c r="BX8" s="60">
        <v>5206</v>
      </c>
      <c r="BY8" s="60">
        <v>2220</v>
      </c>
      <c r="BZ8" s="60">
        <v>3097</v>
      </c>
      <c r="CA8" s="58">
        <v>10906</v>
      </c>
      <c r="CB8" s="59" t="s">
        <v>125</v>
      </c>
      <c r="CC8" s="59" t="s">
        <v>125</v>
      </c>
      <c r="CD8" s="59" t="s">
        <v>125</v>
      </c>
      <c r="CE8" s="59" t="s">
        <v>125</v>
      </c>
      <c r="CF8" s="59" t="s">
        <v>125</v>
      </c>
      <c r="CG8" s="59" t="s">
        <v>125</v>
      </c>
      <c r="CH8" s="59" t="s">
        <v>125</v>
      </c>
      <c r="CI8" s="59" t="s">
        <v>125</v>
      </c>
      <c r="CJ8" s="59" t="s">
        <v>125</v>
      </c>
      <c r="CK8" s="59" t="s">
        <v>125</v>
      </c>
      <c r="CL8" s="56" t="s">
        <v>125</v>
      </c>
      <c r="CM8" s="58">
        <v>0</v>
      </c>
      <c r="CN8" s="58">
        <v>50000</v>
      </c>
      <c r="CO8" s="59" t="s">
        <v>125</v>
      </c>
      <c r="CP8" s="59" t="s">
        <v>125</v>
      </c>
      <c r="CQ8" s="59" t="s">
        <v>125</v>
      </c>
      <c r="CR8" s="59" t="s">
        <v>125</v>
      </c>
      <c r="CS8" s="59" t="s">
        <v>125</v>
      </c>
      <c r="CT8" s="59" t="s">
        <v>125</v>
      </c>
      <c r="CU8" s="59" t="s">
        <v>125</v>
      </c>
      <c r="CV8" s="59" t="s">
        <v>125</v>
      </c>
      <c r="CW8" s="59" t="s">
        <v>125</v>
      </c>
      <c r="CX8" s="59" t="s">
        <v>125</v>
      </c>
      <c r="CY8" s="56" t="s">
        <v>125</v>
      </c>
      <c r="CZ8" s="59">
        <v>299.2</v>
      </c>
      <c r="DA8" s="59">
        <v>0</v>
      </c>
      <c r="DB8" s="59">
        <v>0</v>
      </c>
      <c r="DC8" s="59">
        <v>0</v>
      </c>
      <c r="DD8" s="59">
        <v>0</v>
      </c>
      <c r="DE8" s="59">
        <v>135.30000000000001</v>
      </c>
      <c r="DF8" s="59">
        <v>108.2</v>
      </c>
      <c r="DG8" s="59">
        <v>117.1</v>
      </c>
      <c r="DH8" s="59">
        <v>145.19999999999999</v>
      </c>
      <c r="DI8" s="59">
        <v>219.9</v>
      </c>
      <c r="DJ8" s="56">
        <v>99.8</v>
      </c>
      <c r="DK8" s="59">
        <v>297.8</v>
      </c>
      <c r="DL8" s="59">
        <v>313.3</v>
      </c>
      <c r="DM8" s="59">
        <v>304.39999999999998</v>
      </c>
      <c r="DN8" s="59">
        <v>302.2</v>
      </c>
      <c r="DO8" s="59">
        <v>283.3</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2022-12-09T03:31:15Z</dcterms:created>
  <dcterms:modified xsi:type="dcterms:W3CDTF">2023-02-16T07:22:00Z</dcterms:modified>
  <cp:category/>
</cp:coreProperties>
</file>