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akehara\Desktop\"/>
    </mc:Choice>
  </mc:AlternateContent>
  <xr:revisionPtr revIDLastSave="0" documentId="8_{09BF0EFF-9887-45E7-9FAB-688030AF98F1}" xr6:coauthVersionLast="47" xr6:coauthVersionMax="47" xr10:uidLastSave="{00000000-0000-0000-0000-000000000000}"/>
  <workbookProtection workbookAlgorithmName="SHA-512" workbookHashValue="/JAJ9FkMh0WAL68C46dU6dluL+GnGoxxZKk51pLv4UA8Y1iI5aenmCQpdygxKlfvXXBF4qsTsisUnugw7NlnDg==" workbookSaltValue="2ksWnKnWObr/lcPF12QkUQ==" workbookSpinCount="100000" lockStructure="1"/>
  <bookViews>
    <workbookView xWindow="20370" yWindow="-120" windowWidth="29040" windowHeight="158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<sst xmlns="http://schemas.openxmlformats.org/spreadsheetml/2006/main" count="231" uniqueCount="114">
  <si>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</si>
  <si>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</si>
  <si>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</si>
  <si>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</si>
  <si>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</si>
  <si>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</si>
  <si>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</si>
  <si>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</si>
  <si>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</si>
  <si>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</si>
  <si>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</si>
  <si>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</si>
  <si>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</si>
  <si>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</si>
  <si>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</si>
  <si>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</si>
  <si>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</si>
  <si>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</si>
  <si>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</si>
  <si>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</si>
  <si>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</si>
  <si>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</si>
  <si>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</si>
  <si>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</si>
  <si>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</si>
  <si>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</si>
  <si>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</si>
  <si>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</si>
  <si>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</si>
  <si>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</si>
  <si>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</si>
  <si>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</si>
  <si>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</si>
  <si>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</si>
  <si>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</si>
  <si>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</si>
  <si>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</si>
  <si>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</si>
  <si>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</si>
  <si>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</si>
  <si>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</si>
  <si>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</si>
  <si>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</si>
  <si>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</si>
  <si>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</si>
  <si>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</si>
  <si>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</si>
  <si>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</si>
  <si>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</si>
  <si>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</si>
  <si>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</si>
  <si>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</si>
  <si>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</si>
  <si>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</si>
  <si>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</si>
  <si>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</si>
  <si>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</si>
  <si>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</si>
  <si>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</si>
  <si>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</si>
  <si>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</si>
  <si>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</si>
  <si>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</si>
  <si>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</si>
  <si>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</si>
  <si>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</si>
  <si>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</si>
  <si>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</si>
  <si>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</si>
  <si>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</si>
  <si>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</si>
  <si>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</si>
  <si>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</si>
  <si>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</si>
  <si>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</si>
  <si>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</si>
  <si>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</si>
  <si>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</si>
  <si>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</si>
  <si>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</si>
  <si>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</si>
  <si>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</si>
  <si>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</si>
  <si>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</si>
  <si>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</si>
  <si>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</si>
  <si>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</si>
  <si>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</si>
  <si>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</si>
  <si>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</si>
  <si>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</si>
  <si>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</si>
  <si>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</si>
  <si>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</si>
  <si>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</si>
  <si>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</si>
  <si>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</si>
  <si>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</si>
  <si>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</si>
  <si>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</si>
  <si>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</si>
  <si>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</si>
  <si>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</si>
  <si>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</si>
  <si>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</si>
  <si>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</si>
  <si>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</si>
  <si>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</si>
  <si>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</si>
  <si>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</si>
  <si>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</si>
  <si>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を超え、前年度を上回ったが、平均値を下回った。その原因は、災害により造成した施設に係る委託料及び動力費の増加や、職員の高齢化による人件費の高止まり及び再生可能エネルギー促進賦課金による。
②累積欠損金　生じていない。
③流動比率　前年度比では、R3から災害復旧事業債に係る元金の償還が始まること及び水道事業債を前借で融資を受けたため比率が低下したが、平均値を大幅に上回っている。
④企業債残高対給水収益比率　平均値を下回っているものの、災害復旧事業債として同意いただいた起債額及び水道事業債の一部前借により大幅に増加した。今後の建設改良事業は、極力内部留保資金を財源としたい。
⑤料金回収率　100％を超えているが、①の理由により平均値を下回っている。
⑥給水原価　当年度においては、①にあるものを含め費用の増加要因を解消するに至らなかったため、前年度とほぼ同となった。
⑦施設利用率　対前年度比で給水量が約180,000㎥減となったため減少した。
⑧有収率　用水供給事業のため、100％である。</t>
    <rPh sb="1" eb="3">
      <t>ケイジョウ</t>
    </rPh>
    <rPh sb="3" eb="5">
      <t>シュウシ</t>
    </rPh>
    <rPh sb="5" eb="7">
      <t>ヒリツ</t>
    </rPh>
    <rPh sb="13" eb="14">
      <t>コ</t>
    </rPh>
    <rPh sb="16" eb="19">
      <t>ゼンネンド</t>
    </rPh>
    <rPh sb="20" eb="22">
      <t>ウワマワ</t>
    </rPh>
    <rPh sb="26" eb="29">
      <t>ヘイキンチ</t>
    </rPh>
    <rPh sb="30" eb="32">
      <t>シタマワ</t>
    </rPh>
    <rPh sb="37" eb="39">
      <t>ゲンイン</t>
    </rPh>
    <rPh sb="41" eb="43">
      <t>サイガイ</t>
    </rPh>
    <rPh sb="46" eb="48">
      <t>ゾウセイ</t>
    </rPh>
    <rPh sb="50" eb="52">
      <t>シセツ</t>
    </rPh>
    <rPh sb="53" eb="54">
      <t>カカ</t>
    </rPh>
    <rPh sb="55" eb="58">
      <t>イタクリョウ</t>
    </rPh>
    <rPh sb="58" eb="59">
      <t>オヨ</t>
    </rPh>
    <rPh sb="60" eb="63">
      <t>ドウリョクヒ</t>
    </rPh>
    <rPh sb="64" eb="66">
      <t>ゾウカ</t>
    </rPh>
    <rPh sb="68" eb="70">
      <t>ショクイン</t>
    </rPh>
    <rPh sb="71" eb="74">
      <t>コウレイカ</t>
    </rPh>
    <rPh sb="77" eb="80">
      <t>ジンケンヒ</t>
    </rPh>
    <rPh sb="81" eb="83">
      <t>タカド</t>
    </rPh>
    <rPh sb="85" eb="86">
      <t>オヨ</t>
    </rPh>
    <rPh sb="87" eb="91">
      <t>サイセイカノウ</t>
    </rPh>
    <rPh sb="96" eb="98">
      <t>ソクシン</t>
    </rPh>
    <rPh sb="98" eb="100">
      <t>フカ</t>
    </rPh>
    <rPh sb="100" eb="101">
      <t>キン</t>
    </rPh>
    <rPh sb="107" eb="111">
      <t>ルイセキケッソン</t>
    </rPh>
    <rPh sb="111" eb="112">
      <t>キン</t>
    </rPh>
    <rPh sb="113" eb="114">
      <t>ショウ</t>
    </rPh>
    <rPh sb="122" eb="124">
      <t>リュウドウ</t>
    </rPh>
    <rPh sb="124" eb="126">
      <t>ヒリツ</t>
    </rPh>
    <rPh sb="127" eb="130">
      <t>ゼンネンド</t>
    </rPh>
    <rPh sb="130" eb="131">
      <t>ヒ</t>
    </rPh>
    <rPh sb="138" eb="144">
      <t>サイガイフッキュウジギョウ</t>
    </rPh>
    <rPh sb="144" eb="145">
      <t>サイ</t>
    </rPh>
    <rPh sb="146" eb="147">
      <t>カカ</t>
    </rPh>
    <rPh sb="148" eb="150">
      <t>ガンキン</t>
    </rPh>
    <rPh sb="151" eb="153">
      <t>ショウカン</t>
    </rPh>
    <rPh sb="159" eb="160">
      <t>オヨ</t>
    </rPh>
    <rPh sb="161" eb="166">
      <t>スイドウジギョウサイ</t>
    </rPh>
    <rPh sb="167" eb="169">
      <t>マエガ</t>
    </rPh>
    <rPh sb="170" eb="172">
      <t>ユウシ</t>
    </rPh>
    <rPh sb="173" eb="174">
      <t>ウ</t>
    </rPh>
    <rPh sb="178" eb="180">
      <t>ヒリツ</t>
    </rPh>
    <rPh sb="181" eb="183">
      <t>テイカ</t>
    </rPh>
    <rPh sb="187" eb="190">
      <t>ヘイキンチ</t>
    </rPh>
    <rPh sb="191" eb="193">
      <t>オオハバ</t>
    </rPh>
    <rPh sb="194" eb="196">
      <t>ウワマワ</t>
    </rPh>
    <rPh sb="203" eb="206">
      <t>キギョウサイ</t>
    </rPh>
    <rPh sb="206" eb="208">
      <t>ザンダカ</t>
    </rPh>
    <rPh sb="208" eb="209">
      <t>タイ</t>
    </rPh>
    <rPh sb="209" eb="211">
      <t>キュウスイ</t>
    </rPh>
    <rPh sb="211" eb="213">
      <t>シュウエキ</t>
    </rPh>
    <rPh sb="213" eb="215">
      <t>ヒリツ</t>
    </rPh>
    <rPh sb="258" eb="260">
      <t>サイガイ</t>
    </rPh>
    <rPh sb="260" eb="264">
      <t>フッキュウジギョウ</t>
    </rPh>
    <rPh sb="264" eb="265">
      <t>サイ</t>
    </rPh>
    <rPh sb="268" eb="270">
      <t>ドウイ</t>
    </rPh>
    <rPh sb="275" eb="277">
      <t>キサイ</t>
    </rPh>
    <rPh sb="277" eb="278">
      <t>ガク</t>
    </rPh>
    <rPh sb="278" eb="279">
      <t>オヨ</t>
    </rPh>
    <rPh sb="280" eb="285">
      <t>スイドウジギョウサイ</t>
    </rPh>
    <rPh sb="286" eb="288">
      <t>イチブ</t>
    </rPh>
    <rPh sb="368" eb="370">
      <t>キュウスイ</t>
    </rPh>
    <rPh sb="370" eb="372">
      <t>ゲンカ</t>
    </rPh>
    <rPh sb="373" eb="376">
      <t>トウネンド</t>
    </rPh>
    <rPh sb="389" eb="390">
      <t>フク</t>
    </rPh>
    <rPh sb="391" eb="393">
      <t>ヒヨウ</t>
    </rPh>
    <rPh sb="394" eb="398">
      <t>ゾウカヨウイン</t>
    </rPh>
    <rPh sb="399" eb="401">
      <t>カイショウ</t>
    </rPh>
    <rPh sb="404" eb="405">
      <t>イタ</t>
    </rPh>
    <rPh sb="413" eb="415">
      <t>ゼンネン</t>
    </rPh>
    <rPh sb="415" eb="416">
      <t>ド</t>
    </rPh>
    <rPh sb="419" eb="420">
      <t>ドウ</t>
    </rPh>
    <rPh sb="427" eb="429">
      <t>シセツ</t>
    </rPh>
    <rPh sb="429" eb="432">
      <t>リヨウリツ</t>
    </rPh>
    <rPh sb="433" eb="438">
      <t>タイゼンネンドヒ</t>
    </rPh>
    <rPh sb="439" eb="442">
      <t>キュウスイリョウ</t>
    </rPh>
    <rPh sb="443" eb="444">
      <t>ヤク</t>
    </rPh>
    <rPh sb="452" eb="453">
      <t>ゲンゲンショウユウシュウリツヨウスイキョウキュウジギョウ</t>
    </rPh>
    <phoneticPr fontId="4"/>
  </si>
  <si>
    <t>①有形固定資産減価償却率 ほぼ類似団体と同程度で推移していたが、災害復旧事業で造成した施設を償却対象資産として計上したこと及び被災施設の有姿除却を行ったことにより大幅に低下した。今後は、老朽化が甚だしい各浄水場の電気計装設備及び機械薬注設備の更新を検討している。
②管路経年化率・管路更新率 現時点では老朽化した管路はない。今後、法定耐用年数を超過する管路が生じることが見込まれているが、老朽化が顕著で、水道用水の供給に際し速やかな更新が必要な電気計装・機械薬注設備の更新を優先せざるを得ないと考えている。一方で、技術職員の質及び事業費の確保が課題である。前者については、採用活動の活性化、後者については、今後定年退職者が一定数発生することによる人件費の圧縮や、更なるコストの低減を模索することで対応したい。</t>
    <rPh sb="32" eb="34">
      <t>サイガイ</t>
    </rPh>
    <rPh sb="34" eb="36">
      <t>フッキュウ</t>
    </rPh>
    <rPh sb="36" eb="38">
      <t>ジギョウ</t>
    </rPh>
    <rPh sb="39" eb="41">
      <t>ゾウセイ</t>
    </rPh>
    <rPh sb="43" eb="45">
      <t>シセツ</t>
    </rPh>
    <rPh sb="46" eb="48">
      <t>ショウキャク</t>
    </rPh>
    <rPh sb="48" eb="50">
      <t>タイショウ</t>
    </rPh>
    <rPh sb="50" eb="52">
      <t>シサン</t>
    </rPh>
    <rPh sb="55" eb="57">
      <t>ケイジョウ</t>
    </rPh>
    <rPh sb="61" eb="62">
      <t>オヨ</t>
    </rPh>
    <rPh sb="63" eb="65">
      <t>ヒサイ</t>
    </rPh>
    <rPh sb="65" eb="67">
      <t>シセツ</t>
    </rPh>
    <rPh sb="68" eb="70">
      <t>ユウシ</t>
    </rPh>
    <rPh sb="70" eb="72">
      <t>ジョキャク</t>
    </rPh>
    <rPh sb="73" eb="74">
      <t>オコナ</t>
    </rPh>
    <rPh sb="81" eb="83">
      <t>オオハバ</t>
    </rPh>
    <rPh sb="84" eb="86">
      <t>テイカ</t>
    </rPh>
    <rPh sb="89" eb="90">
      <t>イマ</t>
    </rPh>
    <rPh sb="93" eb="96">
      <t>ロウキュウカ</t>
    </rPh>
    <rPh sb="97" eb="98">
      <t>ハナハ</t>
    </rPh>
    <rPh sb="121" eb="123">
      <t>コウシン</t>
    </rPh>
    <rPh sb="124" eb="126">
      <t>ケントウ</t>
    </rPh>
    <rPh sb="262" eb="263">
      <t>シツ</t>
    </rPh>
    <rPh sb="263" eb="264">
      <t>オヨ</t>
    </rPh>
    <rPh sb="269" eb="271">
      <t>カクホ</t>
    </rPh>
    <rPh sb="272" eb="274">
      <t>カダイ</t>
    </rPh>
    <rPh sb="278" eb="280">
      <t>ゼンシャ</t>
    </rPh>
    <rPh sb="286" eb="290">
      <t>サイヨウカツドウ</t>
    </rPh>
    <rPh sb="291" eb="294">
      <t>カッセイカ</t>
    </rPh>
    <rPh sb="295" eb="297">
      <t>コウシャ</t>
    </rPh>
    <rPh sb="303" eb="305">
      <t>コンゴ</t>
    </rPh>
    <rPh sb="305" eb="307">
      <t>テイネン</t>
    </rPh>
    <rPh sb="307" eb="310">
      <t>タイショクシャ</t>
    </rPh>
    <rPh sb="311" eb="314">
      <t>イッテイスウ</t>
    </rPh>
    <rPh sb="314" eb="316">
      <t>ハッセイ</t>
    </rPh>
    <rPh sb="323" eb="326">
      <t>ジンケンヒ</t>
    </rPh>
    <rPh sb="327" eb="329">
      <t>アッシュク</t>
    </rPh>
    <rPh sb="331" eb="332">
      <t>サラ</t>
    </rPh>
    <rPh sb="338" eb="340">
      <t>テイゲン</t>
    </rPh>
    <rPh sb="341" eb="343">
      <t>モサク</t>
    </rPh>
    <rPh sb="348" eb="350">
      <t>タイオウ</t>
    </rPh>
    <phoneticPr fontId="4"/>
  </si>
  <si>
    <t>　現時点において、災害により浮き彫りにされた組織上の問題・課題の解決に至っていない。まずは、新たに設けた施設を安定的に運営することと、老朽化が進んでいる各浄水場を適正に管理し、安定的な給水を維持する必要がある。その上で、長期的な視点に基づくコストの見直し、人的資源の集約及び確保を行い、問題・課題の解決につなげたい。
　当企業団においては、人口減少に加え、地理的要因により、給水原価及び施設利用率の面で類似団体平均を下回る状況にある。今後は施設全体のダウンサイジングの検討や、点検体制等の見直しを行い、より効率的で持続可能な経営を目指す。</t>
    <rPh sb="1" eb="4">
      <t>ゲンジテン</t>
    </rPh>
    <rPh sb="9" eb="11">
      <t>サイガイ</t>
    </rPh>
    <rPh sb="14" eb="15">
      <t>ウ</t>
    </rPh>
    <rPh sb="16" eb="17">
      <t>ボ</t>
    </rPh>
    <rPh sb="22" eb="25">
      <t>ソシキジョウ</t>
    </rPh>
    <rPh sb="26" eb="28">
      <t>モンダイ</t>
    </rPh>
    <rPh sb="29" eb="31">
      <t>カダイ</t>
    </rPh>
    <rPh sb="32" eb="34">
      <t>カイケツ</t>
    </rPh>
    <rPh sb="35" eb="36">
      <t>イタ</t>
    </rPh>
    <rPh sb="46" eb="47">
      <t>アラ</t>
    </rPh>
    <rPh sb="49" eb="50">
      <t>モウ</t>
    </rPh>
    <rPh sb="52" eb="54">
      <t>シセツ</t>
    </rPh>
    <rPh sb="55" eb="58">
      <t>アンテイテキ</t>
    </rPh>
    <rPh sb="59" eb="61">
      <t>ウンエイ</t>
    </rPh>
    <rPh sb="67" eb="70">
      <t>ロウキュウカ</t>
    </rPh>
    <rPh sb="71" eb="72">
      <t>スス</t>
    </rPh>
    <rPh sb="76" eb="77">
      <t>カク</t>
    </rPh>
    <rPh sb="77" eb="80">
      <t>ジョウスイジョウ</t>
    </rPh>
    <rPh sb="81" eb="83">
      <t>テキセイ</t>
    </rPh>
    <rPh sb="84" eb="86">
      <t>カンリ</t>
    </rPh>
    <rPh sb="88" eb="91">
      <t>アンテイテキ</t>
    </rPh>
    <rPh sb="92" eb="94">
      <t>キュウスイ</t>
    </rPh>
    <rPh sb="95" eb="97">
      <t>イジ</t>
    </rPh>
    <rPh sb="99" eb="101">
      <t>ヒツヨウ</t>
    </rPh>
    <rPh sb="107" eb="108">
      <t>ウエ</t>
    </rPh>
    <rPh sb="110" eb="113">
      <t>チョウキテキ</t>
    </rPh>
    <rPh sb="114" eb="116">
      <t>シテン</t>
    </rPh>
    <rPh sb="117" eb="118">
      <t>モト</t>
    </rPh>
    <rPh sb="124" eb="126">
      <t>ミナオ</t>
    </rPh>
    <rPh sb="128" eb="132">
      <t>ジンテキシゲン</t>
    </rPh>
    <rPh sb="133" eb="135">
      <t>シュウヤク</t>
    </rPh>
    <rPh sb="135" eb="136">
      <t>オヨ</t>
    </rPh>
    <rPh sb="137" eb="139">
      <t>カクホ</t>
    </rPh>
    <rPh sb="140" eb="141">
      <t>オコナ</t>
    </rPh>
    <rPh sb="143" eb="145">
      <t>モンダイ</t>
    </rPh>
    <rPh sb="146" eb="148">
      <t>カダイ</t>
    </rPh>
    <rPh sb="149" eb="151">
      <t>カイケツ</t>
    </rPh>
    <rPh sb="160" eb="163">
      <t>トウキギョウ</t>
    </rPh>
    <rPh sb="163" eb="164">
      <t>ダン</t>
    </rPh>
    <rPh sb="170" eb="174">
      <t>ジンコウゲンショウ</t>
    </rPh>
    <rPh sb="175" eb="176">
      <t>クワ</t>
    </rPh>
    <rPh sb="178" eb="181">
      <t>チリテキ</t>
    </rPh>
    <rPh sb="181" eb="183">
      <t>ヨウイン</t>
    </rPh>
    <rPh sb="187" eb="191">
      <t>キュウスイゲンカ</t>
    </rPh>
    <rPh sb="191" eb="192">
      <t>オヨ</t>
    </rPh>
    <rPh sb="193" eb="198">
      <t>シセツリヨウリツ</t>
    </rPh>
    <rPh sb="199" eb="200">
      <t>メン</t>
    </rPh>
    <rPh sb="201" eb="205">
      <t>ルイジダンタイ</t>
    </rPh>
    <rPh sb="205" eb="207">
      <t>ヘイキン</t>
    </rPh>
    <rPh sb="208" eb="210">
      <t>シタマワ</t>
    </rPh>
    <rPh sb="211" eb="213">
      <t>ジョウキョウ</t>
    </rPh>
    <rPh sb="217" eb="219">
      <t>コンゴ</t>
    </rPh>
    <rPh sb="220" eb="222">
      <t>シセツ</t>
    </rPh>
    <rPh sb="222" eb="224">
      <t>ゼンタイ</t>
    </rPh>
    <rPh sb="234" eb="236">
      <t>ケントウ</t>
    </rPh>
    <rPh sb="238" eb="242">
      <t>テンケンタイセイ</t>
    </rPh>
    <rPh sb="242" eb="243">
      <t>トウ</t>
    </rPh>
    <rPh sb="244" eb="246">
      <t>ミナオ</t>
    </rPh>
    <rPh sb="248" eb="249">
      <t>オコナ</t>
    </rPh>
    <rPh sb="253" eb="256">
      <t>コウリツテキ</t>
    </rPh>
    <rPh sb="257" eb="261">
      <t>ジゾクカノウ</t>
    </rPh>
    <rPh sb="262" eb="264">
      <t>ケイエイ</t>
    </rPh>
    <rPh sb="265" eb="26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</si>
</sst>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76-4B34-ACB9-42DCC508DF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2D76-4B34-ACB9-42DCC508DF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41.69</c:v>
                </c:pt>
                <c:pt idx="1">
                  <c:v>41.87</c:v>
                </c:pt>
                <c:pt idx="2">
                  <c:v>42.66</c:v>
                </c:pt>
                <c:pt idx="3">
                  <c:v>45.04</c:v>
                </c:pt>
                <c:pt idx="4">
                  <c:v>42.46</c:v>
                </c:pt>
              </c:numCache>
            </c:numRef>
          </c:val>
          <c:extLst>
            <c:ext xmlns:c16="http://schemas.microsoft.com/office/drawing/2014/chart" uri="{C3380CC4-5D6E-409C-BE32-E72D297353CC}">
              <c16:uniqueId val="{00000000-0BB0-469E-8600-2B54161B3C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0BB0-469E-8600-2B54161B3C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B4-4DDF-90E6-77B09E0913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50B4-4DDF-90E6-77B09E0913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113.92</c:v>
                </c:pt>
                <c:pt idx="1">
                  <c:v>114.62</c:v>
                </c:pt>
                <c:pt idx="2">
                  <c:v>105.3</c:v>
                </c:pt>
                <c:pt idx="3">
                  <c:v>104.46</c:v>
                </c:pt>
                <c:pt idx="4">
                  <c:v>105.87</c:v>
                </c:pt>
              </c:numCache>
            </c:numRef>
          </c:val>
          <c:extLst>
            <c:ext xmlns:c16="http://schemas.microsoft.com/office/drawing/2014/chart" uri="{C3380CC4-5D6E-409C-BE32-E72D297353CC}">
              <c16:uniqueId val="{00000000-110C-4E32-BA21-070F144E35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110C-4E32-BA21-070F144E35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56.43</c:v>
                </c:pt>
                <c:pt idx="1">
                  <c:v>56.53</c:v>
                </c:pt>
                <c:pt idx="2">
                  <c:v>57.37</c:v>
                </c:pt>
                <c:pt idx="3">
                  <c:v>59.01</c:v>
                </c:pt>
                <c:pt idx="4">
                  <c:v>47.84</c:v>
                </c:pt>
              </c:numCache>
            </c:numRef>
          </c:val>
          <c:extLst>
            <c:ext xmlns:c16="http://schemas.microsoft.com/office/drawing/2014/chart" uri="{C3380CC4-5D6E-409C-BE32-E72D297353CC}">
              <c16:uniqueId val="{00000000-921F-4ED1-8EC4-14071F5058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21F-4ED1-8EC4-14071F5058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D-42AB-B192-D08612C7FB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5EDD-42AB-B192-D08612C7FB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DB-4E42-A1A8-1AFC367F41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6FDB-4E42-A1A8-1AFC367F41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1143.25</c:v>
                </c:pt>
                <c:pt idx="1">
                  <c:v>480.16</c:v>
                </c:pt>
                <c:pt idx="2">
                  <c:v>171.31</c:v>
                </c:pt>
                <c:pt idx="3">
                  <c:v>803.49</c:v>
                </c:pt>
                <c:pt idx="4">
                  <c:v>405.42</c:v>
                </c:pt>
              </c:numCache>
            </c:numRef>
          </c:val>
          <c:extLst>
            <c:ext xmlns:c16="http://schemas.microsoft.com/office/drawing/2014/chart" uri="{C3380CC4-5D6E-409C-BE32-E72D297353CC}">
              <c16:uniqueId val="{00000000-8AB2-4C13-BF94-416C0DBBCD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8AB2-4C13-BF94-416C0DBBCD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3.03</c:v>
                </c:pt>
                <c:pt idx="1">
                  <c:v>1.54</c:v>
                </c:pt>
                <c:pt idx="2">
                  <c:v>19.64</c:v>
                </c:pt>
                <c:pt idx="3">
                  <c:v>64.099999999999994</c:v>
                </c:pt>
                <c:pt idx="4">
                  <c:v>195.55</c:v>
                </c:pt>
              </c:numCache>
            </c:numRef>
          </c:val>
          <c:extLst>
            <c:ext xmlns:c16="http://schemas.microsoft.com/office/drawing/2014/chart" uri="{C3380CC4-5D6E-409C-BE32-E72D297353CC}">
              <c16:uniqueId val="{00000000-28FC-41DC-B5CD-37FF30AD84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28FC-41DC-B5CD-37FF30AD84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110.35</c:v>
                </c:pt>
                <c:pt idx="1">
                  <c:v>111.46</c:v>
                </c:pt>
                <c:pt idx="2">
                  <c:v>101.18</c:v>
                </c:pt>
                <c:pt idx="3">
                  <c:v>100.03</c:v>
                </c:pt>
                <c:pt idx="4">
                  <c:v>101.55</c:v>
                </c:pt>
              </c:numCache>
            </c:numRef>
          </c:val>
          <c:extLst>
            <c:ext xmlns:c16="http://schemas.microsoft.com/office/drawing/2014/chart" uri="{C3380CC4-5D6E-409C-BE32-E72D297353CC}">
              <c16:uniqueId val="{00000000-C0D1-416E-8DB4-151CCC2407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C0D1-416E-8DB4-151CCC2407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109.46</c:v>
                </c:pt>
                <c:pt idx="1">
                  <c:v>108.2</c:v>
                </c:pt>
                <c:pt idx="2">
                  <c:v>118.45</c:v>
                </c:pt>
                <c:pt idx="3">
                  <c:v>117.71</c:v>
                </c:pt>
                <c:pt idx="4">
                  <c:v>117.3</c:v>
                </c:pt>
              </c:numCache>
            </c:numRef>
          </c:val>
          <c:extLst>
            <c:ext xmlns:c16="http://schemas.microsoft.com/office/drawing/2014/chart" uri="{C3380CC4-5D6E-409C-BE32-E72D297353CC}">
              <c16:uniqueId val="{00000000-93B7-455E-874C-D216365834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93B7-455E-874C-D216365834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145" zoomScaleNormal="145" workbookViewId="0">
      <selection activeCell="M1" sqref="M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南予水道企業団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86.11</v>
      </c>
      <c r="J10" s="53"/>
      <c r="K10" s="53"/>
      <c r="L10" s="53"/>
      <c r="M10" s="53"/>
      <c r="N10" s="53"/>
      <c r="O10" s="64"/>
      <c r="P10" s="54">
        <f>データ!$P$6</f>
        <v>72.7</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108918</v>
      </c>
      <c r="AM10" s="61"/>
      <c r="AN10" s="61"/>
      <c r="AO10" s="61"/>
      <c r="AP10" s="61"/>
      <c r="AQ10" s="61"/>
      <c r="AR10" s="61"/>
      <c r="AS10" s="61"/>
      <c r="AT10" s="52">
        <f>データ!$V$6</f>
        <v>112.5</v>
      </c>
      <c r="AU10" s="53"/>
      <c r="AV10" s="53"/>
      <c r="AW10" s="53"/>
      <c r="AX10" s="53"/>
      <c r="AY10" s="53"/>
      <c r="AZ10" s="53"/>
      <c r="BA10" s="53"/>
      <c r="BB10" s="54">
        <f>データ!$W$6</f>
        <v>968.16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9u2ETrxPILORwQtCVmWOt4d4LtPL8N0Ctqd8yilWx/DpgUKTkxYdxlHH7bSq6qNQ0NgDW27/HqwZIFBqnH5r3A==" saltValue="t+L9S7pv+E2L4hEqS+7J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388866</v>
      </c>
      <c r="D6" s="34">
        <f t="shared" si="3"/>
        <v>46</v>
      </c>
      <c r="E6" s="34">
        <f t="shared" si="3"/>
        <v>1</v>
      </c>
      <c r="F6" s="34">
        <f t="shared" si="3"/>
        <v>0</v>
      </c>
      <c r="G6" s="34">
        <f t="shared" si="3"/>
        <v>2</v>
      </c>
      <c r="H6" s="34" t="str">
        <f t="shared" si="3"/>
        <v>愛媛県　南予水道企業団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86.11</v>
      </c>
      <c r="P6" s="35">
        <f t="shared" si="3"/>
        <v>72.7</v>
      </c>
      <c r="Q6" s="35">
        <f t="shared" si="3"/>
        <v>0</v>
      </c>
      <c r="R6" s="35" t="str">
        <f t="shared" si="3"/>
        <v>-</v>
      </c>
      <c r="S6" s="35" t="str">
        <f t="shared" si="3"/>
        <v>-</v>
      </c>
      <c r="T6" s="35" t="str">
        <f t="shared" si="3"/>
        <v>-</v>
      </c>
      <c r="U6" s="35">
        <f t="shared" si="3"/>
        <v>108918</v>
      </c>
      <c r="V6" s="35">
        <f t="shared" si="3"/>
        <v>112.5</v>
      </c>
      <c r="W6" s="35">
        <f t="shared" si="3"/>
        <v>968.16</v>
      </c>
      <c r="X6" s="36">
        <f>IF(X7="",NA(),X7)</f>
        <v>113.92</v>
      </c>
      <c r="Y6" s="36">
        <f t="shared" ref="Y6:AG6" si="4">IF(Y7="",NA(),Y7)</f>
        <v>114.62</v>
      </c>
      <c r="Z6" s="36">
        <f t="shared" si="4"/>
        <v>105.3</v>
      </c>
      <c r="AA6" s="36">
        <f t="shared" si="4"/>
        <v>104.46</v>
      </c>
      <c r="AB6" s="36">
        <f t="shared" si="4"/>
        <v>105.87</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1143.25</v>
      </c>
      <c r="AU6" s="36">
        <f t="shared" ref="AU6:BC6" si="6">IF(AU7="",NA(),AU7)</f>
        <v>480.16</v>
      </c>
      <c r="AV6" s="36">
        <f t="shared" si="6"/>
        <v>171.31</v>
      </c>
      <c r="AW6" s="36">
        <f t="shared" si="6"/>
        <v>803.49</v>
      </c>
      <c r="AX6" s="36">
        <f t="shared" si="6"/>
        <v>405.42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3.03</v>
      </c>
      <c r="BF6" s="36">
        <f t="shared" ref="BF6:BN6" si="7">IF(BF7="",NA(),BF7)</f>
        <v>1.54</v>
      </c>
      <c r="BG6" s="36">
        <f t="shared" si="7"/>
        <v>19.64</v>
      </c>
      <c r="BH6" s="36">
        <f t="shared" si="7"/>
        <v>64.099999999999994</v>
      </c>
      <c r="BI6" s="36">
        <f t="shared" si="7"/>
        <v>195.55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110.35</v>
      </c>
      <c r="BQ6" s="36">
        <f t="shared" ref="BQ6:BY6" si="8">IF(BQ7="",NA(),BQ7)</f>
        <v>111.46</v>
      </c>
      <c r="BR6" s="36">
        <f t="shared" si="8"/>
        <v>101.18</v>
      </c>
      <c r="BS6" s="36">
        <f t="shared" si="8"/>
        <v>100.03</v>
      </c>
      <c r="BT6" s="36">
        <f t="shared" si="8"/>
        <v>101.55</v>
      </c>
      <c r="BU6" s="36">
        <f t="shared" si="8"/>
        <v>113.88</v>
      </c>
      <c r="BV6" s="36">
        <f t="shared" si="8"/>
        <v>114.14</v>
      </c>
      <c r="BW6" s="36">
        <f t="shared" si="8"/>
        <v>112.83</v>
      </c>
      <c r="BX6" s="36">
        <f t="shared" si="8"/>
        <v>112.84</v>
      </c>
      <c r="BY6" s="36">
        <f t="shared" si="8"/>
        <v>110.77</v>
      </c>
      <c r="BZ6" s="35" t="str">
        <f>IF(BZ7="","",IF(BZ7="-","【-】","【"&amp;SUBSTITUTE(TEXT(BZ7,"#,##0.00"),"-","△")&amp;"】"))</f>
        <v>【110.77】</v>
      </c>
      <c r="CA6" s="36">
        <f>IF(CA7="",NA(),CA7)</f>
        <v>109.46</v>
      </c>
      <c r="CB6" s="36">
        <f t="shared" ref="CB6:CJ6" si="9">IF(CB7="",NA(),CB7)</f>
        <v>108.2</v>
      </c>
      <c r="CC6" s="36">
        <f t="shared" si="9"/>
        <v>118.45</v>
      </c>
      <c r="CD6" s="36">
        <f t="shared" si="9"/>
        <v>117.71</v>
      </c>
      <c r="CE6" s="36">
        <f t="shared" si="9"/>
        <v>117.3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41.69</v>
      </c>
      <c r="CM6" s="36">
        <f t="shared" ref="CM6:CU6" si="10">IF(CM7="",NA(),CM7)</f>
        <v>41.87</v>
      </c>
      <c r="CN6" s="36">
        <f t="shared" si="10"/>
        <v>42.66</v>
      </c>
      <c r="CO6" s="36">
        <f t="shared" si="10"/>
        <v>45.04</v>
      </c>
      <c r="CP6" s="36">
        <f t="shared" si="10"/>
        <v>42.46</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56.43</v>
      </c>
      <c r="DI6" s="36">
        <f t="shared" ref="DI6:DQ6" si="12">IF(DI7="",NA(),DI7)</f>
        <v>56.53</v>
      </c>
      <c r="DJ6" s="36">
        <f t="shared" si="12"/>
        <v>57.37</v>
      </c>
      <c r="DK6" s="36">
        <f t="shared" si="12"/>
        <v>59.01</v>
      </c>
      <c r="DL6" s="36">
        <f t="shared" si="12"/>
        <v>47.84</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388866</v>
      </c>
      <c r="D7" s="38">
        <v>46</v>
      </c>
      <c r="E7" s="38">
        <v>1</v>
      </c>
      <c r="F7" s="38">
        <v>0</v>
      </c>
      <c r="G7" s="38">
        <v>2</v>
      </c>
      <c r="H7" s="38" t="s">
        <v>93</v>
      </c>
      <c r="I7" s="38" t="s">
        <v>94</v>
      </c>
      <c r="J7" s="38" t="s">
        <v>95</v>
      </c>
      <c r="K7" s="38" t="s">
        <v>96</v>
      </c>
      <c r="L7" s="38" t="s">
        <v>97</v>
      </c>
      <c r="M7" s="38" t="s">
        <v>98</v>
      </c>
      <c r="N7" s="39" t="s">
        <v>99</v>
      </c>
      <c r="O7" s="39">
        <v>86.11</v>
      </c>
      <c r="P7" s="39">
        <v>72.7</v>
      </c>
      <c r="Q7" s="39">
        <v>0</v>
      </c>
      <c r="R7" s="39" t="s">
        <v>99</v>
      </c>
      <c r="S7" s="39" t="s">
        <v>99</v>
      </c>
      <c r="T7" s="39" t="s">
        <v>99</v>
      </c>
      <c r="U7" s="39">
        <v>108918</v>
      </c>
      <c r="V7" s="39">
        <v>112.5</v>
      </c>
      <c r="W7" s="39">
        <v>968.16</v>
      </c>
      <c r="X7" s="39">
        <v>113.92</v>
      </c>
      <c r="Y7" s="39">
        <v>114.62</v>
      </c>
      <c r="Z7" s="39">
        <v>105.3</v>
      </c>
      <c r="AA7" s="39">
        <v>104.46</v>
      </c>
      <c r="AB7" s="39">
        <v>105.87</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1143.25</v>
      </c>
      <c r="AU7" s="39">
        <v>480.16</v>
      </c>
      <c r="AV7" s="39">
        <v>171.31</v>
      </c>
      <c r="AW7" s="39">
        <v>803.49</v>
      </c>
      <c r="AX7" s="39">
        <v>405.42</v>
      </c>
      <c r="AY7" s="39">
        <v>224.41</v>
      </c>
      <c r="AZ7" s="39">
        <v>243.44</v>
      </c>
      <c r="BA7" s="39">
        <v>258.49</v>
      </c>
      <c r="BB7" s="39">
        <v>271.10000000000002</v>
      </c>
      <c r="BC7" s="39">
        <v>284.45</v>
      </c>
      <c r="BD7" s="39">
        <v>284.45</v>
      </c>
      <c r="BE7" s="39">
        <v>3.03</v>
      </c>
      <c r="BF7" s="39">
        <v>1.54</v>
      </c>
      <c r="BG7" s="39">
        <v>19.64</v>
      </c>
      <c r="BH7" s="39">
        <v>64.099999999999994</v>
      </c>
      <c r="BI7" s="39">
        <v>195.55</v>
      </c>
      <c r="BJ7" s="39">
        <v>320.31</v>
      </c>
      <c r="BK7" s="39">
        <v>303.26</v>
      </c>
      <c r="BL7" s="39">
        <v>290.31</v>
      </c>
      <c r="BM7" s="39">
        <v>272.95999999999998</v>
      </c>
      <c r="BN7" s="39">
        <v>260.95999999999998</v>
      </c>
      <c r="BO7" s="39">
        <v>260.95999999999998</v>
      </c>
      <c r="BP7" s="39">
        <v>110.35</v>
      </c>
      <c r="BQ7" s="39">
        <v>111.46</v>
      </c>
      <c r="BR7" s="39">
        <v>101.18</v>
      </c>
      <c r="BS7" s="39">
        <v>100.03</v>
      </c>
      <c r="BT7" s="39">
        <v>101.55</v>
      </c>
      <c r="BU7" s="39">
        <v>113.88</v>
      </c>
      <c r="BV7" s="39">
        <v>114.14</v>
      </c>
      <c r="BW7" s="39">
        <v>112.83</v>
      </c>
      <c r="BX7" s="39">
        <v>112.84</v>
      </c>
      <c r="BY7" s="39">
        <v>110.77</v>
      </c>
      <c r="BZ7" s="39">
        <v>110.77</v>
      </c>
      <c r="CA7" s="39">
        <v>109.46</v>
      </c>
      <c r="CB7" s="39">
        <v>108.2</v>
      </c>
      <c r="CC7" s="39">
        <v>118.45</v>
      </c>
      <c r="CD7" s="39">
        <v>117.71</v>
      </c>
      <c r="CE7" s="39">
        <v>117.3</v>
      </c>
      <c r="CF7" s="39">
        <v>74.02</v>
      </c>
      <c r="CG7" s="39">
        <v>73.03</v>
      </c>
      <c r="CH7" s="39">
        <v>73.86</v>
      </c>
      <c r="CI7" s="39">
        <v>73.849999999999994</v>
      </c>
      <c r="CJ7" s="39">
        <v>73.180000000000007</v>
      </c>
      <c r="CK7" s="39">
        <v>73.180000000000007</v>
      </c>
      <c r="CL7" s="39">
        <v>41.69</v>
      </c>
      <c r="CM7" s="39">
        <v>41.87</v>
      </c>
      <c r="CN7" s="39">
        <v>42.66</v>
      </c>
      <c r="CO7" s="39">
        <v>45.04</v>
      </c>
      <c r="CP7" s="39">
        <v>42.46</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56.43</v>
      </c>
      <c r="DI7" s="39">
        <v>56.53</v>
      </c>
      <c r="DJ7" s="39">
        <v>57.37</v>
      </c>
      <c r="DK7" s="39">
        <v>59.01</v>
      </c>
      <c r="DL7" s="39">
        <v>47.84</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2022-01-28T03:54:59Z</cp:lastPrinted>
  <dcterms:created xsi:type="dcterms:W3CDTF">2021-12-03T06:56:53Z</dcterms:created>
  <dcterms:modified xsi:type="dcterms:W3CDTF">2021-12-03T06:56:53Z</dcterms:modified>
  <cp:category/>
</cp:coreProperties>
</file>