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A300274\Desktop\3年度\各種通知・要回答文書\【0203〆】公営企業に係る経営分析表\提出\"/>
    </mc:Choice>
  </mc:AlternateContent>
  <xr:revisionPtr revIDLastSave="0" documentId="8_{AF04198A-BC6B-425D-B57D-4A6D99373EAD}" xr6:coauthVersionLast="36" xr6:coauthVersionMax="36" xr10:uidLastSave="{00000000-0000-0000-0000-000000000000}"/>
  <workbookProtection workbookAlgorithmName="SHA-512" workbookHashValue="5fcbdDomy2KdWcjQFoGMd1I14p0Um5fHRZP9GdPg3KEoytSwgtW5z0ZfS2bQ98dEcWcSJpVmkXOFiPjWZGTCig==" workbookSaltValue="nNHur/PNoUHx70Dwb8T5H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B10" i="4"/>
  <c r="AT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<sst xmlns="http://schemas.openxmlformats.org/spreadsheetml/2006/main" count="236" uniqueCount="118">
  <si>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</si>
  <si>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</si>
  <si>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</si>
  <si>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</si>
  <si>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</si>
  <si>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</si>
  <si>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</si>
  <si>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</si>
  <si>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</si>
  <si>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</si>
  <si>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</si>
  <si>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</si>
  <si>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</si>
  <si>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</si>
  <si>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</si>
  <si>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</si>
  <si>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</si>
  <si>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</si>
  <si>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</si>
  <si>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</si>
  <si>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</si>
  <si>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</si>
  <si>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</si>
  <si>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</si>
  <si>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</si>
  <si>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</si>
  <si>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</si>
  <si>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</si>
  <si>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</si>
  <si>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</si>
  <si>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</si>
  <si>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</si>
  <si>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</si>
  <si>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</si>
  <si>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</si>
  <si>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</si>
  <si>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</si>
  <si>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</si>
  <si>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</si>
  <si>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</si>
  <si>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</si>
  <si>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</si>
  <si>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</si>
  <si>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</si>
  <si>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</si>
  <si>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</si>
  <si>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</si>
  <si>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</si>
  <si>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</si>
  <si>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</si>
  <si>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</si>
  <si>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</si>
  <si>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</si>
  <si>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</si>
  <si>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</si>
  <si>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</si>
  <si>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</si>
  <si>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</si>
  <si>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</si>
  <si>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</si>
  <si>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</si>
  <si>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</si>
  <si>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</si>
  <si>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</si>
  <si>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</si>
  <si>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</si>
  <si>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</si>
  <si>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</si>
  <si>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</si>
  <si>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</si>
  <si>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</si>
  <si>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</si>
  <si>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</si>
  <si>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</si>
  <si>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</si>
  <si>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</si>
  <si>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</si>
  <si>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</si>
  <si>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</si>
  <si>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</si>
  <si>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</si>
  <si>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</si>
  <si>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</si>
  <si>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</si>
  <si>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</si>
  <si>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</si>
  <si>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</si>
  <si>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</si>
  <si>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</si>
  <si>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</si>
  <si>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</si>
  <si>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</si>
  <si>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</si>
  <si>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</si>
  <si>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</si>
  <si>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</si>
  <si>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</si>
  <si>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</si>
  <si>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</si>
  <si>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</si>
  <si>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</si>
  <si>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</si>
  <si>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</si>
  <si>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</si>
  <si>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</si>
  <si>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</si>
  <si>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</si>
  <si>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</si>
  <si>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</si>
  <si>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</si>
  <si>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</si>
  <si>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</si>
  <si>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</si>
  <si>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</si>
  <si>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</si>
  <si>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・収益的収支比率については、近年は45%前後で推移しており横ばい傾向であったが、平成30年度以降は工事費の増加に伴い繰入金が増加したため、直近３年間は50％を超えている。
・経費回収率については、汚水処理原価の影響を受け、類似団体平均57.08%に対し、30%前後と低く推移しており、収益については使用料以外の収入に大きく依存しているため、経営の効率性を低下させる要因となっている。
・汚水処理原価については、近年大きな変動はなく横ばい傾向にはあるものの、類似団体と比較すると非常に高く推移している。経営規模に対し、地方債償還金の規模が大きく、利払いを含めた負担が収益を圧迫させていると考えられる。ただ今後は、地方債償還金の減少に伴い、汚水処理原価についても減少していくものと思われる。
・施設利用率については近年ほぼ横ばいであるが、類似団体と比較するとわずかに下回っており、施設の稼働状況等の把握及び効率化の検討が必要である。
・水洗化率については、近年わずかながら上昇傾向にあり、類似団体と比較しても高い数値を維持しているが、今後の使用料収入の増加を図るため、さらなる水洗化率の上昇を目指したい。</t>
    <rPh sb="1" eb="4">
      <t>シュウエキテキ</t>
    </rPh>
    <rPh sb="4" eb="6">
      <t>シュウシ</t>
    </rPh>
    <rPh sb="6" eb="8">
      <t>ヒリツ</t>
    </rPh>
    <rPh sb="14" eb="16">
      <t>キンネン</t>
    </rPh>
    <rPh sb="20" eb="22">
      <t>ゼンゴ</t>
    </rPh>
    <rPh sb="23" eb="25">
      <t>スイイ</t>
    </rPh>
    <rPh sb="29" eb="30">
      <t>ヨコ</t>
    </rPh>
    <rPh sb="32" eb="34">
      <t>ケイコウ</t>
    </rPh>
    <rPh sb="40" eb="42">
      <t>ヘイセイ</t>
    </rPh>
    <rPh sb="44" eb="46">
      <t>ネンド</t>
    </rPh>
    <rPh sb="46" eb="48">
      <t>イコウ</t>
    </rPh>
    <rPh sb="49" eb="52">
      <t>コウジヒ</t>
    </rPh>
    <rPh sb="53" eb="55">
      <t>ゾウカ</t>
    </rPh>
    <rPh sb="56" eb="57">
      <t>トモナ</t>
    </rPh>
    <rPh sb="58" eb="60">
      <t>クリイレ</t>
    </rPh>
    <rPh sb="60" eb="61">
      <t>キン</t>
    </rPh>
    <rPh sb="62" eb="64">
      <t>ゾウカ</t>
    </rPh>
    <rPh sb="69" eb="71">
      <t>チョッキン</t>
    </rPh>
    <rPh sb="72" eb="74">
      <t>ネンカン</t>
    </rPh>
    <rPh sb="79" eb="80">
      <t>コ</t>
    </rPh>
    <rPh sb="158" eb="159">
      <t>オオ</t>
    </rPh>
    <rPh sb="193" eb="195">
      <t>オスイ</t>
    </rPh>
    <rPh sb="195" eb="197">
      <t>ショリ</t>
    </rPh>
    <rPh sb="197" eb="199">
      <t>ゲンカ</t>
    </rPh>
    <rPh sb="205" eb="207">
      <t>キンネン</t>
    </rPh>
    <rPh sb="207" eb="208">
      <t>オオ</t>
    </rPh>
    <rPh sb="210" eb="212">
      <t>ヘンドウ</t>
    </rPh>
    <rPh sb="215" eb="216">
      <t>ヨコ</t>
    </rPh>
    <rPh sb="218" eb="220">
      <t>ケイコウ</t>
    </rPh>
    <rPh sb="228" eb="230">
      <t>ルイジ</t>
    </rPh>
    <rPh sb="230" eb="232">
      <t>ダンタイ</t>
    </rPh>
    <rPh sb="233" eb="235">
      <t>ヒカク</t>
    </rPh>
    <rPh sb="238" eb="240">
      <t>ヒジョウ</t>
    </rPh>
    <rPh sb="241" eb="242">
      <t>タカ</t>
    </rPh>
    <rPh sb="243" eb="245">
      <t>スイイ</t>
    </rPh>
    <rPh sb="250" eb="252">
      <t>ケイエイ</t>
    </rPh>
    <rPh sb="252" eb="254">
      <t>キボ</t>
    </rPh>
    <rPh sb="255" eb="256">
      <t>タイ</t>
    </rPh>
    <rPh sb="258" eb="261">
      <t>チホウサイ</t>
    </rPh>
    <rPh sb="261" eb="264">
      <t>ショウカンキン</t>
    </rPh>
    <rPh sb="265" eb="267">
      <t>キボ</t>
    </rPh>
    <rPh sb="268" eb="269">
      <t>オオ</t>
    </rPh>
    <rPh sb="272" eb="274">
      <t>リバラ</t>
    </rPh>
    <rPh sb="276" eb="277">
      <t>フク</t>
    </rPh>
    <rPh sb="279" eb="281">
      <t>フタン</t>
    </rPh>
    <rPh sb="282" eb="284">
      <t>シュウエキ</t>
    </rPh>
    <rPh sb="285" eb="287">
      <t>アッパク</t>
    </rPh>
    <rPh sb="293" eb="294">
      <t>カンガ</t>
    </rPh>
    <rPh sb="301" eb="303">
      <t>コンゴ</t>
    </rPh>
    <rPh sb="305" eb="308">
      <t>チホウサイ</t>
    </rPh>
    <rPh sb="308" eb="310">
      <t>ショウカン</t>
    </rPh>
    <rPh sb="310" eb="311">
      <t>キン</t>
    </rPh>
    <rPh sb="312" eb="314">
      <t>ゲンショウ</t>
    </rPh>
    <rPh sb="315" eb="316">
      <t>トモナ</t>
    </rPh>
    <rPh sb="318" eb="320">
      <t>オスイ</t>
    </rPh>
    <rPh sb="320" eb="322">
      <t>ショリ</t>
    </rPh>
    <rPh sb="322" eb="324">
      <t>ゲンカ</t>
    </rPh>
    <rPh sb="329" eb="331">
      <t>ゲンショウ</t>
    </rPh>
    <rPh sb="338" eb="339">
      <t>オモ</t>
    </rPh>
    <rPh sb="345" eb="347">
      <t>シセツ</t>
    </rPh>
    <rPh sb="347" eb="349">
      <t>リヨウ</t>
    </rPh>
    <rPh sb="349" eb="350">
      <t>リツ</t>
    </rPh>
    <rPh sb="355" eb="357">
      <t>キンネン</t>
    </rPh>
    <rPh sb="359" eb="360">
      <t>ヨコ</t>
    </rPh>
    <rPh sb="367" eb="369">
      <t>ルイジ</t>
    </rPh>
    <rPh sb="369" eb="371">
      <t>ダンタイ</t>
    </rPh>
    <rPh sb="372" eb="374">
      <t>ヒカク</t>
    </rPh>
    <rPh sb="381" eb="383">
      <t>シタマワ</t>
    </rPh>
    <rPh sb="388" eb="390">
      <t>シセツ</t>
    </rPh>
    <rPh sb="391" eb="393">
      <t>カドウ</t>
    </rPh>
    <rPh sb="393" eb="395">
      <t>ジョウキョウ</t>
    </rPh>
    <rPh sb="395" eb="396">
      <t>トウ</t>
    </rPh>
    <rPh sb="397" eb="399">
      <t>ハアク</t>
    </rPh>
    <rPh sb="399" eb="400">
      <t>オヨ</t>
    </rPh>
    <rPh sb="401" eb="404">
      <t>コウリツカ</t>
    </rPh>
    <rPh sb="405" eb="407">
      <t>ケントウ</t>
    </rPh>
    <rPh sb="408" eb="410">
      <t>ヒツヨウ</t>
    </rPh>
    <rPh sb="416" eb="419">
      <t>スイセンカ</t>
    </rPh>
    <rPh sb="419" eb="420">
      <t>リツ</t>
    </rPh>
    <rPh sb="426" eb="428">
      <t>キンネン</t>
    </rPh>
    <rPh sb="434" eb="436">
      <t>ジョウショウ</t>
    </rPh>
    <rPh sb="436" eb="438">
      <t>ケイコウ</t>
    </rPh>
    <rPh sb="442" eb="444">
      <t>ルイジ</t>
    </rPh>
    <rPh sb="444" eb="446">
      <t>ダンタイ</t>
    </rPh>
    <rPh sb="447" eb="449">
      <t>ヒカク</t>
    </rPh>
    <rPh sb="452" eb="453">
      <t>タカ</t>
    </rPh>
    <rPh sb="454" eb="456">
      <t>スウチ</t>
    </rPh>
    <rPh sb="457" eb="459">
      <t>イジ</t>
    </rPh>
    <rPh sb="465" eb="467">
      <t>コンゴ</t>
    </rPh>
    <rPh sb="468" eb="471">
      <t>シヨウリョウ</t>
    </rPh>
    <rPh sb="471" eb="473">
      <t>シュウニュウ</t>
    </rPh>
    <rPh sb="474" eb="476">
      <t>ゾウカ</t>
    </rPh>
    <rPh sb="477" eb="478">
      <t>ハカ</t>
    </rPh>
    <rPh sb="486" eb="489">
      <t>スイセンカ</t>
    </rPh>
    <rPh sb="489" eb="490">
      <t>リツ</t>
    </rPh>
    <rPh sb="491" eb="493">
      <t>ジョウショウ</t>
    </rPh>
    <rPh sb="494" eb="496">
      <t>メザ</t>
    </rPh>
    <phoneticPr fontId="4"/>
  </si>
  <si>
    <t>　本町の農業集落排水施設は、供用開始から25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組み、この結果で早急な改善を要すと判断した施設等について、平成29年度から改修に着手している。
　今後も計画的な維持管理に努め、施設の低コスト化及び長寿命化を図りたい。</t>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</si>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</sst>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C-4E55-8702-A36B900456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54C-4E55-8702-A36B900456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47.54</c:v>
                </c:pt>
                <c:pt idx="1">
                  <c:v>48.6</c:v>
                </c:pt>
                <c:pt idx="2">
                  <c:v>48.6</c:v>
                </c:pt>
                <c:pt idx="3">
                  <c:v>47.14</c:v>
                </c:pt>
                <c:pt idx="4">
                  <c:v>49.53</c:v>
                </c:pt>
              </c:numCache>
            </c:numRef>
          </c:val>
          <c:extLst>
            <c:ext xmlns:c16="http://schemas.microsoft.com/office/drawing/2014/chart" uri="{C3380CC4-5D6E-409C-BE32-E72D297353CC}">
              <c16:uniqueId val="{00000000-4FD8-4854-BEFD-6628B799AB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FD8-4854-BEFD-6628B799AB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87.3</c:v>
                </c:pt>
                <c:pt idx="1">
                  <c:v>87.02</c:v>
                </c:pt>
                <c:pt idx="2">
                  <c:v>87.1</c:v>
                </c:pt>
                <c:pt idx="3">
                  <c:v>87.67</c:v>
                </c:pt>
                <c:pt idx="4">
                  <c:v>88.12</c:v>
                </c:pt>
              </c:numCache>
            </c:numRef>
          </c:val>
          <c:extLst>
            <c:ext xmlns:c16="http://schemas.microsoft.com/office/drawing/2014/chart" uri="{C3380CC4-5D6E-409C-BE32-E72D297353CC}">
              <c16:uniqueId val="{00000000-982C-4E8A-8DA8-9F54375B4E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82C-4E8A-8DA8-9F54375B4E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44.74</c:v>
                </c:pt>
                <c:pt idx="1">
                  <c:v>45.94</c:v>
                </c:pt>
                <c:pt idx="2">
                  <c:v>57.08</c:v>
                </c:pt>
                <c:pt idx="3">
                  <c:v>53.33</c:v>
                </c:pt>
                <c:pt idx="4">
                  <c:v>59.76</c:v>
                </c:pt>
              </c:numCache>
            </c:numRef>
          </c:val>
          <c:extLst>
            <c:ext xmlns:c16="http://schemas.microsoft.com/office/drawing/2014/chart" uri="{C3380CC4-5D6E-409C-BE32-E72D297353CC}">
              <c16:uniqueId val="{00000000-AD13-4B1A-AA96-4774E1ABF1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3-4B1A-AA96-4774E1ABF1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C-4EFA-9456-86F0AB9D36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C-4EFA-9456-86F0AB9D36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7-4D6C-A2B5-7C82B4B375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7-4D6C-A2B5-7C82B4B375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1-480E-B64F-B1EA10E499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1-480E-B64F-B1EA10E499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D-49B9-9E7C-E0A926256D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D-49B9-9E7C-E0A926256D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4037.15</c:v>
                </c:pt>
                <c:pt idx="1">
                  <c:v>3698.07</c:v>
                </c:pt>
                <c:pt idx="2">
                  <c:v>3495.54</c:v>
                </c:pt>
                <c:pt idx="3">
                  <c:v>3263.47</c:v>
                </c:pt>
                <c:pt idx="4">
                  <c:v>2825.89</c:v>
                </c:pt>
              </c:numCache>
            </c:numRef>
          </c:val>
          <c:extLst>
            <c:ext xmlns:c16="http://schemas.microsoft.com/office/drawing/2014/chart" uri="{C3380CC4-5D6E-409C-BE32-E72D297353CC}">
              <c16:uniqueId val="{00000000-9D10-4522-B51B-91A9336272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D10-4522-B51B-91A9336272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23.48</c:v>
                </c:pt>
                <c:pt idx="1">
                  <c:v>23.31</c:v>
                </c:pt>
                <c:pt idx="2">
                  <c:v>28.04</c:v>
                </c:pt>
                <c:pt idx="3">
                  <c:v>26.62</c:v>
                </c:pt>
                <c:pt idx="4">
                  <c:v>33.229999999999997</c:v>
                </c:pt>
              </c:numCache>
            </c:numRef>
          </c:val>
          <c:extLst>
            <c:ext xmlns:c16="http://schemas.microsoft.com/office/drawing/2014/chart" uri="{C3380CC4-5D6E-409C-BE32-E72D297353CC}">
              <c16:uniqueId val="{00000000-9F69-499B-91C4-B70B8DCF05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F69-499B-91C4-B70B8DCF05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568.45000000000005</c:v>
                </c:pt>
                <c:pt idx="1">
                  <c:v>575</c:v>
                </c:pt>
                <c:pt idx="2">
                  <c:v>477.88</c:v>
                </c:pt>
                <c:pt idx="3">
                  <c:v>511.13</c:v>
                </c:pt>
                <c:pt idx="4">
                  <c:v>413.47</c:v>
                </c:pt>
              </c:numCache>
            </c:numRef>
          </c:val>
          <c:extLst>
            <c:ext xmlns:c16="http://schemas.microsoft.com/office/drawing/2014/chart" uri="{C3380CC4-5D6E-409C-BE32-E72D297353CC}">
              <c16:uniqueId val="{00000000-0CAB-42F8-9C1F-41533DBD6C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CAB-42F8-9C1F-41533DBD6C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20495</v>
      </c>
      <c r="AM8" s="51"/>
      <c r="AN8" s="51"/>
      <c r="AO8" s="51"/>
      <c r="AP8" s="51"/>
      <c r="AQ8" s="51"/>
      <c r="AR8" s="51"/>
      <c r="AS8" s="51"/>
      <c r="AT8" s="46">
        <f>データ!T6</f>
        <v>238.99</v>
      </c>
      <c r="AU8" s="46"/>
      <c r="AV8" s="46"/>
      <c r="AW8" s="46"/>
      <c r="AX8" s="46"/>
      <c r="AY8" s="46"/>
      <c r="AZ8" s="46"/>
      <c r="BA8" s="46"/>
      <c r="BB8" s="46">
        <f>データ!U6</f>
        <v>85.76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7.92</v>
      </c>
      <c r="Q10" s="46"/>
      <c r="R10" s="46"/>
      <c r="S10" s="46"/>
      <c r="T10" s="46"/>
      <c r="U10" s="46"/>
      <c r="V10" s="46"/>
      <c r="W10" s="46">
        <f>データ!Q6</f>
        <v>94.55</v>
      </c>
      <c r="X10" s="46"/>
      <c r="Y10" s="46"/>
      <c r="Z10" s="46"/>
      <c r="AA10" s="46"/>
      <c r="AB10" s="46"/>
      <c r="AC10" s="46"/>
      <c r="AD10" s="51">
        <f>データ!R6</f>
        <v>2620</v>
      </c>
      <c r="AE10" s="51"/>
      <c r="AF10" s="51"/>
      <c r="AG10" s="51"/>
      <c r="AH10" s="51"/>
      <c r="AI10" s="51"/>
      <c r="AJ10" s="51"/>
      <c r="AK10" s="2"/>
      <c r="AL10" s="51">
        <f>データ!V6</f>
        <v>1608</v>
      </c>
      <c r="AM10" s="51"/>
      <c r="AN10" s="51"/>
      <c r="AO10" s="51"/>
      <c r="AP10" s="51"/>
      <c r="AQ10" s="51"/>
      <c r="AR10" s="51"/>
      <c r="AS10" s="51"/>
      <c r="AT10" s="46">
        <f>データ!W6</f>
        <v>0.74</v>
      </c>
      <c r="AU10" s="46"/>
      <c r="AV10" s="46"/>
      <c r="AW10" s="46"/>
      <c r="AX10" s="46"/>
      <c r="AY10" s="46"/>
      <c r="AZ10" s="46"/>
      <c r="BA10" s="46"/>
      <c r="BB10" s="46">
        <f>データ!X6</f>
        <v>2172.9699999999998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0Mb4HbxW9esEnf+3xsWD3qjwC3YFP+gtzVWiCg3OCQwWb4sqoFREvpsb2nUyZK9Xih57nYwMOGle48lwCbOECQ==" saltValue="I4+QQnIjEeMzZFUuK4Pw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385069</v>
      </c>
      <c r="D6" s="33">
        <f t="shared" si="3"/>
        <v>47</v>
      </c>
      <c r="E6" s="33">
        <f t="shared" si="3"/>
        <v>17</v>
      </c>
      <c r="F6" s="33">
        <f t="shared" si="3"/>
        <v>5</v>
      </c>
      <c r="G6" s="33">
        <f t="shared" si="3"/>
        <v>0</v>
      </c>
      <c r="H6" s="33" t="str">
        <f t="shared" si="3"/>
        <v>愛媛県　愛南町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7.92</v>
      </c>
      <c r="Q6" s="34">
        <f t="shared" si="3"/>
        <v>94.55</v>
      </c>
      <c r="R6" s="34">
        <f t="shared" si="3"/>
        <v>2620</v>
      </c>
      <c r="S6" s="34">
        <f t="shared" si="3"/>
        <v>20495</v>
      </c>
      <c r="T6" s="34">
        <f t="shared" si="3"/>
        <v>238.99</v>
      </c>
      <c r="U6" s="34">
        <f t="shared" si="3"/>
        <v>85.76</v>
      </c>
      <c r="V6" s="34">
        <f t="shared" si="3"/>
        <v>1608</v>
      </c>
      <c r="W6" s="34">
        <f t="shared" si="3"/>
        <v>0.74</v>
      </c>
      <c r="X6" s="34">
        <f t="shared" si="3"/>
        <v>2172.9699999999998</v>
      </c>
      <c r="Y6" s="35">
        <f>IF(Y7="",NA(),Y7)</f>
        <v>44.74</v>
      </c>
      <c r="Z6" s="35">
        <f t="shared" ref="Z6:AH6" si="4">IF(Z7="",NA(),Z7)</f>
        <v>45.94</v>
      </c>
      <c r="AA6" s="35">
        <f t="shared" si="4"/>
        <v>57.08</v>
      </c>
      <c r="AB6" s="35">
        <f t="shared" si="4"/>
        <v>53.33</v>
      </c>
      <c r="AC6" s="35">
        <f t="shared" si="4"/>
        <v>59.76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4037.15</v>
      </c>
      <c r="BG6" s="35">
        <f t="shared" ref="BG6:BO6" si="7">IF(BG7="",NA(),BG7)</f>
        <v>3698.07</v>
      </c>
      <c r="BH6" s="35">
        <f t="shared" si="7"/>
        <v>3495.54</v>
      </c>
      <c r="BI6" s="35">
        <f t="shared" si="7"/>
        <v>3263.47</v>
      </c>
      <c r="BJ6" s="35">
        <f t="shared" si="7"/>
        <v>2825.89</v>
      </c>
      <c r="BK6" s="35">
        <f t="shared" si="7"/>
        <v>974.93</v>
      </c>
      <c r="BL6" s="35">
        <f t="shared" si="7"/>
        <v>855.8</v>
      </c>
      <c r="BM6" s="35">
        <f t="shared" si="7"/>
        <v>789.46</v>
      </c>
      <c r="BN6" s="35">
        <f t="shared" si="7"/>
        <v>826.83</v>
      </c>
      <c r="BO6" s="35">
        <f t="shared" si="7"/>
        <v>867.83</v>
      </c>
      <c r="BP6" s="34" t="str">
        <f>IF(BP7="","",IF(BP7="-","【-】","【"&amp;SUBSTITUTE(TEXT(BP7,"#,##0.00"),"-","△")&amp;"】"))</f>
        <v>【832.52】</v>
      </c>
      <c r="BQ6" s="35">
        <f>IF(BQ7="",NA(),BQ7)</f>
        <v>23.48</v>
      </c>
      <c r="BR6" s="35">
        <f t="shared" ref="BR6:BZ6" si="8">IF(BR7="",NA(),BR7)</f>
        <v>23.31</v>
      </c>
      <c r="BS6" s="35">
        <f t="shared" si="8"/>
        <v>28.04</v>
      </c>
      <c r="BT6" s="35">
        <f t="shared" si="8"/>
        <v>26.62</v>
      </c>
      <c r="BU6" s="35">
        <f t="shared" si="8"/>
        <v>33.229999999999997</v>
      </c>
      <c r="BV6" s="35">
        <f t="shared" si="8"/>
        <v>55.32</v>
      </c>
      <c r="BW6" s="35">
        <f t="shared" si="8"/>
        <v>59.8</v>
      </c>
      <c r="BX6" s="35">
        <f t="shared" si="8"/>
        <v>57.77</v>
      </c>
      <c r="BY6" s="35">
        <f t="shared" si="8"/>
        <v>57.31</v>
      </c>
      <c r="BZ6" s="35">
        <f t="shared" si="8"/>
        <v>57.08</v>
      </c>
      <c r="CA6" s="34" t="str">
        <f>IF(CA7="","",IF(CA7="-","【-】","【"&amp;SUBSTITUTE(TEXT(CA7,"#,##0.00"),"-","△")&amp;"】"))</f>
        <v>【60.94】</v>
      </c>
      <c r="CB6" s="35">
        <f>IF(CB7="",NA(),CB7)</f>
        <v>568.45000000000005</v>
      </c>
      <c r="CC6" s="35">
        <f t="shared" ref="CC6:CK6" si="9">IF(CC7="",NA(),CC7)</f>
        <v>575</v>
      </c>
      <c r="CD6" s="35">
        <f t="shared" si="9"/>
        <v>477.88</v>
      </c>
      <c r="CE6" s="35">
        <f t="shared" si="9"/>
        <v>511.13</v>
      </c>
      <c r="CF6" s="35">
        <f t="shared" si="9"/>
        <v>413.47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47.54</v>
      </c>
      <c r="CN6" s="35">
        <f t="shared" ref="CN6:CV6" si="10">IF(CN7="",NA(),CN7)</f>
        <v>48.6</v>
      </c>
      <c r="CO6" s="35">
        <f t="shared" si="10"/>
        <v>48.6</v>
      </c>
      <c r="CP6" s="35">
        <f t="shared" si="10"/>
        <v>47.14</v>
      </c>
      <c r="CQ6" s="35">
        <f t="shared" si="10"/>
        <v>49.53</v>
      </c>
      <c r="CR6" s="35">
        <f t="shared" si="10"/>
        <v>60.65</v>
      </c>
      <c r="CS6" s="35">
        <f t="shared" si="10"/>
        <v>51.75</v>
      </c>
      <c r="CT6" s="35">
        <f t="shared" si="10"/>
        <v>50.68</v>
      </c>
      <c r="CU6" s="35">
        <f t="shared" si="10"/>
        <v>50.14</v>
      </c>
      <c r="CV6" s="35">
        <f t="shared" si="10"/>
        <v>54.83</v>
      </c>
      <c r="CW6" s="34" t="str">
        <f>IF(CW7="","",IF(CW7="-","【-】","【"&amp;SUBSTITUTE(TEXT(CW7,"#,##0.00"),"-","△")&amp;"】"))</f>
        <v>【54.84】</v>
      </c>
      <c r="CX6" s="35">
        <f>IF(CX7="",NA(),CX7)</f>
        <v>87.3</v>
      </c>
      <c r="CY6" s="35">
        <f t="shared" ref="CY6:DG6" si="11">IF(CY7="",NA(),CY7)</f>
        <v>87.02</v>
      </c>
      <c r="CZ6" s="35">
        <f t="shared" si="11"/>
        <v>87.1</v>
      </c>
      <c r="DA6" s="35">
        <f t="shared" si="11"/>
        <v>87.67</v>
      </c>
      <c r="DB6" s="35">
        <f t="shared" si="11"/>
        <v>88.12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385069</v>
      </c>
      <c r="D7" s="37">
        <v>47</v>
      </c>
      <c r="E7" s="37">
        <v>17</v>
      </c>
      <c r="F7" s="37">
        <v>5</v>
      </c>
      <c r="G7" s="37">
        <v>0</v>
      </c>
      <c r="H7" s="37" t="s">
        <v>97</v>
      </c>
      <c r="I7" s="37" t="s">
        <v>98</v>
      </c>
      <c r="J7" s="37" t="s">
        <v>99</v>
      </c>
      <c r="K7" s="37" t="s">
        <v>100</v>
      </c>
      <c r="L7" s="37" t="s">
        <v>101</v>
      </c>
      <c r="M7" s="37" t="s">
        <v>102</v>
      </c>
      <c r="N7" s="38" t="s">
        <v>103</v>
      </c>
      <c r="O7" s="38" t="s">
        <v>104</v>
      </c>
      <c r="P7" s="38">
        <v>7.92</v>
      </c>
      <c r="Q7" s="38">
        <v>94.55</v>
      </c>
      <c r="R7" s="38">
        <v>2620</v>
      </c>
      <c r="S7" s="38">
        <v>20495</v>
      </c>
      <c r="T7" s="38">
        <v>238.99</v>
      </c>
      <c r="U7" s="38">
        <v>85.76</v>
      </c>
      <c r="V7" s="38">
        <v>1608</v>
      </c>
      <c r="W7" s="38">
        <v>0.74</v>
      </c>
      <c r="X7" s="38">
        <v>2172.9699999999998</v>
      </c>
      <c r="Y7" s="38">
        <v>44.74</v>
      </c>
      <c r="Z7" s="38">
        <v>45.94</v>
      </c>
      <c r="AA7" s="38">
        <v>57.08</v>
      </c>
      <c r="AB7" s="38">
        <v>53.33</v>
      </c>
      <c r="AC7" s="38">
        <v>59.76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4037.15</v>
      </c>
      <c r="BG7" s="38">
        <v>3698.07</v>
      </c>
      <c r="BH7" s="38">
        <v>3495.54</v>
      </c>
      <c r="BI7" s="38">
        <v>3263.47</v>
      </c>
      <c r="BJ7" s="38">
        <v>2825.89</v>
      </c>
      <c r="BK7" s="38">
        <v>974.93</v>
      </c>
      <c r="BL7" s="38">
        <v>855.8</v>
      </c>
      <c r="BM7" s="38">
        <v>789.46</v>
      </c>
      <c r="BN7" s="38">
        <v>826.83</v>
      </c>
      <c r="BO7" s="38">
        <v>867.83</v>
      </c>
      <c r="BP7" s="38">
        <v>832.52</v>
      </c>
      <c r="BQ7" s="38">
        <v>23.48</v>
      </c>
      <c r="BR7" s="38">
        <v>23.31</v>
      </c>
      <c r="BS7" s="38">
        <v>28.04</v>
      </c>
      <c r="BT7" s="38">
        <v>26.62</v>
      </c>
      <c r="BU7" s="38">
        <v>33.229999999999997</v>
      </c>
      <c r="BV7" s="38">
        <v>55.32</v>
      </c>
      <c r="BW7" s="38">
        <v>59.8</v>
      </c>
      <c r="BX7" s="38">
        <v>57.77</v>
      </c>
      <c r="BY7" s="38">
        <v>57.31</v>
      </c>
      <c r="BZ7" s="38">
        <v>57.08</v>
      </c>
      <c r="CA7" s="38">
        <v>60.94</v>
      </c>
      <c r="CB7" s="38">
        <v>568.45000000000005</v>
      </c>
      <c r="CC7" s="38">
        <v>575</v>
      </c>
      <c r="CD7" s="38">
        <v>477.88</v>
      </c>
      <c r="CE7" s="38">
        <v>511.13</v>
      </c>
      <c r="CF7" s="38">
        <v>413.47</v>
      </c>
      <c r="CG7" s="38">
        <v>283.17</v>
      </c>
      <c r="CH7" s="38">
        <v>263.76</v>
      </c>
      <c r="CI7" s="38">
        <v>274.35000000000002</v>
      </c>
      <c r="CJ7" s="38">
        <v>273.52</v>
      </c>
      <c r="CK7" s="38">
        <v>274.99</v>
      </c>
      <c r="CL7" s="38">
        <v>253.04</v>
      </c>
      <c r="CM7" s="38">
        <v>47.54</v>
      </c>
      <c r="CN7" s="38">
        <v>48.6</v>
      </c>
      <c r="CO7" s="38">
        <v>48.6</v>
      </c>
      <c r="CP7" s="38">
        <v>47.14</v>
      </c>
      <c r="CQ7" s="38">
        <v>49.53</v>
      </c>
      <c r="CR7" s="38">
        <v>60.65</v>
      </c>
      <c r="CS7" s="38">
        <v>51.75</v>
      </c>
      <c r="CT7" s="38">
        <v>50.68</v>
      </c>
      <c r="CU7" s="38">
        <v>50.14</v>
      </c>
      <c r="CV7" s="38">
        <v>54.83</v>
      </c>
      <c r="CW7" s="38">
        <v>54.84</v>
      </c>
      <c r="CX7" s="38">
        <v>87.3</v>
      </c>
      <c r="CY7" s="38">
        <v>87.02</v>
      </c>
      <c r="CZ7" s="38">
        <v>87.1</v>
      </c>
      <c r="DA7" s="38">
        <v>87.67</v>
      </c>
      <c r="DB7" s="38">
        <v>88.12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dcterms:created xsi:type="dcterms:W3CDTF">2021-12-03T08:02:05Z</dcterms:created>
  <dcterms:modified xsi:type="dcterms:W3CDTF">2022-01-31T08:22:29Z</dcterms:modified>
  <cp:category/>
</cp:coreProperties>
</file>