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0697\デスクトップ\財政やりとり\003 財政課\003 R03\14 R3経営比較分析\08伊予市\"/>
    </mc:Choice>
  </mc:AlternateContent>
  <xr:revisionPtr revIDLastSave="0" documentId="13_ncr:1_{98685512-E4B0-4B0E-BC51-99487CEA0516}" xr6:coauthVersionLast="36" xr6:coauthVersionMax="36" xr10:uidLastSave="{00000000-0000-0000-0000-000000000000}"/>
  <workbookProtection workbookAlgorithmName="SHA-512" workbookHashValue="3KQ5St7qKfy4pcIxTOMTUEAVr8Z/7wuy1MHmH4buGHBZMjnvJzIeaqoTYSMO4CPyQsqbZI7PjN3YNr43sVWX2Q==" workbookSaltValue="Td4DdmFPMoHMNl+fhCiJq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B10" i="4"/>
  <c r="AL8" i="4"/>
  <c r="P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<sst xmlns="http://schemas.openxmlformats.org/spreadsheetml/2006/main" count="236" uniqueCount="122">
  <si>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</si>
  <si>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</si>
  <si>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</si>
  <si>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</si>
  <si>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</si>
  <si>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</si>
  <si>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</si>
  <si>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</si>
  <si>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</si>
  <si>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</si>
  <si>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</si>
  <si>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</si>
  <si>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</si>
  <si>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</si>
  <si>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</si>
  <si>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</si>
  <si>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</si>
  <si>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</si>
  <si>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</si>
  <si>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</si>
  <si>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</si>
  <si>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</si>
  <si>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</si>
  <si>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</si>
  <si>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</si>
  <si>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</si>
  <si>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</si>
  <si>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</si>
  <si>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</si>
  <si>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</si>
  <si>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</si>
  <si>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</si>
  <si>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</si>
  <si>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</si>
  <si>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</si>
  <si>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</si>
  <si>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</si>
  <si>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</si>
  <si>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</si>
  <si>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</si>
  <si>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</si>
  <si>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</si>
  <si>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</si>
  <si>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</si>
  <si>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</si>
  <si>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</si>
  <si>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</si>
  <si>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</si>
  <si>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</si>
  <si>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</si>
  <si>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</si>
  <si>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</si>
  <si>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</si>
  <si>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</si>
  <si>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</si>
  <si>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</si>
  <si>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</si>
  <si>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</si>
  <si>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</si>
  <si>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</si>
  <si>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</si>
  <si>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</si>
  <si>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</si>
  <si>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</si>
  <si>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</si>
  <si>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</si>
  <si>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</si>
  <si>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</si>
  <si>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</si>
  <si>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</si>
  <si>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</si>
  <si>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</si>
  <si>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</si>
  <si>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</si>
  <si>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</si>
  <si>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</si>
  <si>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</si>
  <si>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</si>
  <si>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</si>
  <si>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</si>
  <si>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</si>
  <si>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</si>
  <si>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</si>
  <si>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</si>
  <si>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</si>
  <si>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</si>
  <si>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</si>
  <si>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</si>
  <si>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</si>
  <si>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</si>
  <si>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</si>
  <si>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</si>
  <si>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</si>
  <si>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</si>
  <si>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</si>
  <si>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</si>
  <si>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</si>
  <si>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</si>
  <si>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</si>
  <si>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</si>
  <si>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</si>
  <si>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</si>
  <si>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</si>
  <si>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</si>
  <si>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</si>
  <si>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</si>
  <si>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</si>
  <si>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</si>
  <si>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</si>
  <si>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</si>
  <si>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</si>
  <si>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</si>
  <si>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</si>
  <si>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</si>
  <si>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</si>
  <si>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</si>
  <si>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</si>
  <si>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</si>
  <si>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</si>
  <si>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農業集落排水事業は、本市の公共下水道や特定環境保全公共下水道と共に住宅地域で行われている汚水の集合処理事業です。
　令和６年度までに国から地方公営企業法適用を要請されており、独立して経営を行う方向性を持ちますが、本市の整備区域は農山村地域で高齢・過疎による人口減少が見込まれる地域であり、昨今の節水型住宅設備等の影響もあり、今後の使用料収入の減少に対する検討も必要となりますので、今後も維持管理費等の節減に努めて参ります。</t>
    <rPh sb="1" eb="7">
      <t>ノウ</t>
    </rPh>
    <rPh sb="7" eb="9">
      <t>ジギョウ</t>
    </rPh>
    <rPh sb="11" eb="13">
      <t>ホンシ</t>
    </rPh>
    <rPh sb="14" eb="16">
      <t>コウキョウ</t>
    </rPh>
    <rPh sb="16" eb="19">
      <t>ゲスイドウ</t>
    </rPh>
    <rPh sb="20" eb="22">
      <t>トクテイ</t>
    </rPh>
    <rPh sb="22" eb="24">
      <t>カンキョウ</t>
    </rPh>
    <rPh sb="24" eb="26">
      <t>ホゼン</t>
    </rPh>
    <rPh sb="26" eb="28">
      <t>コウキョウ</t>
    </rPh>
    <rPh sb="28" eb="30">
      <t>ゲスイ</t>
    </rPh>
    <rPh sb="30" eb="31">
      <t>ドウ</t>
    </rPh>
    <rPh sb="32" eb="33">
      <t>トモ</t>
    </rPh>
    <rPh sb="34" eb="36">
      <t>ジュウタク</t>
    </rPh>
    <rPh sb="36" eb="38">
      <t>チイキ</t>
    </rPh>
    <rPh sb="39" eb="40">
      <t>オコナ</t>
    </rPh>
    <rPh sb="45" eb="47">
      <t>オスイ</t>
    </rPh>
    <rPh sb="48" eb="50">
      <t>シュウゴウ</t>
    </rPh>
    <rPh sb="50" eb="52">
      <t>ショリ</t>
    </rPh>
    <rPh sb="52" eb="54">
      <t>ジギョウ</t>
    </rPh>
    <rPh sb="67" eb="68">
      <t>クニ</t>
    </rPh>
    <rPh sb="70" eb="72">
      <t>チホウ</t>
    </rPh>
    <rPh sb="72" eb="74">
      <t>コウエイ</t>
    </rPh>
    <rPh sb="74" eb="76">
      <t>キギョウ</t>
    </rPh>
    <rPh sb="76" eb="77">
      <t>ホウ</t>
    </rPh>
    <rPh sb="77" eb="79">
      <t>テキヨウ</t>
    </rPh>
    <rPh sb="80" eb="82">
      <t>ヨウセイ</t>
    </rPh>
    <rPh sb="88" eb="90">
      <t>ドクリツ</t>
    </rPh>
    <rPh sb="95" eb="96">
      <t>オコナ</t>
    </rPh>
    <rPh sb="97" eb="99">
      <t>ホウコウ</t>
    </rPh>
    <rPh sb="99" eb="100">
      <t>セイ</t>
    </rPh>
    <rPh sb="101" eb="102">
      <t>モ</t>
    </rPh>
    <rPh sb="107" eb="109">
      <t>ホンシ</t>
    </rPh>
    <rPh sb="110" eb="112">
      <t>セイビ</t>
    </rPh>
    <rPh sb="112" eb="114">
      <t>クイキ</t>
    </rPh>
    <rPh sb="115" eb="118">
      <t>ノウサンソン</t>
    </rPh>
    <rPh sb="118" eb="120">
      <t>チイキ</t>
    </rPh>
    <rPh sb="121" eb="123">
      <t>コウレイ</t>
    </rPh>
    <rPh sb="124" eb="126">
      <t>カソ</t>
    </rPh>
    <rPh sb="129" eb="131">
      <t>ジンコウ</t>
    </rPh>
    <rPh sb="131" eb="133">
      <t>ゲンショウ</t>
    </rPh>
    <rPh sb="134" eb="136">
      <t>ミコ</t>
    </rPh>
    <rPh sb="139" eb="141">
      <t>チイキ</t>
    </rPh>
    <rPh sb="145" eb="147">
      <t>サッコン</t>
    </rPh>
    <rPh sb="148" eb="151">
      <t>セッスイガタ</t>
    </rPh>
    <rPh sb="151" eb="153">
      <t>ジュウタク</t>
    </rPh>
    <rPh sb="153" eb="155">
      <t>セツビ</t>
    </rPh>
    <rPh sb="155" eb="156">
      <t>トウ</t>
    </rPh>
    <rPh sb="157" eb="159">
      <t>エイキョウ</t>
    </rPh>
    <rPh sb="163" eb="165">
      <t>コンゴ</t>
    </rPh>
    <rPh sb="191" eb="193">
      <t>コンゴ</t>
    </rPh>
    <rPh sb="194" eb="196">
      <t>イジ</t>
    </rPh>
    <rPh sb="196" eb="198">
      <t>カンリ</t>
    </rPh>
    <rPh sb="198" eb="199">
      <t>ヒ</t>
    </rPh>
    <rPh sb="199" eb="200">
      <t>トウ</t>
    </rPh>
    <rPh sb="201" eb="203">
      <t>セツゲン</t>
    </rPh>
    <rPh sb="204" eb="205">
      <t>ツト</t>
    </rPh>
    <rPh sb="207" eb="208">
      <t>マイ</t>
    </rPh>
    <phoneticPr fontId="4"/>
  </si>
  <si>
    <t>　平成１０年からの供用開始事業であり、約２４年程度経過しております。電気、機械設備等の更新時期を控えておりますが、運転に支障が出ないように日常のメンテナンスを実施しております。管渠については老朽化による不具合等はまだありませんが、今後も維持管理業者と協力し、不具合等の早期発見・迅速対応に努めます。　
　</t>
    <rPh sb="1" eb="3">
      <t>ヘイセイ</t>
    </rPh>
    <rPh sb="5" eb="6">
      <t>ネン</t>
    </rPh>
    <rPh sb="9" eb="11">
      <t>キョウヨウ</t>
    </rPh>
    <rPh sb="11" eb="13">
      <t>カイシ</t>
    </rPh>
    <rPh sb="13" eb="15">
      <t>ジギョウ</t>
    </rPh>
    <rPh sb="19" eb="20">
      <t>ヤク</t>
    </rPh>
    <rPh sb="22" eb="23">
      <t>ネン</t>
    </rPh>
    <rPh sb="23" eb="25">
      <t>テイド</t>
    </rPh>
    <rPh sb="25" eb="27">
      <t>ケイカ</t>
    </rPh>
    <rPh sb="34" eb="36">
      <t>デンキ</t>
    </rPh>
    <rPh sb="37" eb="39">
      <t>キカイ</t>
    </rPh>
    <rPh sb="39" eb="41">
      <t>セツビ</t>
    </rPh>
    <rPh sb="41" eb="42">
      <t>トウ</t>
    </rPh>
    <rPh sb="43" eb="45">
      <t>コウシン</t>
    </rPh>
    <rPh sb="45" eb="47">
      <t>ジキ</t>
    </rPh>
    <rPh sb="48" eb="49">
      <t>ヒカ</t>
    </rPh>
    <rPh sb="57" eb="59">
      <t>ウンテン</t>
    </rPh>
    <rPh sb="60" eb="62">
      <t>シショウ</t>
    </rPh>
    <rPh sb="63" eb="64">
      <t>デ</t>
    </rPh>
    <rPh sb="69" eb="71">
      <t>ニチジョウ</t>
    </rPh>
    <rPh sb="79" eb="81">
      <t>ジッシ</t>
    </rPh>
    <rPh sb="88" eb="90">
      <t>カンキョ</t>
    </rPh>
    <rPh sb="95" eb="98">
      <t>ロウキュウカ</t>
    </rPh>
    <rPh sb="101" eb="104">
      <t>フグアイ</t>
    </rPh>
    <rPh sb="104" eb="105">
      <t>トウ</t>
    </rPh>
    <rPh sb="115" eb="117">
      <t>コンゴ</t>
    </rPh>
    <rPh sb="118" eb="120">
      <t>イジ</t>
    </rPh>
    <rPh sb="120" eb="122">
      <t>カンリ</t>
    </rPh>
    <rPh sb="122" eb="124">
      <t>ギョウシャ</t>
    </rPh>
    <rPh sb="125" eb="127">
      <t>キョウリョク</t>
    </rPh>
    <rPh sb="129" eb="132">
      <t>フグアイ</t>
    </rPh>
    <rPh sb="132" eb="133">
      <t>トウ</t>
    </rPh>
    <rPh sb="134" eb="136">
      <t>ソウキ</t>
    </rPh>
    <rPh sb="136" eb="138">
      <t>ハッケン</t>
    </rPh>
    <rPh sb="139" eb="141">
      <t>ジンソク</t>
    </rPh>
    <rPh sb="141" eb="143">
      <t>タイオウ</t>
    </rPh>
    <rPh sb="144" eb="145">
      <t>ツト</t>
    </rPh>
    <phoneticPr fontId="4"/>
  </si>
  <si>
    <t>　収益的収支比率については、収入がほぼ一定であるため、費用の増減によって変動があり、地方債元金償還の増加による減少の影響がでています。本来、料金収入で会計全体を賄う独立採算による経営が基本と考えますが、本市の農山村地域で事業実施のため、現状の料金収入のみで運営することは困難な状況であり、一般会計からの繰入金に頼らざるを得ない状況です。　
　また、汚水処理原価については、類似団体平均値と比較して同水準になり、農業集落排水施設にかかる修繕費等の維持管理費が急激に増大することなく安定的に稼働していることが要因であると考えられます。
　以上のことから、今後も経営状況の改善に向けた取り組みは重要な課題であり、令和６年度より公営企業法適用を予定しており、引き続き、維持管理費等の節減に努めて参りたいと思います。</t>
    <rPh sb="1" eb="4">
      <t>シュウエキテキ</t>
    </rPh>
    <rPh sb="4" eb="6">
      <t>シュウシ</t>
    </rPh>
    <rPh sb="6" eb="8">
      <t>ヒリツ</t>
    </rPh>
    <rPh sb="14" eb="16">
      <t>シュウニュウ</t>
    </rPh>
    <rPh sb="19" eb="21">
      <t>イッテイ</t>
    </rPh>
    <rPh sb="27" eb="29">
      <t>ヒヨウ</t>
    </rPh>
    <rPh sb="30" eb="32">
      <t>ゾウゲン</t>
    </rPh>
    <rPh sb="36" eb="38">
      <t>ヘンドウ</t>
    </rPh>
    <rPh sb="42" eb="45">
      <t>チホウサイ</t>
    </rPh>
    <rPh sb="45" eb="47">
      <t>ガンキン</t>
    </rPh>
    <rPh sb="47" eb="49">
      <t>ショウカン</t>
    </rPh>
    <rPh sb="50" eb="52">
      <t>ゾウカ</t>
    </rPh>
    <rPh sb="55" eb="57">
      <t>ゲンショウ</t>
    </rPh>
    <rPh sb="58" eb="60">
      <t>エイキョウ</t>
    </rPh>
    <rPh sb="67" eb="69">
      <t>ホンライ</t>
    </rPh>
    <rPh sb="70" eb="72">
      <t>リョウキン</t>
    </rPh>
    <rPh sb="72" eb="74">
      <t>シュウニュウ</t>
    </rPh>
    <rPh sb="75" eb="77">
      <t>カイケイ</t>
    </rPh>
    <rPh sb="77" eb="79">
      <t>ゼンタイ</t>
    </rPh>
    <rPh sb="80" eb="81">
      <t>マカナ</t>
    </rPh>
    <rPh sb="82" eb="84">
      <t>ドクリツ</t>
    </rPh>
    <rPh sb="84" eb="86">
      <t>サイサン</t>
    </rPh>
    <rPh sb="89" eb="91">
      <t>ケイエイ</t>
    </rPh>
    <rPh sb="92" eb="94">
      <t>キホン</t>
    </rPh>
    <rPh sb="95" eb="96">
      <t>カンガ</t>
    </rPh>
    <rPh sb="104" eb="107">
      <t>ノウサンソン</t>
    </rPh>
    <rPh sb="107" eb="109">
      <t>チイキ</t>
    </rPh>
    <rPh sb="110" eb="112">
      <t>ジギョウ</t>
    </rPh>
    <rPh sb="112" eb="114">
      <t>ジッシ</t>
    </rPh>
    <rPh sb="118" eb="120">
      <t>ゲンジョウ</t>
    </rPh>
    <rPh sb="121" eb="123">
      <t>リョウキン</t>
    </rPh>
    <rPh sb="123" eb="125">
      <t>シュウニュウ</t>
    </rPh>
    <rPh sb="128" eb="130">
      <t>ウンエイ</t>
    </rPh>
    <rPh sb="135" eb="137">
      <t>コンナン</t>
    </rPh>
    <rPh sb="138" eb="140">
      <t>ジョウキョウ</t>
    </rPh>
    <rPh sb="144" eb="146">
      <t>イッパン</t>
    </rPh>
    <rPh sb="146" eb="148">
      <t>カイケイ</t>
    </rPh>
    <rPh sb="151" eb="153">
      <t>クリイレ</t>
    </rPh>
    <rPh sb="153" eb="154">
      <t>キン</t>
    </rPh>
    <rPh sb="155" eb="156">
      <t>タヨ</t>
    </rPh>
    <rPh sb="160" eb="161">
      <t>エ</t>
    </rPh>
    <rPh sb="163" eb="165">
      <t>ジョウキョウ</t>
    </rPh>
    <rPh sb="174" eb="176">
      <t>オスイ</t>
    </rPh>
    <rPh sb="176" eb="178">
      <t>ショリ</t>
    </rPh>
    <rPh sb="178" eb="180">
      <t>ゲンカ</t>
    </rPh>
    <rPh sb="186" eb="188">
      <t>ルイジ</t>
    </rPh>
    <rPh sb="188" eb="190">
      <t>ダンタイ</t>
    </rPh>
    <rPh sb="190" eb="193">
      <t>ヘイキンチ</t>
    </rPh>
    <rPh sb="194" eb="196">
      <t>ヒカク</t>
    </rPh>
    <rPh sb="205" eb="211">
      <t>ノウ</t>
    </rPh>
    <rPh sb="211" eb="213">
      <t>シセツ</t>
    </rPh>
    <rPh sb="217" eb="219">
      <t>シュウゼン</t>
    </rPh>
    <rPh sb="219" eb="220">
      <t>ヒ</t>
    </rPh>
    <rPh sb="220" eb="221">
      <t>トウ</t>
    </rPh>
    <rPh sb="222" eb="224">
      <t>イジ</t>
    </rPh>
    <rPh sb="224" eb="226">
      <t>カンリ</t>
    </rPh>
    <rPh sb="226" eb="227">
      <t>ヒ</t>
    </rPh>
    <rPh sb="228" eb="230">
      <t>キュウゲキ</t>
    </rPh>
    <rPh sb="231" eb="233">
      <t>ゾウダイ</t>
    </rPh>
    <rPh sb="239" eb="242">
      <t>アンテイテキ</t>
    </rPh>
    <rPh sb="243" eb="245">
      <t>カドウ</t>
    </rPh>
    <rPh sb="252" eb="254">
      <t>ヨウイン</t>
    </rPh>
    <rPh sb="258" eb="259">
      <t>カンガ</t>
    </rPh>
    <rPh sb="267" eb="269">
      <t>イジョウ</t>
    </rPh>
    <rPh sb="275" eb="277">
      <t>コンゴ</t>
    </rPh>
    <rPh sb="278" eb="280">
      <t>ケイエイ</t>
    </rPh>
    <rPh sb="280" eb="282">
      <t>ジョウキョウ</t>
    </rPh>
    <rPh sb="283" eb="285">
      <t>カイゼン</t>
    </rPh>
    <rPh sb="286" eb="287">
      <t>ム</t>
    </rPh>
    <rPh sb="289" eb="290">
      <t>ト</t>
    </rPh>
    <rPh sb="291" eb="292">
      <t>ク</t>
    </rPh>
    <rPh sb="294" eb="296">
      <t>ジュウヨウ</t>
    </rPh>
    <rPh sb="297" eb="299">
      <t>カダイ</t>
    </rPh>
    <rPh sb="303" eb="305">
      <t>レイワ</t>
    </rPh>
    <rPh sb="306" eb="308">
      <t>ネンド</t>
    </rPh>
    <rPh sb="310" eb="312">
      <t>コウエイ</t>
    </rPh>
    <rPh sb="312" eb="314">
      <t>キギョウ</t>
    </rPh>
    <rPh sb="314" eb="315">
      <t>ホウ</t>
    </rPh>
    <rPh sb="315" eb="317">
      <t>テキヨウ</t>
    </rPh>
    <rPh sb="318" eb="320">
      <t>ヨテイ</t>
    </rPh>
    <rPh sb="325" eb="326">
      <t>ヒ</t>
    </rPh>
    <rPh sb="327" eb="328">
      <t>ツヅ</t>
    </rPh>
    <rPh sb="330" eb="332">
      <t>イジ</t>
    </rPh>
    <rPh sb="332" eb="335">
      <t>カンリヒ</t>
    </rPh>
    <rPh sb="335" eb="336">
      <t>トウ</t>
    </rPh>
    <rPh sb="337" eb="339">
      <t>セツゲン</t>
    </rPh>
    <rPh sb="340" eb="341">
      <t>ツト</t>
    </rPh>
    <rPh sb="343" eb="344">
      <t>マイ</t>
    </rPh>
    <rPh sb="348" eb="34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</si>
</sst>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C9-47AE-9586-1B3C796ECA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DC9-47AE-9586-1B3C796ECA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49.61</c:v>
                </c:pt>
                <c:pt idx="1">
                  <c:v>52.26</c:v>
                </c:pt>
                <c:pt idx="2">
                  <c:v>50.69</c:v>
                </c:pt>
                <c:pt idx="3">
                  <c:v>48.43</c:v>
                </c:pt>
                <c:pt idx="4">
                  <c:v>56.28</c:v>
                </c:pt>
              </c:numCache>
            </c:numRef>
          </c:val>
          <c:extLst>
            <c:ext xmlns:c16="http://schemas.microsoft.com/office/drawing/2014/chart" uri="{C3380CC4-5D6E-409C-BE32-E72D297353CC}">
              <c16:uniqueId val="{00000000-198B-4FF1-91A4-A6BCA08007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98B-4FF1-91A4-A6BCA08007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85.96</c:v>
                </c:pt>
                <c:pt idx="1">
                  <c:v>86.61</c:v>
                </c:pt>
                <c:pt idx="2">
                  <c:v>84.95</c:v>
                </c:pt>
                <c:pt idx="3">
                  <c:v>84.78</c:v>
                </c:pt>
                <c:pt idx="4">
                  <c:v>85.78</c:v>
                </c:pt>
              </c:numCache>
            </c:numRef>
          </c:val>
          <c:extLst>
            <c:ext xmlns:c16="http://schemas.microsoft.com/office/drawing/2014/chart" uri="{C3380CC4-5D6E-409C-BE32-E72D297353CC}">
              <c16:uniqueId val="{00000000-6A92-45D8-8265-8BC4CAD2F6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A92-45D8-8265-8BC4CAD2F6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64.16</c:v>
                </c:pt>
                <c:pt idx="1">
                  <c:v>62.44</c:v>
                </c:pt>
                <c:pt idx="2">
                  <c:v>61.05</c:v>
                </c:pt>
                <c:pt idx="3">
                  <c:v>60.98</c:v>
                </c:pt>
                <c:pt idx="4">
                  <c:v>59.22</c:v>
                </c:pt>
              </c:numCache>
            </c:numRef>
          </c:val>
          <c:extLst>
            <c:ext xmlns:c16="http://schemas.microsoft.com/office/drawing/2014/chart" uri="{C3380CC4-5D6E-409C-BE32-E72D297353CC}">
              <c16:uniqueId val="{00000000-5782-439F-987F-92F22A4CE6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2-439F-987F-92F22A4CE6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D-4C81-9D04-151CCB8D15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D-4C81-9D04-151CCB8D15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93-416E-8AD2-6D6482CA7B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3-416E-8AD2-6D6482CA7B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B-4EA5-B251-80FFB5BAB6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B-4EA5-B251-80FFB5BAB6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1-49BA-95A3-8F30F76376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1-49BA-95A3-8F30F76376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1200.21</c:v>
                </c:pt>
                <c:pt idx="1">
                  <c:v>1172.43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1E-495D-973A-7313FA70F8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81E-495D-973A-7313FA70F8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33.380000000000003</c:v>
                </c:pt>
                <c:pt idx="1">
                  <c:v>36.18</c:v>
                </c:pt>
                <c:pt idx="2">
                  <c:v>64.540000000000006</c:v>
                </c:pt>
                <c:pt idx="3">
                  <c:v>67.349999999999994</c:v>
                </c:pt>
                <c:pt idx="4">
                  <c:v>69.540000000000006</c:v>
                </c:pt>
              </c:numCache>
            </c:numRef>
          </c:val>
          <c:extLst>
            <c:ext xmlns:c16="http://schemas.microsoft.com/office/drawing/2014/chart" uri="{C3380CC4-5D6E-409C-BE32-E72D297353CC}">
              <c16:uniqueId val="{00000000-A7F9-442C-97D9-F263F837C5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7F9-442C-97D9-F263F837C5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501.33</c:v>
                </c:pt>
                <c:pt idx="1">
                  <c:v>458.21</c:v>
                </c:pt>
                <c:pt idx="2">
                  <c:v>258.74</c:v>
                </c:pt>
                <c:pt idx="3">
                  <c:v>271.98</c:v>
                </c:pt>
                <c:pt idx="4">
                  <c:v>263.72000000000003</c:v>
                </c:pt>
              </c:numCache>
            </c:numRef>
          </c:val>
          <c:extLst>
            <c:ext xmlns:c16="http://schemas.microsoft.com/office/drawing/2014/chart" uri="{C3380CC4-5D6E-409C-BE32-E72D297353CC}">
              <c16:uniqueId val="{00000000-A8BC-4B27-A416-FEB1F8E379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8BC-4B27-A416-FEB1F8E379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36463</v>
      </c>
      <c r="AM8" s="51"/>
      <c r="AN8" s="51"/>
      <c r="AO8" s="51"/>
      <c r="AP8" s="51"/>
      <c r="AQ8" s="51"/>
      <c r="AR8" s="51"/>
      <c r="AS8" s="51"/>
      <c r="AT8" s="46">
        <f>データ!T6</f>
        <v>194.44</v>
      </c>
      <c r="AU8" s="46"/>
      <c r="AV8" s="46"/>
      <c r="AW8" s="46"/>
      <c r="AX8" s="46"/>
      <c r="AY8" s="46"/>
      <c r="AZ8" s="46"/>
      <c r="BA8" s="46"/>
      <c r="BB8" s="46">
        <f>データ!U6</f>
        <v>187.53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5.7</v>
      </c>
      <c r="Q10" s="46"/>
      <c r="R10" s="46"/>
      <c r="S10" s="46"/>
      <c r="T10" s="46"/>
      <c r="U10" s="46"/>
      <c r="V10" s="46"/>
      <c r="W10" s="46">
        <f>データ!Q6</f>
        <v>93.07</v>
      </c>
      <c r="X10" s="46"/>
      <c r="Y10" s="46"/>
      <c r="Z10" s="46"/>
      <c r="AA10" s="46"/>
      <c r="AB10" s="46"/>
      <c r="AC10" s="46"/>
      <c r="AD10" s="51">
        <f>データ!R6</f>
        <v>2910</v>
      </c>
      <c r="AE10" s="51"/>
      <c r="AF10" s="51"/>
      <c r="AG10" s="51"/>
      <c r="AH10" s="51"/>
      <c r="AI10" s="51"/>
      <c r="AJ10" s="51"/>
      <c r="AK10" s="2"/>
      <c r="AL10" s="51">
        <f>データ!V6</f>
        <v>2068</v>
      </c>
      <c r="AM10" s="51"/>
      <c r="AN10" s="51"/>
      <c r="AO10" s="51"/>
      <c r="AP10" s="51"/>
      <c r="AQ10" s="51"/>
      <c r="AR10" s="51"/>
      <c r="AS10" s="51"/>
      <c r="AT10" s="46">
        <f>データ!W6</f>
        <v>1.1200000000000001</v>
      </c>
      <c r="AU10" s="46"/>
      <c r="AV10" s="46"/>
      <c r="AW10" s="46"/>
      <c r="AX10" s="46"/>
      <c r="AY10" s="46"/>
      <c r="AZ10" s="46"/>
      <c r="BA10" s="46"/>
      <c r="BB10" s="46">
        <f>データ!X6</f>
        <v>1846.43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NlwYRnX1Q7dnnc2LXsz4YHyO/Rqq+Q3KXvMNhciZSHXriCNN9kZdHfFEAiP56syer0bPlNVyRu1NDuGM1rcXIg==" saltValue="U8OlLyt07R+685cZ4bkE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v>
      </c>
      <c r="Q6" s="34">
        <f t="shared" si="3"/>
        <v>93.07</v>
      </c>
      <c r="R6" s="34">
        <f t="shared" si="3"/>
        <v>2910</v>
      </c>
      <c r="S6" s="34">
        <f t="shared" si="3"/>
        <v>36463</v>
      </c>
      <c r="T6" s="34">
        <f t="shared" si="3"/>
        <v>194.44</v>
      </c>
      <c r="U6" s="34">
        <f t="shared" si="3"/>
        <v>187.53</v>
      </c>
      <c r="V6" s="34">
        <f t="shared" si="3"/>
        <v>2068</v>
      </c>
      <c r="W6" s="34">
        <f t="shared" si="3"/>
        <v>1.1200000000000001</v>
      </c>
      <c r="X6" s="34">
        <f t="shared" si="3"/>
        <v>1846.43</v>
      </c>
      <c r="Y6" s="35">
        <f>IF(Y7="",NA(),Y7)</f>
        <v>64.16</v>
      </c>
      <c r="Z6" s="35">
        <f t="shared" ref="Z6:AH6" si="4">IF(Z7="",NA(),Z7)</f>
        <v>62.44</v>
      </c>
      <c r="AA6" s="35">
        <f t="shared" si="4"/>
        <v>61.05</v>
      </c>
      <c r="AB6" s="35">
        <f t="shared" si="4"/>
        <v>60.98</v>
      </c>
      <c r="AC6" s="35">
        <f t="shared" si="4"/>
        <v>59.22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1200.21</v>
      </c>
      <c r="BG6" s="35">
        <f t="shared" ref="BG6:BO6" si="7">IF(BG7="",NA(),BG7)</f>
        <v>1172.43</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33.380000000000003</v>
      </c>
      <c r="BR6" s="35">
        <f t="shared" ref="BR6:BZ6" si="8">IF(BR7="",NA(),BR7)</f>
        <v>36.18</v>
      </c>
      <c r="BS6" s="35">
        <f t="shared" si="8"/>
        <v>64.540000000000006</v>
      </c>
      <c r="BT6" s="35">
        <f t="shared" si="8"/>
        <v>67.349999999999994</v>
      </c>
      <c r="BU6" s="35">
        <f t="shared" si="8"/>
        <v>69.540000000000006</v>
      </c>
      <c r="BV6" s="35">
        <f t="shared" si="8"/>
        <v>55.32</v>
      </c>
      <c r="BW6" s="35">
        <f t="shared" si="8"/>
        <v>59.8</v>
      </c>
      <c r="BX6" s="35">
        <f t="shared" si="8"/>
        <v>57.77</v>
      </c>
      <c r="BY6" s="35">
        <f t="shared" si="8"/>
        <v>57.31</v>
      </c>
      <c r="BZ6" s="35">
        <f t="shared" si="8"/>
        <v>57.08</v>
      </c>
      <c r="CA6" s="34" t="str">
        <f>IF(CA7="","",IF(CA7="-","【-】","【"&amp;SUBSTITUTE(TEXT(CA7,"#,##0.00"),"-","△")&amp;"】"))</f>
        <v>【60.94】</v>
      </c>
      <c r="CB6" s="35">
        <f>IF(CB7="",NA(),CB7)</f>
        <v>501.33</v>
      </c>
      <c r="CC6" s="35">
        <f t="shared" ref="CC6:CK6" si="9">IF(CC7="",NA(),CC7)</f>
        <v>458.21</v>
      </c>
      <c r="CD6" s="35">
        <f t="shared" si="9"/>
        <v>258.74</v>
      </c>
      <c r="CE6" s="35">
        <f t="shared" si="9"/>
        <v>271.98</v>
      </c>
      <c r="CF6" s="35">
        <f t="shared" si="9"/>
        <v>263.72000000000003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49.61</v>
      </c>
      <c r="CN6" s="35">
        <f t="shared" ref="CN6:CV6" si="10">IF(CN7="",NA(),CN7)</f>
        <v>52.26</v>
      </c>
      <c r="CO6" s="35">
        <f t="shared" si="10"/>
        <v>50.69</v>
      </c>
      <c r="CP6" s="35">
        <f t="shared" si="10"/>
        <v>48.43</v>
      </c>
      <c r="CQ6" s="35">
        <f t="shared" si="10"/>
        <v>56.28</v>
      </c>
      <c r="CR6" s="35">
        <f t="shared" si="10"/>
        <v>60.65</v>
      </c>
      <c r="CS6" s="35">
        <f t="shared" si="10"/>
        <v>51.75</v>
      </c>
      <c r="CT6" s="35">
        <f t="shared" si="10"/>
        <v>50.68</v>
      </c>
      <c r="CU6" s="35">
        <f t="shared" si="10"/>
        <v>50.14</v>
      </c>
      <c r="CV6" s="35">
        <f t="shared" si="10"/>
        <v>54.83</v>
      </c>
      <c r="CW6" s="34" t="str">
        <f>IF(CW7="","",IF(CW7="-","【-】","【"&amp;SUBSTITUTE(TEXT(CW7,"#,##0.00"),"-","△")&amp;"】"))</f>
        <v>【54.84】</v>
      </c>
      <c r="CX6" s="35">
        <f>IF(CX7="",NA(),CX7)</f>
        <v>85.96</v>
      </c>
      <c r="CY6" s="35">
        <f t="shared" ref="CY6:DG6" si="11">IF(CY7="",NA(),CY7)</f>
        <v>86.61</v>
      </c>
      <c r="CZ6" s="35">
        <f t="shared" si="11"/>
        <v>84.95</v>
      </c>
      <c r="DA6" s="35">
        <f t="shared" si="11"/>
        <v>84.78</v>
      </c>
      <c r="DB6" s="35">
        <f t="shared" si="11"/>
        <v>85.78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382108</v>
      </c>
      <c r="D7" s="37">
        <v>47</v>
      </c>
      <c r="E7" s="37">
        <v>17</v>
      </c>
      <c r="F7" s="37">
        <v>5</v>
      </c>
      <c r="G7" s="37">
        <v>0</v>
      </c>
      <c r="H7" s="37" t="s">
        <v>98</v>
      </c>
      <c r="I7" s="37" t="s">
        <v>99</v>
      </c>
      <c r="J7" s="37" t="s">
        <v>100</v>
      </c>
      <c r="K7" s="37" t="s">
        <v>101</v>
      </c>
      <c r="L7" s="37" t="s">
        <v>102</v>
      </c>
      <c r="M7" s="37" t="s">
        <v>103</v>
      </c>
      <c r="N7" s="38" t="s">
        <v>104</v>
      </c>
      <c r="O7" s="38" t="s">
        <v>105</v>
      </c>
      <c r="P7" s="38">
        <v>5.7</v>
      </c>
      <c r="Q7" s="38">
        <v>93.07</v>
      </c>
      <c r="R7" s="38">
        <v>2910</v>
      </c>
      <c r="S7" s="38">
        <v>36463</v>
      </c>
      <c r="T7" s="38">
        <v>194.44</v>
      </c>
      <c r="U7" s="38">
        <v>187.53</v>
      </c>
      <c r="V7" s="38">
        <v>2068</v>
      </c>
      <c r="W7" s="38">
        <v>1.1200000000000001</v>
      </c>
      <c r="X7" s="38">
        <v>1846.43</v>
      </c>
      <c r="Y7" s="38">
        <v>64.16</v>
      </c>
      <c r="Z7" s="38">
        <v>62.44</v>
      </c>
      <c r="AA7" s="38">
        <v>61.05</v>
      </c>
      <c r="AB7" s="38">
        <v>60.98</v>
      </c>
      <c r="AC7" s="38">
        <v>59.22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1200.21</v>
      </c>
      <c r="BG7" s="38">
        <v>1172.43</v>
      </c>
      <c r="BH7" s="38">
        <v>0</v>
      </c>
      <c r="BI7" s="38">
        <v>0</v>
      </c>
      <c r="BJ7" s="38">
        <v>0</v>
      </c>
      <c r="BK7" s="38">
        <v>974.93</v>
      </c>
      <c r="BL7" s="38">
        <v>855.8</v>
      </c>
      <c r="BM7" s="38">
        <v>789.46</v>
      </c>
      <c r="BN7" s="38">
        <v>826.83</v>
      </c>
      <c r="BO7" s="38">
        <v>867.83</v>
      </c>
      <c r="BP7" s="38">
        <v>832.52</v>
      </c>
      <c r="BQ7" s="38">
        <v>33.380000000000003</v>
      </c>
      <c r="BR7" s="38">
        <v>36.18</v>
      </c>
      <c r="BS7" s="38">
        <v>64.540000000000006</v>
      </c>
      <c r="BT7" s="38">
        <v>67.349999999999994</v>
      </c>
      <c r="BU7" s="38">
        <v>69.540000000000006</v>
      </c>
      <c r="BV7" s="38">
        <v>55.32</v>
      </c>
      <c r="BW7" s="38">
        <v>59.8</v>
      </c>
      <c r="BX7" s="38">
        <v>57.77</v>
      </c>
      <c r="BY7" s="38">
        <v>57.31</v>
      </c>
      <c r="BZ7" s="38">
        <v>57.08</v>
      </c>
      <c r="CA7" s="38">
        <v>60.94</v>
      </c>
      <c r="CB7" s="38">
        <v>501.33</v>
      </c>
      <c r="CC7" s="38">
        <v>458.21</v>
      </c>
      <c r="CD7" s="38">
        <v>258.74</v>
      </c>
      <c r="CE7" s="38">
        <v>271.98</v>
      </c>
      <c r="CF7" s="38">
        <v>263.72000000000003</v>
      </c>
      <c r="CG7" s="38">
        <v>283.17</v>
      </c>
      <c r="CH7" s="38">
        <v>263.76</v>
      </c>
      <c r="CI7" s="38">
        <v>274.35000000000002</v>
      </c>
      <c r="CJ7" s="38">
        <v>273.52</v>
      </c>
      <c r="CK7" s="38">
        <v>274.99</v>
      </c>
      <c r="CL7" s="38">
        <v>253.04</v>
      </c>
      <c r="CM7" s="38">
        <v>49.61</v>
      </c>
      <c r="CN7" s="38">
        <v>52.26</v>
      </c>
      <c r="CO7" s="38">
        <v>50.69</v>
      </c>
      <c r="CP7" s="38">
        <v>48.43</v>
      </c>
      <c r="CQ7" s="38">
        <v>56.28</v>
      </c>
      <c r="CR7" s="38">
        <v>60.65</v>
      </c>
      <c r="CS7" s="38">
        <v>51.75</v>
      </c>
      <c r="CT7" s="38">
        <v>50.68</v>
      </c>
      <c r="CU7" s="38">
        <v>50.14</v>
      </c>
      <c r="CV7" s="38">
        <v>54.83</v>
      </c>
      <c r="CW7" s="38">
        <v>54.84</v>
      </c>
      <c r="CX7" s="38">
        <v>85.96</v>
      </c>
      <c r="CY7" s="38">
        <v>86.61</v>
      </c>
      <c r="CZ7" s="38">
        <v>84.95</v>
      </c>
      <c r="DA7" s="38">
        <v>84.78</v>
      </c>
      <c r="DB7" s="38">
        <v>85.78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2022-01-13T07:53:39Z</cp:lastPrinted>
  <dcterms:created xsi:type="dcterms:W3CDTF">2021-12-03T08:01:56Z</dcterms:created>
  <dcterms:modified xsi:type="dcterms:W3CDTF">2022-01-17T00:15:27Z</dcterms:modified>
  <cp:category/>
</cp:coreProperties>
</file>