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3 （福岡）\03公営企業\07経営比較分析表\R2分   (R3文書に保存)\20220105公営企業に係る経営比較分析表（令和２年度決算）の分析等について\05団体回答\06西条市\"/>
    </mc:Choice>
  </mc:AlternateContent>
  <workbookProtection workbookAlgorithmName="SHA-512" workbookHashValue="8oJ7DeS0ltY+ZE78wFpHcrfzX5fK9Mx5BhVZWTViyM5HpStN/1FtdIo4CrHEI0l9YxMm7yXRZUHMEo64tU9Ixw==" workbookSaltValue="fxz3HH/moMsOSRwEYgnpW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<sst xmlns="http://schemas.openxmlformats.org/spreadsheetml/2006/main" count="233" uniqueCount="118">
  <si>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</si>
  <si>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</si>
  <si>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</si>
  <si>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</si>
  <si>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</si>
  <si>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</si>
  <si>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</si>
  <si>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</si>
  <si>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</si>
  <si>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</si>
  <si>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</si>
  <si>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</si>
  <si>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</si>
  <si>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</si>
  <si>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</si>
  <si>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</si>
  <si>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</si>
  <si>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</si>
  <si>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</si>
  <si>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</si>
  <si>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</si>
  <si>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</si>
  <si>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</si>
  <si>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</si>
  <si>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</si>
  <si>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</si>
  <si>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</si>
  <si>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</si>
  <si>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</si>
  <si>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</si>
  <si>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</si>
  <si>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</si>
  <si>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</si>
  <si>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</si>
  <si>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</si>
  <si>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</si>
  <si>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</si>
  <si>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</si>
  <si>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</si>
  <si>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</si>
  <si>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</si>
  <si>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</si>
  <si>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</si>
  <si>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</si>
  <si>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</si>
  <si>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</si>
  <si>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</si>
  <si>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</si>
  <si>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</si>
  <si>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</si>
  <si>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</si>
  <si>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</si>
  <si>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</si>
  <si>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</si>
  <si>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</si>
  <si>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</si>
  <si>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</si>
  <si>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</si>
  <si>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</si>
  <si>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</si>
  <si>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</si>
  <si>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</si>
  <si>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</si>
  <si>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</si>
  <si>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</si>
  <si>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</si>
  <si>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</si>
  <si>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</si>
  <si>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</si>
  <si>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</si>
  <si>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</si>
  <si>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</si>
  <si>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</si>
  <si>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</si>
  <si>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</si>
  <si>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</si>
  <si>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</si>
  <si>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</si>
  <si>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</si>
  <si>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</si>
  <si>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</si>
  <si>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</si>
  <si>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</si>
  <si>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</si>
  <si>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</si>
  <si>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</si>
  <si>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</si>
  <si>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</si>
  <si>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</si>
  <si>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</si>
  <si>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</si>
  <si>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</si>
  <si>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</si>
  <si>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</si>
  <si>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</si>
  <si>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</si>
  <si>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</si>
  <si>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</si>
  <si>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</si>
  <si>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</si>
  <si>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</si>
  <si>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</si>
  <si>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</si>
  <si>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</si>
  <si>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</si>
  <si>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</si>
  <si>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</si>
  <si>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</si>
  <si>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</si>
  <si>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</si>
  <si>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</si>
  <si>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</si>
  <si>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</si>
  <si>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</si>
  <si>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</si>
  <si>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③管路更新率は類似団体と比較して低い水準にあるが、⑧有収率を高い水準に保つことができているため、必要な更新が行われていると捉えることができる。
　現在は、限られた財源の中で、老朽化施設のうち、優先順位の高いものから適宜更新を行っている状況である。</t>
    <rPh sb="2" eb="4">
      <t>カンロ</t>
    </rPh>
    <rPh sb="4" eb="6">
      <t>コウシン</t>
    </rPh>
    <rPh sb="6" eb="7">
      <t>リツ</t>
    </rPh>
    <rPh sb="8" eb="12">
      <t>ルイジダンタイ</t>
    </rPh>
    <rPh sb="13" eb="15">
      <t>ヒカク</t>
    </rPh>
    <rPh sb="17" eb="18">
      <t>ヒク</t>
    </rPh>
    <rPh sb="19" eb="21">
      <t>スイジュン</t>
    </rPh>
    <rPh sb="27" eb="30">
      <t>ユウシュウリツ</t>
    </rPh>
    <rPh sb="31" eb="32">
      <t>タカ</t>
    </rPh>
    <rPh sb="33" eb="35">
      <t>スイジュン</t>
    </rPh>
    <rPh sb="36" eb="37">
      <t>タモ</t>
    </rPh>
    <rPh sb="49" eb="51">
      <t>ヒツヨウ</t>
    </rPh>
    <rPh sb="52" eb="54">
      <t>コウシン</t>
    </rPh>
    <rPh sb="55" eb="56">
      <t>オコナ</t>
    </rPh>
    <rPh sb="62" eb="63">
      <t>トラ</t>
    </rPh>
    <rPh sb="74" eb="76">
      <t>ゲンザイ</t>
    </rPh>
    <rPh sb="78" eb="79">
      <t>カギ</t>
    </rPh>
    <rPh sb="82" eb="84">
      <t>ザイゲン</t>
    </rPh>
    <rPh sb="85" eb="86">
      <t>ナカ</t>
    </rPh>
    <rPh sb="88" eb="91">
      <t>ロウキュウカ</t>
    </rPh>
    <rPh sb="91" eb="93">
      <t>シセツ</t>
    </rPh>
    <rPh sb="97" eb="99">
      <t>ユウセン</t>
    </rPh>
    <rPh sb="99" eb="101">
      <t>ジュンイ</t>
    </rPh>
    <rPh sb="102" eb="103">
      <t>タカ</t>
    </rPh>
    <rPh sb="108" eb="110">
      <t>テキギ</t>
    </rPh>
    <rPh sb="110" eb="112">
      <t>コウシン</t>
    </rPh>
    <rPh sb="113" eb="114">
      <t>オコナ</t>
    </rPh>
    <rPh sb="118" eb="120">
      <t>ジョウキョウ</t>
    </rPh>
    <phoneticPr fontId="4"/>
  </si>
  <si>
    <t>　簡易水道事業は、上水道事業と比較して規模が小さく、料金収入のみでは経営をすることが困難であり、収支の不足分に関しては一般会計からの繰入により補填している状況である。
　①収益的収支比率については、100％を大きく下回っており、経営に必要な収益を確保できておらず、類似団体と比較しても低い水準にある。平成30年度に西条地区の料金改定を行ったため、改善が見られる。
　⑥給水原価については、本市は類似団体に比べ、低く抑えられている。これは、良質な地下水が豊富なため、高度な浄水施設等が不要なためである。その結果、⑤料金回収率は類似団体と比較して良好であるが、100％を大きく下回っており、給水に係る費用を料金から回収できていない状況である。
　⑧有収率については、類似団体に比べ、高い水準を保つことができている。
　④企業債残高対給水収益比率については、類似団体に比べて低い水準であり、改善も見られるが、これは、近年、大規模な更新を行っておらず、企業債残高が減少傾向にあるためであり、企業債に依存した経営状況ではある。
　⑦施設利用率については、類似団体と比較して低く、今後も給水人口の減少による低下が予想される。そのため、施設の更新時期を迎えた際に、ダウンサイジングや施設の統合も視野に入れた計画を立てる必要がある。</t>
    <rPh sb="1" eb="3">
      <t>カンイ</t>
    </rPh>
    <rPh sb="3" eb="5">
      <t>スイドウ</t>
    </rPh>
    <rPh sb="5" eb="7">
      <t>ジギョウ</t>
    </rPh>
    <rPh sb="9" eb="12">
      <t>ジョウスイドウ</t>
    </rPh>
    <rPh sb="12" eb="14">
      <t>ジギョウ</t>
    </rPh>
    <rPh sb="15" eb="17">
      <t>ヒカク</t>
    </rPh>
    <rPh sb="19" eb="21">
      <t>キボ</t>
    </rPh>
    <rPh sb="22" eb="23">
      <t>チイ</t>
    </rPh>
    <rPh sb="26" eb="28">
      <t>リョウキン</t>
    </rPh>
    <rPh sb="28" eb="30">
      <t>シュウニュウ</t>
    </rPh>
    <rPh sb="34" eb="36">
      <t>ケイエイ</t>
    </rPh>
    <rPh sb="42" eb="44">
      <t>コンナン</t>
    </rPh>
    <rPh sb="48" eb="50">
      <t>シュウシ</t>
    </rPh>
    <rPh sb="51" eb="54">
      <t>フソクブン</t>
    </rPh>
    <rPh sb="55" eb="56">
      <t>カン</t>
    </rPh>
    <rPh sb="59" eb="61">
      <t>イッパン</t>
    </rPh>
    <rPh sb="61" eb="63">
      <t>カイケイ</t>
    </rPh>
    <rPh sb="66" eb="68">
      <t>クリイレ</t>
    </rPh>
    <rPh sb="71" eb="73">
      <t>ホテン</t>
    </rPh>
    <rPh sb="77" eb="79">
      <t>ジョウキョウ</t>
    </rPh>
    <rPh sb="86" eb="89">
      <t>シュウエキテキ</t>
    </rPh>
    <rPh sb="89" eb="91">
      <t>シュウシ</t>
    </rPh>
    <rPh sb="91" eb="93">
      <t>ヒリツ</t>
    </rPh>
    <rPh sb="104" eb="105">
      <t>オオ</t>
    </rPh>
    <rPh sb="107" eb="109">
      <t>シタマワ</t>
    </rPh>
    <rPh sb="114" eb="116">
      <t>ケイエイ</t>
    </rPh>
    <rPh sb="117" eb="119">
      <t>ヒツヨウ</t>
    </rPh>
    <rPh sb="120" eb="122">
      <t>シュウエキ</t>
    </rPh>
    <rPh sb="123" eb="125">
      <t>カクホ</t>
    </rPh>
    <rPh sb="132" eb="134">
      <t>ルイジ</t>
    </rPh>
    <rPh sb="134" eb="136">
      <t>ダンタイ</t>
    </rPh>
    <rPh sb="137" eb="139">
      <t>ヒカク</t>
    </rPh>
    <rPh sb="142" eb="143">
      <t>ヒク</t>
    </rPh>
    <rPh sb="144" eb="146">
      <t>スイジュン</t>
    </rPh>
    <rPh sb="150" eb="152">
      <t>ヘイセイ</t>
    </rPh>
    <rPh sb="154" eb="155">
      <t>ネン</t>
    </rPh>
    <rPh sb="155" eb="156">
      <t>ド</t>
    </rPh>
    <rPh sb="157" eb="159">
      <t>サイジョウ</t>
    </rPh>
    <rPh sb="159" eb="161">
      <t>チク</t>
    </rPh>
    <rPh sb="162" eb="164">
      <t>リョウキン</t>
    </rPh>
    <rPh sb="164" eb="166">
      <t>カイテイ</t>
    </rPh>
    <rPh sb="167" eb="168">
      <t>オコナ</t>
    </rPh>
    <rPh sb="173" eb="175">
      <t>カイゼン</t>
    </rPh>
    <rPh sb="176" eb="177">
      <t>ミ</t>
    </rPh>
    <rPh sb="184" eb="186">
      <t>キュウスイ</t>
    </rPh>
    <rPh sb="186" eb="188">
      <t>ゲンカ</t>
    </rPh>
    <rPh sb="194" eb="196">
      <t>ホンシ</t>
    </rPh>
    <rPh sb="197" eb="199">
      <t>ルイジ</t>
    </rPh>
    <rPh sb="199" eb="201">
      <t>ダンタイ</t>
    </rPh>
    <rPh sb="202" eb="203">
      <t>クラ</t>
    </rPh>
    <rPh sb="205" eb="206">
      <t>ヒク</t>
    </rPh>
    <rPh sb="207" eb="208">
      <t>オサ</t>
    </rPh>
    <rPh sb="219" eb="221">
      <t>リョウシツ</t>
    </rPh>
    <rPh sb="222" eb="225">
      <t>チカスイ</t>
    </rPh>
    <rPh sb="226" eb="228">
      <t>ホウフ</t>
    </rPh>
    <rPh sb="232" eb="234">
      <t>コウド</t>
    </rPh>
    <rPh sb="235" eb="237">
      <t>ジョウスイ</t>
    </rPh>
    <rPh sb="237" eb="239">
      <t>シセツ</t>
    </rPh>
    <rPh sb="239" eb="240">
      <t>トウ</t>
    </rPh>
    <rPh sb="241" eb="243">
      <t>フヨウ</t>
    </rPh>
    <rPh sb="252" eb="254">
      <t>ケッカ</t>
    </rPh>
    <rPh sb="256" eb="258">
      <t>リョウキン</t>
    </rPh>
    <rPh sb="258" eb="260">
      <t>カイシュウ</t>
    </rPh>
    <rPh sb="260" eb="261">
      <t>リツ</t>
    </rPh>
    <rPh sb="262" eb="264">
      <t>ルイジ</t>
    </rPh>
    <rPh sb="264" eb="266">
      <t>ダンタイ</t>
    </rPh>
    <rPh sb="267" eb="269">
      <t>ヒカク</t>
    </rPh>
    <rPh sb="271" eb="273">
      <t>リョウコウ</t>
    </rPh>
    <rPh sb="283" eb="284">
      <t>オオ</t>
    </rPh>
    <rPh sb="286" eb="288">
      <t>シタマワ</t>
    </rPh>
    <rPh sb="293" eb="295">
      <t>キュウスイ</t>
    </rPh>
    <rPh sb="296" eb="297">
      <t>カカ</t>
    </rPh>
    <rPh sb="298" eb="300">
      <t>ヒヨウ</t>
    </rPh>
    <rPh sb="301" eb="303">
      <t>リョウキン</t>
    </rPh>
    <rPh sb="305" eb="307">
      <t>カイシュウ</t>
    </rPh>
    <rPh sb="313" eb="315">
      <t>ジョウキョウ</t>
    </rPh>
    <rPh sb="322" eb="325">
      <t>ユウシュウリツ</t>
    </rPh>
    <rPh sb="331" eb="333">
      <t>ルイジ</t>
    </rPh>
    <rPh sb="333" eb="335">
      <t>ダンタイ</t>
    </rPh>
    <rPh sb="336" eb="337">
      <t>クラ</t>
    </rPh>
    <rPh sb="339" eb="340">
      <t>タカ</t>
    </rPh>
    <rPh sb="341" eb="343">
      <t>スイジュン</t>
    </rPh>
    <rPh sb="344" eb="345">
      <t>タモ</t>
    </rPh>
    <rPh sb="358" eb="360">
      <t>キギョウ</t>
    </rPh>
    <rPh sb="360" eb="361">
      <t>サイ</t>
    </rPh>
    <rPh sb="361" eb="363">
      <t>ザンダカ</t>
    </rPh>
    <rPh sb="363" eb="364">
      <t>タイ</t>
    </rPh>
    <rPh sb="364" eb="366">
      <t>キュウスイ</t>
    </rPh>
    <rPh sb="366" eb="368">
      <t>シュウエキ</t>
    </rPh>
    <rPh sb="368" eb="370">
      <t>ヒリツ</t>
    </rPh>
    <rPh sb="376" eb="378">
      <t>ルイジ</t>
    </rPh>
    <rPh sb="378" eb="380">
      <t>ダンタイ</t>
    </rPh>
    <rPh sb="381" eb="382">
      <t>クラ</t>
    </rPh>
    <rPh sb="384" eb="385">
      <t>ヒク</t>
    </rPh>
    <rPh sb="386" eb="388">
      <t>スイジュン</t>
    </rPh>
    <rPh sb="392" eb="394">
      <t>カイゼン</t>
    </rPh>
    <rPh sb="395" eb="396">
      <t>ミ</t>
    </rPh>
    <rPh sb="405" eb="407">
      <t>キンネン</t>
    </rPh>
    <rPh sb="408" eb="411">
      <t>ダイキボ</t>
    </rPh>
    <rPh sb="412" eb="414">
      <t>コウシン</t>
    </rPh>
    <rPh sb="415" eb="416">
      <t>オコナ</t>
    </rPh>
    <rPh sb="422" eb="424">
      <t>キギョウ</t>
    </rPh>
    <rPh sb="424" eb="425">
      <t>サイ</t>
    </rPh>
    <rPh sb="425" eb="427">
      <t>ザンダカ</t>
    </rPh>
    <rPh sb="428" eb="430">
      <t>ゲンショウ</t>
    </rPh>
    <rPh sb="430" eb="432">
      <t>ケイコウ</t>
    </rPh>
    <rPh sb="441" eb="443">
      <t>キギョウ</t>
    </rPh>
    <rPh sb="443" eb="444">
      <t>サイ</t>
    </rPh>
    <rPh sb="445" eb="447">
      <t>イゾン</t>
    </rPh>
    <rPh sb="449" eb="451">
      <t>ケイエイ</t>
    </rPh>
    <rPh sb="451" eb="453">
      <t>ジョウキョウ</t>
    </rPh>
    <rPh sb="461" eb="463">
      <t>シセツ</t>
    </rPh>
    <rPh sb="463" eb="465">
      <t>リヨウ</t>
    </rPh>
    <rPh sb="465" eb="466">
      <t>リツ</t>
    </rPh>
    <rPh sb="472" eb="474">
      <t>ルイジ</t>
    </rPh>
    <rPh sb="474" eb="476">
      <t>ダンタイ</t>
    </rPh>
    <rPh sb="477" eb="479">
      <t>ヒカク</t>
    </rPh>
    <rPh sb="481" eb="482">
      <t>ヒク</t>
    </rPh>
    <rPh sb="484" eb="486">
      <t>コンゴ</t>
    </rPh>
    <rPh sb="487" eb="489">
      <t>キュウスイ</t>
    </rPh>
    <rPh sb="489" eb="491">
      <t>ジンコウ</t>
    </rPh>
    <rPh sb="492" eb="494">
      <t>ゲンショウ</t>
    </rPh>
    <rPh sb="497" eb="499">
      <t>テイカ</t>
    </rPh>
    <rPh sb="500" eb="502">
      <t>ヨソウ</t>
    </rPh>
    <rPh sb="511" eb="513">
      <t>シセツ</t>
    </rPh>
    <rPh sb="514" eb="516">
      <t>コウシン</t>
    </rPh>
    <rPh sb="516" eb="518">
      <t>ジキ</t>
    </rPh>
    <rPh sb="519" eb="520">
      <t>ムカ</t>
    </rPh>
    <rPh sb="522" eb="523">
      <t>サイ</t>
    </rPh>
    <rPh sb="534" eb="536">
      <t>シセツ</t>
    </rPh>
    <rPh sb="537" eb="539">
      <t>トウゴウ</t>
    </rPh>
    <rPh sb="540" eb="542">
      <t>シヤ</t>
    </rPh>
    <rPh sb="543" eb="544">
      <t>イ</t>
    </rPh>
    <rPh sb="546" eb="548">
      <t>ケイカク</t>
    </rPh>
    <rPh sb="549" eb="550">
      <t>タ</t>
    </rPh>
    <rPh sb="552" eb="554">
      <t>ヒツヨウ</t>
    </rPh>
    <phoneticPr fontId="4"/>
  </si>
  <si>
    <t>　簡易水道事業は、上水道事業と同じ料金水準としているが、経営効率が悪いため、料金収入のみで経営の健全性を確保することは困難な事業である。
　そのため、企業債や一般会計からの繰入金に大きく依存している。特に一般会計からの繰入金については、水道使用者以外にも負担を強いることになっており、負担の公平性の観点から望ましい状況ではなく、経営の改善が必要である。
　また、今後、人口が減少し、施設利用率も低下していく中で、簡易水道事業単独で経営を維持することは困難であると判断し、令和3年度に上水道事業等との経営統合を行った。（R3.4.1統合）</t>
    <rPh sb="1" eb="3">
      <t>カンイ</t>
    </rPh>
    <rPh sb="3" eb="5">
      <t>スイドウ</t>
    </rPh>
    <rPh sb="5" eb="7">
      <t>ジギョウ</t>
    </rPh>
    <rPh sb="9" eb="12">
      <t>ジョウスイドウ</t>
    </rPh>
    <rPh sb="12" eb="14">
      <t>ジギョウ</t>
    </rPh>
    <rPh sb="15" eb="16">
      <t>オナ</t>
    </rPh>
    <rPh sb="17" eb="19">
      <t>リョウキン</t>
    </rPh>
    <rPh sb="19" eb="21">
      <t>スイジュン</t>
    </rPh>
    <rPh sb="28" eb="30">
      <t>ケイエイ</t>
    </rPh>
    <rPh sb="30" eb="32">
      <t>コウリツ</t>
    </rPh>
    <rPh sb="33" eb="34">
      <t>ワル</t>
    </rPh>
    <rPh sb="38" eb="40">
      <t>リョウキン</t>
    </rPh>
    <rPh sb="40" eb="42">
      <t>シュウニュウ</t>
    </rPh>
    <rPh sb="45" eb="47">
      <t>ケイエイ</t>
    </rPh>
    <rPh sb="48" eb="51">
      <t>ケンゼンセイ</t>
    </rPh>
    <rPh sb="52" eb="54">
      <t>カクホ</t>
    </rPh>
    <rPh sb="59" eb="61">
      <t>コンナン</t>
    </rPh>
    <rPh sb="62" eb="64">
      <t>ジギョウ</t>
    </rPh>
    <rPh sb="75" eb="77">
      <t>キギョウ</t>
    </rPh>
    <rPh sb="77" eb="78">
      <t>サイ</t>
    </rPh>
    <rPh sb="79" eb="81">
      <t>イッパン</t>
    </rPh>
    <rPh sb="81" eb="83">
      <t>カイケイ</t>
    </rPh>
    <rPh sb="86" eb="88">
      <t>クリイレ</t>
    </rPh>
    <rPh sb="88" eb="89">
      <t>キン</t>
    </rPh>
    <rPh sb="90" eb="91">
      <t>オオ</t>
    </rPh>
    <rPh sb="93" eb="95">
      <t>イゾン</t>
    </rPh>
    <rPh sb="100" eb="101">
      <t>トク</t>
    </rPh>
    <rPh sb="102" eb="104">
      <t>イッパン</t>
    </rPh>
    <rPh sb="104" eb="106">
      <t>カイケイ</t>
    </rPh>
    <rPh sb="109" eb="111">
      <t>クリイレ</t>
    </rPh>
    <rPh sb="111" eb="112">
      <t>キン</t>
    </rPh>
    <rPh sb="118" eb="120">
      <t>スイドウ</t>
    </rPh>
    <rPh sb="120" eb="123">
      <t>シヨウシャ</t>
    </rPh>
    <rPh sb="123" eb="125">
      <t>イガイ</t>
    </rPh>
    <rPh sb="127" eb="129">
      <t>フタン</t>
    </rPh>
    <rPh sb="130" eb="131">
      <t>シ</t>
    </rPh>
    <rPh sb="142" eb="144">
      <t>フタン</t>
    </rPh>
    <rPh sb="145" eb="148">
      <t>コウヘイセイ</t>
    </rPh>
    <rPh sb="149" eb="151">
      <t>カンテン</t>
    </rPh>
    <rPh sb="153" eb="154">
      <t>ノゾ</t>
    </rPh>
    <rPh sb="157" eb="159">
      <t>ジョウキョウ</t>
    </rPh>
    <rPh sb="164" eb="166">
      <t>ケイエイ</t>
    </rPh>
    <rPh sb="167" eb="169">
      <t>カイゼン</t>
    </rPh>
    <rPh sb="170" eb="172">
      <t>ヒツヨウ</t>
    </rPh>
    <rPh sb="181" eb="183">
      <t>コンゴ</t>
    </rPh>
    <rPh sb="184" eb="186">
      <t>ジンコウ</t>
    </rPh>
    <rPh sb="187" eb="189">
      <t>ゲンショウ</t>
    </rPh>
    <rPh sb="191" eb="193">
      <t>シセツ</t>
    </rPh>
    <rPh sb="193" eb="195">
      <t>リヨウ</t>
    </rPh>
    <rPh sb="195" eb="196">
      <t>リツ</t>
    </rPh>
    <rPh sb="197" eb="199">
      <t>テイカ</t>
    </rPh>
    <rPh sb="203" eb="204">
      <t>ナカ</t>
    </rPh>
    <rPh sb="206" eb="208">
      <t>カンイ</t>
    </rPh>
    <rPh sb="208" eb="210">
      <t>スイドウ</t>
    </rPh>
    <rPh sb="210" eb="212">
      <t>ジギョウ</t>
    </rPh>
    <rPh sb="212" eb="214">
      <t>タンドク</t>
    </rPh>
    <rPh sb="215" eb="217">
      <t>ケイエイ</t>
    </rPh>
    <rPh sb="218" eb="220">
      <t>イジ</t>
    </rPh>
    <rPh sb="225" eb="227">
      <t>コンナン</t>
    </rPh>
    <rPh sb="231" eb="233">
      <t>ハンダン</t>
    </rPh>
    <rPh sb="235" eb="237">
      <t>レイワ</t>
    </rPh>
    <rPh sb="238" eb="239">
      <t>ネン</t>
    </rPh>
    <rPh sb="239" eb="240">
      <t>ド</t>
    </rPh>
    <rPh sb="241" eb="244">
      <t>ジョウスイドウ</t>
    </rPh>
    <rPh sb="244" eb="246">
      <t>ジギョウ</t>
    </rPh>
    <rPh sb="246" eb="247">
      <t>トウ</t>
    </rPh>
    <rPh sb="249" eb="251">
      <t>ケイエイ</t>
    </rPh>
    <rPh sb="251" eb="253">
      <t>トウゴウ</t>
    </rPh>
    <rPh sb="254" eb="255">
      <t>オコナ</t>
    </rPh>
    <rPh sb="265" eb="267">
      <t>トウゴウ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</si>
</sst>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c:v>
                </c:pt>
                <c:pt idx="1">
                  <c:v>0.37</c:v>
                </c:pt>
                <c:pt idx="2">
                  <c:v>0.3</c:v>
                </c:pt>
                <c:pt idx="3">
                  <c:v>0.22</c:v>
                </c:pt>
                <c:pt idx="4">
                  <c:v>0.23</c:v>
                </c:pt>
              </c:numCache>
            </c:numRef>
          </c:val>
          <c:extLst>
            <c:ext xmlns:c16="http://schemas.microsoft.com/office/drawing/2014/chart" uri="{C3380CC4-5D6E-409C-BE32-E72D297353CC}">
              <c16:uniqueId val="{00000000-E478-4897-9463-DECD5007324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E478-4897-9463-DECD5007324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33.270000000000003</c:v>
                </c:pt>
                <c:pt idx="1">
                  <c:v>33.11</c:v>
                </c:pt>
                <c:pt idx="2">
                  <c:v>31.9</c:v>
                </c:pt>
                <c:pt idx="3">
                  <c:v>32.380000000000003</c:v>
                </c:pt>
                <c:pt idx="4">
                  <c:v>33.04</c:v>
                </c:pt>
              </c:numCache>
            </c:numRef>
          </c:val>
          <c:extLst>
            <c:ext xmlns:c16="http://schemas.microsoft.com/office/drawing/2014/chart" uri="{C3380CC4-5D6E-409C-BE32-E72D297353CC}">
              <c16:uniqueId val="{00000000-9A7E-423B-9784-ADD135CFFB0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9A7E-423B-9784-ADD135CFFB0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87.42</c:v>
                </c:pt>
                <c:pt idx="1">
                  <c:v>88.52</c:v>
                </c:pt>
                <c:pt idx="2">
                  <c:v>90.97</c:v>
                </c:pt>
                <c:pt idx="3">
                  <c:v>89.87</c:v>
                </c:pt>
                <c:pt idx="4">
                  <c:v>89.45</c:v>
                </c:pt>
              </c:numCache>
            </c:numRef>
          </c:val>
          <c:extLst>
            <c:ext xmlns:c16="http://schemas.microsoft.com/office/drawing/2014/chart" uri="{C3380CC4-5D6E-409C-BE32-E72D297353CC}">
              <c16:uniqueId val="{00000000-C91F-4997-975E-502AD8EC85F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C91F-4997-975E-502AD8EC85F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65.62</c:v>
                </c:pt>
                <c:pt idx="1">
                  <c:v>67.55</c:v>
                </c:pt>
                <c:pt idx="2">
                  <c:v>68.8</c:v>
                </c:pt>
                <c:pt idx="3">
                  <c:v>68.38</c:v>
                </c:pt>
                <c:pt idx="4">
                  <c:v>72.78</c:v>
                </c:pt>
              </c:numCache>
            </c:numRef>
          </c:val>
          <c:extLst>
            <c:ext xmlns:c16="http://schemas.microsoft.com/office/drawing/2014/chart" uri="{C3380CC4-5D6E-409C-BE32-E72D297353CC}">
              <c16:uniqueId val="{00000000-D130-4BEF-B18A-14B362E74DA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D130-4BEF-B18A-14B362E74DA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A5-4A75-B8ED-DFFCE2549AE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A5-4A75-B8ED-DFFCE2549AE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66-437D-AA90-C84F12D46FC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66-437D-AA90-C84F12D46FC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BC-4716-ACC0-AA3E46EE564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BC-4716-ACC0-AA3E46EE564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BC-47B2-8278-3B8BDE52D16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BC-47B2-8278-3B8BDE52D16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840.14</c:v>
                </c:pt>
                <c:pt idx="1">
                  <c:v>790.39</c:v>
                </c:pt>
                <c:pt idx="2">
                  <c:v>726.32</c:v>
                </c:pt>
                <c:pt idx="3">
                  <c:v>682.04</c:v>
                </c:pt>
                <c:pt idx="4">
                  <c:v>637.62</c:v>
                </c:pt>
              </c:numCache>
            </c:numRef>
          </c:val>
          <c:extLst>
            <c:ext xmlns:c16="http://schemas.microsoft.com/office/drawing/2014/chart" uri="{C3380CC4-5D6E-409C-BE32-E72D297353CC}">
              <c16:uniqueId val="{00000000-8B83-420E-89D2-FAF6009FAA1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8B83-420E-89D2-FAF6009FAA1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60.48</c:v>
                </c:pt>
                <c:pt idx="1">
                  <c:v>62.44</c:v>
                </c:pt>
                <c:pt idx="2">
                  <c:v>63.79</c:v>
                </c:pt>
                <c:pt idx="3">
                  <c:v>63.9</c:v>
                </c:pt>
                <c:pt idx="4">
                  <c:v>67.290000000000006</c:v>
                </c:pt>
              </c:numCache>
            </c:numRef>
          </c:val>
          <c:extLst>
            <c:ext xmlns:c16="http://schemas.microsoft.com/office/drawing/2014/chart" uri="{C3380CC4-5D6E-409C-BE32-E72D297353CC}">
              <c16:uniqueId val="{00000000-1B4D-45DB-8EBC-A0CBAF78227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1B4D-45DB-8EBC-A0CBAF78227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252.66</c:v>
                </c:pt>
                <c:pt idx="1">
                  <c:v>246.98</c:v>
                </c:pt>
                <c:pt idx="2">
                  <c:v>249.93</c:v>
                </c:pt>
                <c:pt idx="3">
                  <c:v>255.6</c:v>
                </c:pt>
                <c:pt idx="4">
                  <c:v>242.72</c:v>
                </c:pt>
              </c:numCache>
            </c:numRef>
          </c:val>
          <c:extLst>
            <c:ext xmlns:c16="http://schemas.microsoft.com/office/drawing/2014/chart" uri="{C3380CC4-5D6E-409C-BE32-E72D297353CC}">
              <c16:uniqueId val="{00000000-44B3-451A-A6C6-FA9BD1C577E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44B3-451A-A6C6-FA9BD1C577E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西条市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108025</v>
      </c>
      <c r="AM8" s="67"/>
      <c r="AN8" s="67"/>
      <c r="AO8" s="67"/>
      <c r="AP8" s="67"/>
      <c r="AQ8" s="67"/>
      <c r="AR8" s="67"/>
      <c r="AS8" s="67"/>
      <c r="AT8" s="66">
        <f>データ!$S$6</f>
        <v>510.04</v>
      </c>
      <c r="AU8" s="66"/>
      <c r="AV8" s="66"/>
      <c r="AW8" s="66"/>
      <c r="AX8" s="66"/>
      <c r="AY8" s="66"/>
      <c r="AZ8" s="66"/>
      <c r="BA8" s="66"/>
      <c r="BB8" s="66">
        <f>データ!$T$6</f>
        <v>211.8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4.84</v>
      </c>
      <c r="Q10" s="66"/>
      <c r="R10" s="66"/>
      <c r="S10" s="66"/>
      <c r="T10" s="66"/>
      <c r="U10" s="66"/>
      <c r="V10" s="66"/>
      <c r="W10" s="67">
        <f>データ!$Q$6</f>
        <v>2893</v>
      </c>
      <c r="X10" s="67"/>
      <c r="Y10" s="67"/>
      <c r="Z10" s="67"/>
      <c r="AA10" s="67"/>
      <c r="AB10" s="67"/>
      <c r="AC10" s="67"/>
      <c r="AD10" s="2"/>
      <c r="AE10" s="2"/>
      <c r="AF10" s="2"/>
      <c r="AG10" s="2"/>
      <c r="AH10" s="2"/>
      <c r="AI10" s="2"/>
      <c r="AJ10" s="2"/>
      <c r="AK10" s="2"/>
      <c r="AL10" s="67">
        <f>データ!$U$6</f>
        <v>3375</v>
      </c>
      <c r="AM10" s="67"/>
      <c r="AN10" s="67"/>
      <c r="AO10" s="67"/>
      <c r="AP10" s="67"/>
      <c r="AQ10" s="67"/>
      <c r="AR10" s="67"/>
      <c r="AS10" s="67"/>
      <c r="AT10" s="66">
        <f>データ!$V$6</f>
        <v>11.99</v>
      </c>
      <c r="AU10" s="66"/>
      <c r="AV10" s="66"/>
      <c r="AW10" s="66"/>
      <c r="AX10" s="66"/>
      <c r="AY10" s="66"/>
      <c r="AZ10" s="66"/>
      <c r="BA10" s="66"/>
      <c r="BB10" s="66">
        <f>データ!$W$6</f>
        <v>281.48</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FVe9bxwdD4rfmHHLIDGN7ilS0hQb8rJW/47Jj8q5DTxf3+zwK/48WcvrupaBzSqmglipGubiar0Fr6+5WhJcZw==" saltValue="QAeNp93/Ky0zHGNGkW/Rr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382060</v>
      </c>
      <c r="D6" s="34">
        <f t="shared" si="3"/>
        <v>47</v>
      </c>
      <c r="E6" s="34">
        <f t="shared" si="3"/>
        <v>1</v>
      </c>
      <c r="F6" s="34">
        <f t="shared" si="3"/>
        <v>0</v>
      </c>
      <c r="G6" s="34">
        <f t="shared" si="3"/>
        <v>0</v>
      </c>
      <c r="H6" s="34" t="str">
        <f t="shared" si="3"/>
        <v>愛媛県　西条市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4.84</v>
      </c>
      <c r="Q6" s="35">
        <f t="shared" si="3"/>
        <v>2893</v>
      </c>
      <c r="R6" s="35">
        <f t="shared" si="3"/>
        <v>108025</v>
      </c>
      <c r="S6" s="35">
        <f t="shared" si="3"/>
        <v>510.04</v>
      </c>
      <c r="T6" s="35">
        <f t="shared" si="3"/>
        <v>211.8</v>
      </c>
      <c r="U6" s="35">
        <f t="shared" si="3"/>
        <v>3375</v>
      </c>
      <c r="V6" s="35">
        <f t="shared" si="3"/>
        <v>11.99</v>
      </c>
      <c r="W6" s="35">
        <f t="shared" si="3"/>
        <v>281.48</v>
      </c>
      <c r="X6" s="36">
        <f>IF(X7="",NA(),X7)</f>
        <v>65.62</v>
      </c>
      <c r="Y6" s="36">
        <f t="shared" ref="Y6:AG6" si="4">IF(Y7="",NA(),Y7)</f>
        <v>67.55</v>
      </c>
      <c r="Z6" s="36">
        <f t="shared" si="4"/>
        <v>68.8</v>
      </c>
      <c r="AA6" s="36">
        <f t="shared" si="4"/>
        <v>68.38</v>
      </c>
      <c r="AB6" s="36">
        <f t="shared" si="4"/>
        <v>72.78</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840.14</v>
      </c>
      <c r="BF6" s="36">
        <f t="shared" ref="BF6:BN6" si="7">IF(BF7="",NA(),BF7)</f>
        <v>790.39</v>
      </c>
      <c r="BG6" s="36">
        <f t="shared" si="7"/>
        <v>726.32</v>
      </c>
      <c r="BH6" s="36">
        <f t="shared" si="7"/>
        <v>682.04</v>
      </c>
      <c r="BI6" s="36">
        <f t="shared" si="7"/>
        <v>637.62</v>
      </c>
      <c r="BJ6" s="36">
        <f t="shared" si="7"/>
        <v>1144.79</v>
      </c>
      <c r="BK6" s="36">
        <f t="shared" si="7"/>
        <v>1061.58</v>
      </c>
      <c r="BL6" s="36">
        <f t="shared" si="7"/>
        <v>1007.7</v>
      </c>
      <c r="BM6" s="36">
        <f t="shared" si="7"/>
        <v>1018.52</v>
      </c>
      <c r="BN6" s="36">
        <f t="shared" si="7"/>
        <v>949.61</v>
      </c>
      <c r="BO6" s="35" t="str">
        <f>IF(BO7="","",IF(BO7="-","【-】","【"&amp;SUBSTITUTE(TEXT(BO7,"#,##0.00"),"-","△")&amp;"】"))</f>
        <v>【949.15】</v>
      </c>
      <c r="BP6" s="36">
        <f>IF(BP7="",NA(),BP7)</f>
        <v>60.48</v>
      </c>
      <c r="BQ6" s="36">
        <f t="shared" ref="BQ6:BY6" si="8">IF(BQ7="",NA(),BQ7)</f>
        <v>62.44</v>
      </c>
      <c r="BR6" s="36">
        <f t="shared" si="8"/>
        <v>63.79</v>
      </c>
      <c r="BS6" s="36">
        <f t="shared" si="8"/>
        <v>63.9</v>
      </c>
      <c r="BT6" s="36">
        <f t="shared" si="8"/>
        <v>67.290000000000006</v>
      </c>
      <c r="BU6" s="36">
        <f t="shared" si="8"/>
        <v>56.04</v>
      </c>
      <c r="BV6" s="36">
        <f t="shared" si="8"/>
        <v>58.52</v>
      </c>
      <c r="BW6" s="36">
        <f t="shared" si="8"/>
        <v>59.22</v>
      </c>
      <c r="BX6" s="36">
        <f t="shared" si="8"/>
        <v>58.79</v>
      </c>
      <c r="BY6" s="36">
        <f t="shared" si="8"/>
        <v>58.41</v>
      </c>
      <c r="BZ6" s="35" t="str">
        <f>IF(BZ7="","",IF(BZ7="-","【-】","【"&amp;SUBSTITUTE(TEXT(BZ7,"#,##0.00"),"-","△")&amp;"】"))</f>
        <v>【55.87】</v>
      </c>
      <c r="CA6" s="36">
        <f>IF(CA7="",NA(),CA7)</f>
        <v>252.66</v>
      </c>
      <c r="CB6" s="36">
        <f t="shared" ref="CB6:CJ6" si="9">IF(CB7="",NA(),CB7)</f>
        <v>246.98</v>
      </c>
      <c r="CC6" s="36">
        <f t="shared" si="9"/>
        <v>249.93</v>
      </c>
      <c r="CD6" s="36">
        <f t="shared" si="9"/>
        <v>255.6</v>
      </c>
      <c r="CE6" s="36">
        <f t="shared" si="9"/>
        <v>242.72</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33.270000000000003</v>
      </c>
      <c r="CM6" s="36">
        <f t="shared" ref="CM6:CU6" si="10">IF(CM7="",NA(),CM7)</f>
        <v>33.11</v>
      </c>
      <c r="CN6" s="36">
        <f t="shared" si="10"/>
        <v>31.9</v>
      </c>
      <c r="CO6" s="36">
        <f t="shared" si="10"/>
        <v>32.380000000000003</v>
      </c>
      <c r="CP6" s="36">
        <f t="shared" si="10"/>
        <v>33.04</v>
      </c>
      <c r="CQ6" s="36">
        <f t="shared" si="10"/>
        <v>55.9</v>
      </c>
      <c r="CR6" s="36">
        <f t="shared" si="10"/>
        <v>57.3</v>
      </c>
      <c r="CS6" s="36">
        <f t="shared" si="10"/>
        <v>56.76</v>
      </c>
      <c r="CT6" s="36">
        <f t="shared" si="10"/>
        <v>56.04</v>
      </c>
      <c r="CU6" s="36">
        <f t="shared" si="10"/>
        <v>58.52</v>
      </c>
      <c r="CV6" s="35" t="str">
        <f>IF(CV7="","",IF(CV7="-","【-】","【"&amp;SUBSTITUTE(TEXT(CV7,"#,##0.00"),"-","△")&amp;"】"))</f>
        <v>【56.31】</v>
      </c>
      <c r="CW6" s="36">
        <f>IF(CW7="",NA(),CW7)</f>
        <v>87.42</v>
      </c>
      <c r="CX6" s="36">
        <f t="shared" ref="CX6:DF6" si="11">IF(CX7="",NA(),CX7)</f>
        <v>88.52</v>
      </c>
      <c r="CY6" s="36">
        <f t="shared" si="11"/>
        <v>90.97</v>
      </c>
      <c r="CZ6" s="36">
        <f t="shared" si="11"/>
        <v>89.87</v>
      </c>
      <c r="DA6" s="36">
        <f t="shared" si="11"/>
        <v>89.45</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v>
      </c>
      <c r="EE6" s="36">
        <f t="shared" ref="EE6:EM6" si="14">IF(EE7="",NA(),EE7)</f>
        <v>0.37</v>
      </c>
      <c r="EF6" s="36">
        <f t="shared" si="14"/>
        <v>0.3</v>
      </c>
      <c r="EG6" s="36">
        <f t="shared" si="14"/>
        <v>0.22</v>
      </c>
      <c r="EH6" s="36">
        <f t="shared" si="14"/>
        <v>0.23</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382060</v>
      </c>
      <c r="D7" s="38">
        <v>47</v>
      </c>
      <c r="E7" s="38">
        <v>1</v>
      </c>
      <c r="F7" s="38">
        <v>0</v>
      </c>
      <c r="G7" s="38">
        <v>0</v>
      </c>
      <c r="H7" s="38" t="s">
        <v>96</v>
      </c>
      <c r="I7" s="38" t="s">
        <v>97</v>
      </c>
      <c r="J7" s="38" t="s">
        <v>98</v>
      </c>
      <c r="K7" s="38" t="s">
        <v>99</v>
      </c>
      <c r="L7" s="38" t="s">
        <v>100</v>
      </c>
      <c r="M7" s="38" t="s">
        <v>101</v>
      </c>
      <c r="N7" s="39" t="s">
        <v>102</v>
      </c>
      <c r="O7" s="39" t="s">
        <v>103</v>
      </c>
      <c r="P7" s="39">
        <v>4.84</v>
      </c>
      <c r="Q7" s="39">
        <v>2893</v>
      </c>
      <c r="R7" s="39">
        <v>108025</v>
      </c>
      <c r="S7" s="39">
        <v>510.04</v>
      </c>
      <c r="T7" s="39">
        <v>211.8</v>
      </c>
      <c r="U7" s="39">
        <v>3375</v>
      </c>
      <c r="V7" s="39">
        <v>11.99</v>
      </c>
      <c r="W7" s="39">
        <v>281.48</v>
      </c>
      <c r="X7" s="39">
        <v>65.62</v>
      </c>
      <c r="Y7" s="39">
        <v>67.55</v>
      </c>
      <c r="Z7" s="39">
        <v>68.8</v>
      </c>
      <c r="AA7" s="39">
        <v>68.38</v>
      </c>
      <c r="AB7" s="39">
        <v>72.78</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840.14</v>
      </c>
      <c r="BF7" s="39">
        <v>790.39</v>
      </c>
      <c r="BG7" s="39">
        <v>726.32</v>
      </c>
      <c r="BH7" s="39">
        <v>682.04</v>
      </c>
      <c r="BI7" s="39">
        <v>637.62</v>
      </c>
      <c r="BJ7" s="39">
        <v>1144.79</v>
      </c>
      <c r="BK7" s="39">
        <v>1061.58</v>
      </c>
      <c r="BL7" s="39">
        <v>1007.7</v>
      </c>
      <c r="BM7" s="39">
        <v>1018.52</v>
      </c>
      <c r="BN7" s="39">
        <v>949.61</v>
      </c>
      <c r="BO7" s="39">
        <v>949.15</v>
      </c>
      <c r="BP7" s="39">
        <v>60.48</v>
      </c>
      <c r="BQ7" s="39">
        <v>62.44</v>
      </c>
      <c r="BR7" s="39">
        <v>63.79</v>
      </c>
      <c r="BS7" s="39">
        <v>63.9</v>
      </c>
      <c r="BT7" s="39">
        <v>67.290000000000006</v>
      </c>
      <c r="BU7" s="39">
        <v>56.04</v>
      </c>
      <c r="BV7" s="39">
        <v>58.52</v>
      </c>
      <c r="BW7" s="39">
        <v>59.22</v>
      </c>
      <c r="BX7" s="39">
        <v>58.79</v>
      </c>
      <c r="BY7" s="39">
        <v>58.41</v>
      </c>
      <c r="BZ7" s="39">
        <v>55.87</v>
      </c>
      <c r="CA7" s="39">
        <v>252.66</v>
      </c>
      <c r="CB7" s="39">
        <v>246.98</v>
      </c>
      <c r="CC7" s="39">
        <v>249.93</v>
      </c>
      <c r="CD7" s="39">
        <v>255.6</v>
      </c>
      <c r="CE7" s="39">
        <v>242.72</v>
      </c>
      <c r="CF7" s="39">
        <v>304.35000000000002</v>
      </c>
      <c r="CG7" s="39">
        <v>296.3</v>
      </c>
      <c r="CH7" s="39">
        <v>292.89999999999998</v>
      </c>
      <c r="CI7" s="39">
        <v>298.25</v>
      </c>
      <c r="CJ7" s="39">
        <v>303.27999999999997</v>
      </c>
      <c r="CK7" s="39">
        <v>288.19</v>
      </c>
      <c r="CL7" s="39">
        <v>33.270000000000003</v>
      </c>
      <c r="CM7" s="39">
        <v>33.11</v>
      </c>
      <c r="CN7" s="39">
        <v>31.9</v>
      </c>
      <c r="CO7" s="39">
        <v>32.380000000000003</v>
      </c>
      <c r="CP7" s="39">
        <v>33.04</v>
      </c>
      <c r="CQ7" s="39">
        <v>55.9</v>
      </c>
      <c r="CR7" s="39">
        <v>57.3</v>
      </c>
      <c r="CS7" s="39">
        <v>56.76</v>
      </c>
      <c r="CT7" s="39">
        <v>56.04</v>
      </c>
      <c r="CU7" s="39">
        <v>58.52</v>
      </c>
      <c r="CV7" s="39">
        <v>56.31</v>
      </c>
      <c r="CW7" s="39">
        <v>87.42</v>
      </c>
      <c r="CX7" s="39">
        <v>88.52</v>
      </c>
      <c r="CY7" s="39">
        <v>90.97</v>
      </c>
      <c r="CZ7" s="39">
        <v>89.87</v>
      </c>
      <c r="DA7" s="39">
        <v>89.45</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0.3</v>
      </c>
      <c r="EE7" s="39">
        <v>0.37</v>
      </c>
      <c r="EF7" s="39">
        <v>0.3</v>
      </c>
      <c r="EG7" s="39">
        <v>0.22</v>
      </c>
      <c r="EH7" s="39">
        <v>0.23</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2022-02-09T01:57:38Z</cp:lastPrinted>
  <dcterms:created xsi:type="dcterms:W3CDTF">2021-12-03T07:04:44Z</dcterms:created>
  <dcterms:modified xsi:type="dcterms:W3CDTF">2022-02-09T01:57:40Z</dcterms:modified>
  <cp:category/>
</cp:coreProperties>
</file>