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EZecDiaoYqaSqCqzy9K0oKeTNrQV76MhWxNn4+VHZtAYS+YNw+Tt8Mbn18j1hHPeZsMWZbcwv3tnlhsjzcPHw==" workbookSaltValue="1/mUjQsvcVODx0T1YGcqNg==" workbookSpinCount="100000" lockStructure="1"/>
  <bookViews>
    <workbookView xWindow="0" yWindow="0" windowWidth="19200" windowHeight="505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6" i="5" l="1"/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F85" i="4"/>
  <c r="E85" i="4"/>
  <c r="AL10" i="4"/>
  <c r="AD10" i="4"/>
  <c r="I10" i="4"/>
  <c r="B10" i="4"/>
  <c r="BB8" i="4"/>
  <c r="AD8" i="4"/>
  <c r="I8" i="4"/>
</calcChain>
</file>

<file path=xl/sharedStrings.xml><?xml version="1.0" encoding="utf-8"?>
<sst xmlns="http://schemas.openxmlformats.org/spreadsheetml/2006/main" count="307" uniqueCount="117">
  <si>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</si>
  <si>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</si>
  <si>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</si>
  <si>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</si>
  <si>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</si>
  <si>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</si>
  <si>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</si>
  <si>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</si>
  <si>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</si>
  <si>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</si>
  <si>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</si>
  <si>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</si>
  <si>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</si>
  <si>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</si>
  <si>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</si>
  <si>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</si>
  <si>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</si>
  <si>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</si>
  <si>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</si>
  <si>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</si>
  <si>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</si>
  <si>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</si>
  <si>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</si>
  <si>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</si>
  <si>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</si>
  <si>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</si>
  <si>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</si>
  <si>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</si>
  <si>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</si>
  <si>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</si>
  <si>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</si>
  <si>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</si>
  <si>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</si>
  <si>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</si>
  <si>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</si>
  <si>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</si>
  <si>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</si>
  <si>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</si>
  <si>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</si>
  <si>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</si>
  <si>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</si>
  <si>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</si>
  <si>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</si>
  <si>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</si>
  <si>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</si>
  <si>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</si>
  <si>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</si>
  <si>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</si>
  <si>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</si>
  <si>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</si>
  <si>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</si>
  <si>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</si>
  <si>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</si>
  <si>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</si>
  <si>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</si>
  <si>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</si>
  <si>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</si>
  <si>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</si>
  <si>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</si>
  <si>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</si>
  <si>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</si>
  <si>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</si>
  <si>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</si>
  <si>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</si>
  <si>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</si>
  <si>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</si>
  <si>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</si>
  <si>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</si>
  <si>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</si>
  <si>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</si>
  <si>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</si>
  <si>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</si>
  <si>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</si>
  <si>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</si>
  <si>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</si>
  <si>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</si>
  <si>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</si>
  <si>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</si>
  <si>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</si>
  <si>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</si>
  <si>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</si>
  <si>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</si>
  <si>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</si>
  <si>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</si>
  <si>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</si>
  <si>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</si>
  <si>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</si>
  <si>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</si>
  <si>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</si>
  <si>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</si>
  <si>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</si>
  <si>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</si>
  <si>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</si>
  <si>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</si>
  <si>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</si>
  <si>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</si>
  <si>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</si>
  <si>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</si>
  <si>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</si>
  <si>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</si>
  <si>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</si>
  <si>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</si>
  <si>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</si>
  <si>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</si>
  <si>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</si>
  <si>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</si>
  <si>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</si>
  <si>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</si>
  <si>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</si>
  <si>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</si>
  <si>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</si>
  <si>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</si>
  <si>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</si>
  <si>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</si>
  <si>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事業開始は平成12年度からで、浄化槽本体の大規模修繕は少ないが、部品（ブロワー等）は一定期間経過するにつれ取替交換が必要になっている。</t>
    <phoneticPr fontId="4"/>
  </si>
  <si>
    <t>　経常収支比率は100％以上であるものの、一般会計からの繰入金に依存している。
　流動比率は、一般会計からの繰入金により、現金が増えたため100％に近づいている。
　経費回収率は、定年退職者の不在により経費が減少したため、増加している。
　汚水処理原価は、全国・類似団体平均を下回っており、低コストで汚水処理が出来ている。</t>
    <rPh sb="61" eb="63">
      <t>ゲンキン</t>
    </rPh>
    <rPh sb="64" eb="65">
      <t>フ</t>
    </rPh>
    <rPh sb="90" eb="92">
      <t>テイネン</t>
    </rPh>
    <rPh sb="96" eb="98">
      <t>フザイ</t>
    </rPh>
    <rPh sb="104" eb="106">
      <t>ゲンショウ</t>
    </rPh>
    <rPh sb="111" eb="113">
      <t>ゾウカ</t>
    </rPh>
    <phoneticPr fontId="4"/>
  </si>
  <si>
    <t>　新規整備に伴う地方債償還額は平準化されつつあるが、一般会計からの繰入金に依存している。また、維持管理費用も料金収入で賄えていない状況であるため、使用料の適正化及び経費節約に努めつつ、新規整備の取り止め等も検討する必要がある。</t>
    <rPh sb="26" eb="28">
      <t>イッパン</t>
    </rPh>
    <rPh sb="28" eb="30">
      <t>カイケイ</t>
    </rPh>
    <rPh sb="33" eb="35">
      <t>クリイレ</t>
    </rPh>
    <rPh sb="35" eb="36">
      <t>キン</t>
    </rPh>
    <rPh sb="37" eb="39">
      <t>イゾン</t>
    </rPh>
    <rPh sb="65" eb="6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</si>
</sst>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A9-4D81-8763-9124D68D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04480"/>
        <c:axId val="5880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A9-4D81-8763-9124D68D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4480"/>
        <c:axId val="58806656"/>
      </c:lineChart>
      <c:dateAx>
        <c:axId val="58804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06656"/>
        <c:crosses val="autoZero"/>
        <c:auto val="1"/>
        <c:lblOffset val="100"/>
        <c:baseTimeUnit val="years"/>
      </c:dateAx>
      <c:valAx>
        <c:axId val="5880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0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3-4E03-9F87-0691BEB0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77184"/>
        <c:axId val="10048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C3-4E03-9F87-0691BEB0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184"/>
        <c:axId val="100487552"/>
      </c:lineChart>
      <c:dateAx>
        <c:axId val="100477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487552"/>
        <c:crosses val="autoZero"/>
        <c:auto val="1"/>
        <c:lblOffset val="100"/>
        <c:baseTimeUnit val="years"/>
      </c:dateAx>
      <c:valAx>
        <c:axId val="10048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7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07-407C-A60A-7BB6A8AC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18528"/>
        <c:axId val="10052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07-407C-A60A-7BB6A8AC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528"/>
        <c:axId val="100524800"/>
      </c:lineChart>
      <c:dateAx>
        <c:axId val="100518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524800"/>
        <c:crosses val="autoZero"/>
        <c:auto val="1"/>
        <c:lblOffset val="100"/>
        <c:baseTimeUnit val="years"/>
      </c:dateAx>
      <c:valAx>
        <c:axId val="10052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1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104.55</c:v>
                </c:pt>
                <c:pt idx="4">
                  <c:v>104.58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5-4975-8DBA-6D2E8BC7C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9920"/>
        <c:axId val="636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96.05</c:v>
                </c:pt>
                <c:pt idx="4">
                  <c:v>99.03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B5-4975-8DBA-6D2E8BC7C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9920"/>
        <c:axId val="63648512"/>
      </c:lineChart>
      <c:dateAx>
        <c:axId val="58849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648512"/>
        <c:crosses val="autoZero"/>
        <c:auto val="1"/>
        <c:lblOffset val="100"/>
        <c:baseTimeUnit val="years"/>
      </c:dateAx>
      <c:valAx>
        <c:axId val="636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4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37.58</c:v>
                </c:pt>
                <c:pt idx="4">
                  <c:v>39.909999999999997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EB-473A-8520-837A70111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1776"/>
        <c:axId val="9968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23.76</c:v>
                </c:pt>
                <c:pt idx="4">
                  <c:v>15.74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EB-473A-8520-837A70111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1776"/>
        <c:axId val="99681408"/>
      </c:lineChart>
      <c:dateAx>
        <c:axId val="63691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681408"/>
        <c:crosses val="autoZero"/>
        <c:auto val="1"/>
        <c:lblOffset val="100"/>
        <c:baseTimeUnit val="years"/>
      </c:dateAx>
      <c:valAx>
        <c:axId val="9968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9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0-4F9A-9111-9D5259DEF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1888"/>
        <c:axId val="9970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C0-4F9A-9111-9D5259DEF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1888"/>
        <c:axId val="99703808"/>
      </c:lineChart>
      <c:dateAx>
        <c:axId val="99701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703808"/>
        <c:crosses val="autoZero"/>
        <c:auto val="1"/>
        <c:lblOffset val="100"/>
        <c:baseTimeUnit val="years"/>
      </c:dateAx>
      <c:valAx>
        <c:axId val="9970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0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17-4A16-A258-E0C3489A3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44000"/>
        <c:axId val="998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123.82</c:v>
                </c:pt>
                <c:pt idx="4">
                  <c:v>74.239999999999995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17-4A16-A258-E0C3489A3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4000"/>
        <c:axId val="99819904"/>
      </c:lineChart>
      <c:dateAx>
        <c:axId val="99744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819904"/>
        <c:crosses val="autoZero"/>
        <c:auto val="1"/>
        <c:lblOffset val="100"/>
        <c:baseTimeUnit val="years"/>
      </c:dateAx>
      <c:valAx>
        <c:axId val="998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4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49.44</c:v>
                </c:pt>
                <c:pt idx="4">
                  <c:v>96.15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5E-41A5-8600-98B577AB0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45248"/>
        <c:axId val="9984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89.72</c:v>
                </c:pt>
                <c:pt idx="4">
                  <c:v>100.47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5E-41A5-8600-98B577AB0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5248"/>
        <c:axId val="99847168"/>
      </c:lineChart>
      <c:dateAx>
        <c:axId val="99845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847168"/>
        <c:crosses val="autoZero"/>
        <c:auto val="1"/>
        <c:lblOffset val="100"/>
        <c:baseTimeUnit val="years"/>
      </c:dateAx>
      <c:valAx>
        <c:axId val="9984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4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8-4BFB-A19F-5B04B35B0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3904"/>
        <c:axId val="10028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88-4BFB-A19F-5B04B35B0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3904"/>
        <c:axId val="100285824"/>
      </c:lineChart>
      <c:dateAx>
        <c:axId val="100283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285824"/>
        <c:crosses val="autoZero"/>
        <c:auto val="1"/>
        <c:lblOffset val="100"/>
        <c:baseTimeUnit val="years"/>
      </c:dateAx>
      <c:valAx>
        <c:axId val="10028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8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50.45</c:v>
                </c:pt>
                <c:pt idx="4">
                  <c:v>57.82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C1-41B6-96CD-DE070939E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4864"/>
        <c:axId val="10032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C1-41B6-96CD-DE070939E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4864"/>
        <c:axId val="100326784"/>
      </c:lineChart>
      <c:dateAx>
        <c:axId val="100324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326784"/>
        <c:crosses val="autoZero"/>
        <c:auto val="1"/>
        <c:lblOffset val="100"/>
        <c:baseTimeUnit val="years"/>
      </c:dateAx>
      <c:valAx>
        <c:axId val="10032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174.47</c:v>
                </c:pt>
                <c:pt idx="4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B-4D3D-BC84-418E951D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9936"/>
        <c:axId val="1004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3B-4D3D-BC84-418E951D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936"/>
        <c:axId val="100450304"/>
      </c:lineChart>
      <c:dateAx>
        <c:axId val="1004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450304"/>
        <c:crosses val="autoZero"/>
        <c:auto val="1"/>
        <c:lblOffset val="100"/>
        <c:baseTimeUnit val="years"/>
      </c:dateAx>
      <c:valAx>
        <c:axId val="1004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BB11" zoomScale="145" zoomScaleNormal="145" workbookViewId="0">
      <selection activeCell="CF61" sqref="CF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八幡浜市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32584</v>
      </c>
      <c r="AM8" s="51"/>
      <c r="AN8" s="51"/>
      <c r="AO8" s="51"/>
      <c r="AP8" s="51"/>
      <c r="AQ8" s="51"/>
      <c r="AR8" s="51"/>
      <c r="AS8" s="51"/>
      <c r="AT8" s="46">
        <f>データ!T6</f>
        <v>132.65</v>
      </c>
      <c r="AU8" s="46"/>
      <c r="AV8" s="46"/>
      <c r="AW8" s="46"/>
      <c r="AX8" s="46"/>
      <c r="AY8" s="46"/>
      <c r="AZ8" s="46"/>
      <c r="BA8" s="46"/>
      <c r="BB8" s="46">
        <f>データ!U6</f>
        <v>245.64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49.12</v>
      </c>
      <c r="J10" s="46"/>
      <c r="K10" s="46"/>
      <c r="L10" s="46"/>
      <c r="M10" s="46"/>
      <c r="N10" s="46"/>
      <c r="O10" s="46"/>
      <c r="P10" s="46">
        <f>データ!P6</f>
        <v>8.65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3570</v>
      </c>
      <c r="AE10" s="51"/>
      <c r="AF10" s="51"/>
      <c r="AG10" s="51"/>
      <c r="AH10" s="51"/>
      <c r="AI10" s="51"/>
      <c r="AJ10" s="51"/>
      <c r="AK10" s="2"/>
      <c r="AL10" s="51">
        <f>データ!V6</f>
        <v>2793</v>
      </c>
      <c r="AM10" s="51"/>
      <c r="AN10" s="51"/>
      <c r="AO10" s="51"/>
      <c r="AP10" s="51"/>
      <c r="AQ10" s="51"/>
      <c r="AR10" s="51"/>
      <c r="AS10" s="51"/>
      <c r="AT10" s="46">
        <f>データ!W6</f>
        <v>126.6</v>
      </c>
      <c r="AU10" s="46"/>
      <c r="AV10" s="46"/>
      <c r="AW10" s="46"/>
      <c r="AX10" s="46"/>
      <c r="AY10" s="46"/>
      <c r="AZ10" s="46"/>
      <c r="BA10" s="46"/>
      <c r="BB10" s="46">
        <f>データ!X6</f>
        <v>22.06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【98.17】</v>
      </c>
      <c r="F85" s="26" t="str">
        <f>データ!AT6</f>
        <v>【92.20】</v>
      </c>
      <c r="G85" s="26" t="str">
        <f>データ!BE6</f>
        <v>【106.38】</v>
      </c>
      <c r="H85" s="26" t="str">
        <f>データ!BP6</f>
        <v>【314.13】</v>
      </c>
      <c r="I85" s="26" t="str">
        <f>データ!CA6</f>
        <v>【58.42】</v>
      </c>
      <c r="J85" s="26" t="str">
        <f>データ!CL6</f>
        <v>【282.28】</v>
      </c>
      <c r="K85" s="26" t="str">
        <f>データ!CW6</f>
        <v>【57.83】</v>
      </c>
      <c r="L85" s="26" t="str">
        <f>データ!DH6</f>
        <v>【77.67】</v>
      </c>
      <c r="M85" s="26" t="str">
        <f>データ!DS6</f>
        <v>【15.64】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6gU1ZYZ67FFqSpqPq9cRGvG3V5Q5PhsfD8TffosPy9y+MHFuypcKQGyKeyA8dXfRMCNnMm6ECUmDCrhbQJzEJA==" saltValue="TU6NpOhwdhmnrsYs9xbnx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topLeftCell="BB1" workbookViewId="0">
      <selection activeCell="BI13" sqref="BI13"/>
    </sheetView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382043</v>
      </c>
      <c r="D6" s="33">
        <f t="shared" si="3"/>
        <v>46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>
        <f t="shared" si="3"/>
        <v>49.12</v>
      </c>
      <c r="P6" s="34">
        <f t="shared" si="3"/>
        <v>8.65</v>
      </c>
      <c r="Q6" s="34">
        <f t="shared" si="3"/>
        <v>100</v>
      </c>
      <c r="R6" s="34">
        <f t="shared" si="3"/>
        <v>3570</v>
      </c>
      <c r="S6" s="34">
        <f t="shared" si="3"/>
        <v>32584</v>
      </c>
      <c r="T6" s="34">
        <f t="shared" si="3"/>
        <v>132.65</v>
      </c>
      <c r="U6" s="34">
        <f t="shared" si="3"/>
        <v>245.64</v>
      </c>
      <c r="V6" s="34">
        <f t="shared" si="3"/>
        <v>2793</v>
      </c>
      <c r="W6" s="34">
        <f t="shared" si="3"/>
        <v>126.6</v>
      </c>
      <c r="X6" s="34">
        <f t="shared" si="3"/>
        <v>22.06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104.55</v>
      </c>
      <c r="AC6" s="35">
        <f t="shared" si="4"/>
        <v>104.58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96.05</v>
      </c>
      <c r="AH6" s="35">
        <f t="shared" si="4"/>
        <v>99.03</v>
      </c>
      <c r="AI6" s="34" t="str">
        <f>IF(AI7="","",IF(AI7="-","【-】","【"&amp;SUBSTITUTE(TEXT(AI7,"#,##0.00"),"-","△")&amp;"】"))</f>
        <v>【98.17】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123.82</v>
      </c>
      <c r="AS6" s="35">
        <f t="shared" si="5"/>
        <v>74.239999999999995</v>
      </c>
      <c r="AT6" s="34" t="str">
        <f>IF(AT7="","",IF(AT7="-","【-】","【"&amp;SUBSTITUTE(TEXT(AT7,"#,##0.00"),"-","△")&amp;"】"))</f>
        <v>【92.20】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49.44</v>
      </c>
      <c r="AY6" s="35">
        <f t="shared" si="6"/>
        <v>96.15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89.72</v>
      </c>
      <c r="BD6" s="35">
        <f t="shared" si="6"/>
        <v>100.47</v>
      </c>
      <c r="BE6" s="34" t="str">
        <f>IF(BE7="","",IF(BE7="-","【-】","【"&amp;SUBSTITUTE(TEXT(BE7,"#,##0.00"),"-","△")&amp;"】"))</f>
        <v>【106.38】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4">
        <f t="shared" si="7"/>
        <v>0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50.45</v>
      </c>
      <c r="BU6" s="35">
        <f t="shared" si="8"/>
        <v>57.82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174.47</v>
      </c>
      <c r="CF6" s="35">
        <f t="shared" si="9"/>
        <v>152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100</v>
      </c>
      <c r="CQ6" s="35">
        <f t="shared" si="10"/>
        <v>100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100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37.58</v>
      </c>
      <c r="DM6" s="35">
        <f t="shared" si="12"/>
        <v>39.909999999999997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23.76</v>
      </c>
      <c r="DR6" s="35">
        <f t="shared" si="12"/>
        <v>15.74</v>
      </c>
      <c r="DS6" s="34" t="str">
        <f>IF(DS7="","",IF(DS7="-","【-】","【"&amp;SUBSTITUTE(TEXT(DS7,"#,##0.00"),"-","△")&amp;"】"))</f>
        <v>【15.64】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382043</v>
      </c>
      <c r="D7" s="37">
        <v>46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49.12</v>
      </c>
      <c r="P7" s="38">
        <v>8.65</v>
      </c>
      <c r="Q7" s="38">
        <v>100</v>
      </c>
      <c r="R7" s="38">
        <v>3570</v>
      </c>
      <c r="S7" s="38">
        <v>32584</v>
      </c>
      <c r="T7" s="38">
        <v>132.65</v>
      </c>
      <c r="U7" s="38">
        <v>245.64</v>
      </c>
      <c r="V7" s="38">
        <v>2793</v>
      </c>
      <c r="W7" s="38">
        <v>126.6</v>
      </c>
      <c r="X7" s="38">
        <v>22.06</v>
      </c>
      <c r="Y7" s="38" t="s">
        <v>102</v>
      </c>
      <c r="Z7" s="38" t="s">
        <v>102</v>
      </c>
      <c r="AA7" s="38" t="s">
        <v>102</v>
      </c>
      <c r="AB7" s="38">
        <v>104.55</v>
      </c>
      <c r="AC7" s="38">
        <v>104.58</v>
      </c>
      <c r="AD7" s="38" t="s">
        <v>102</v>
      </c>
      <c r="AE7" s="38" t="s">
        <v>102</v>
      </c>
      <c r="AF7" s="38" t="s">
        <v>102</v>
      </c>
      <c r="AG7" s="38">
        <v>96.05</v>
      </c>
      <c r="AH7" s="38">
        <v>99.03</v>
      </c>
      <c r="AI7" s="38">
        <v>98.17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123.82</v>
      </c>
      <c r="AS7" s="38">
        <v>74.239999999999995</v>
      </c>
      <c r="AT7" s="38">
        <v>92.2</v>
      </c>
      <c r="AU7" s="38" t="s">
        <v>102</v>
      </c>
      <c r="AV7" s="38" t="s">
        <v>102</v>
      </c>
      <c r="AW7" s="38" t="s">
        <v>102</v>
      </c>
      <c r="AX7" s="38">
        <v>49.44</v>
      </c>
      <c r="AY7" s="38">
        <v>96.15</v>
      </c>
      <c r="AZ7" s="38" t="s">
        <v>102</v>
      </c>
      <c r="BA7" s="38" t="s">
        <v>102</v>
      </c>
      <c r="BB7" s="38" t="s">
        <v>102</v>
      </c>
      <c r="BC7" s="38">
        <v>89.72</v>
      </c>
      <c r="BD7" s="38">
        <v>100.47</v>
      </c>
      <c r="BE7" s="38">
        <v>106.38</v>
      </c>
      <c r="BF7" s="38" t="s">
        <v>102</v>
      </c>
      <c r="BG7" s="38" t="s">
        <v>102</v>
      </c>
      <c r="BH7" s="38" t="s">
        <v>102</v>
      </c>
      <c r="BI7" s="38">
        <v>0</v>
      </c>
      <c r="BJ7" s="38">
        <v>0</v>
      </c>
      <c r="BK7" s="38" t="s">
        <v>102</v>
      </c>
      <c r="BL7" s="38" t="s">
        <v>102</v>
      </c>
      <c r="BM7" s="38" t="s">
        <v>102</v>
      </c>
      <c r="BN7" s="38">
        <v>270.57</v>
      </c>
      <c r="BO7" s="38">
        <v>294.27</v>
      </c>
      <c r="BP7" s="38">
        <v>314.13</v>
      </c>
      <c r="BQ7" s="38" t="s">
        <v>102</v>
      </c>
      <c r="BR7" s="38" t="s">
        <v>102</v>
      </c>
      <c r="BS7" s="38" t="s">
        <v>102</v>
      </c>
      <c r="BT7" s="38">
        <v>50.45</v>
      </c>
      <c r="BU7" s="38">
        <v>57.82</v>
      </c>
      <c r="BV7" s="38" t="s">
        <v>102</v>
      </c>
      <c r="BW7" s="38" t="s">
        <v>102</v>
      </c>
      <c r="BX7" s="38" t="s">
        <v>102</v>
      </c>
      <c r="BY7" s="38">
        <v>62.5</v>
      </c>
      <c r="BZ7" s="38">
        <v>60.59</v>
      </c>
      <c r="CA7" s="38">
        <v>58.42</v>
      </c>
      <c r="CB7" s="38" t="s">
        <v>102</v>
      </c>
      <c r="CC7" s="38" t="s">
        <v>102</v>
      </c>
      <c r="CD7" s="38" t="s">
        <v>102</v>
      </c>
      <c r="CE7" s="38">
        <v>174.47</v>
      </c>
      <c r="CF7" s="38">
        <v>152</v>
      </c>
      <c r="CG7" s="38" t="s">
        <v>102</v>
      </c>
      <c r="CH7" s="38" t="s">
        <v>102</v>
      </c>
      <c r="CI7" s="38" t="s">
        <v>102</v>
      </c>
      <c r="CJ7" s="38">
        <v>269.33</v>
      </c>
      <c r="CK7" s="38">
        <v>280.23</v>
      </c>
      <c r="CL7" s="38">
        <v>282.27999999999997</v>
      </c>
      <c r="CM7" s="38" t="s">
        <v>102</v>
      </c>
      <c r="CN7" s="38" t="s">
        <v>102</v>
      </c>
      <c r="CO7" s="38" t="s">
        <v>102</v>
      </c>
      <c r="CP7" s="38">
        <v>100</v>
      </c>
      <c r="CQ7" s="38">
        <v>100</v>
      </c>
      <c r="CR7" s="38" t="s">
        <v>102</v>
      </c>
      <c r="CS7" s="38" t="s">
        <v>102</v>
      </c>
      <c r="CT7" s="38" t="s">
        <v>102</v>
      </c>
      <c r="CU7" s="38">
        <v>59.64</v>
      </c>
      <c r="CV7" s="38">
        <v>58.19</v>
      </c>
      <c r="CW7" s="38">
        <v>57.83</v>
      </c>
      <c r="CX7" s="38" t="s">
        <v>102</v>
      </c>
      <c r="CY7" s="38" t="s">
        <v>102</v>
      </c>
      <c r="CZ7" s="38" t="s">
        <v>102</v>
      </c>
      <c r="DA7" s="38">
        <v>100</v>
      </c>
      <c r="DB7" s="38">
        <v>100</v>
      </c>
      <c r="DC7" s="38" t="s">
        <v>102</v>
      </c>
      <c r="DD7" s="38" t="s">
        <v>102</v>
      </c>
      <c r="DE7" s="38" t="s">
        <v>102</v>
      </c>
      <c r="DF7" s="38">
        <v>90.63</v>
      </c>
      <c r="DG7" s="38">
        <v>87.8</v>
      </c>
      <c r="DH7" s="38">
        <v>77.67</v>
      </c>
      <c r="DI7" s="38" t="s">
        <v>102</v>
      </c>
      <c r="DJ7" s="38" t="s">
        <v>102</v>
      </c>
      <c r="DK7" s="38" t="s">
        <v>102</v>
      </c>
      <c r="DL7" s="38">
        <v>37.58</v>
      </c>
      <c r="DM7" s="38">
        <v>39.909999999999997</v>
      </c>
      <c r="DN7" s="38" t="s">
        <v>102</v>
      </c>
      <c r="DO7" s="38" t="s">
        <v>102</v>
      </c>
      <c r="DP7" s="38" t="s">
        <v>102</v>
      </c>
      <c r="DQ7" s="38">
        <v>23.76</v>
      </c>
      <c r="DR7" s="38">
        <v>15.74</v>
      </c>
      <c r="DS7" s="38">
        <v>15.64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2022-01-25T09:39:05Z</cp:lastPrinted>
  <dcterms:created xsi:type="dcterms:W3CDTF">2021-12-03T07:39:57Z</dcterms:created>
  <dcterms:modified xsi:type="dcterms:W3CDTF">2022-01-26T05:02:10Z</dcterms:modified>
  <cp:category/>
</cp:coreProperties>
</file>