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QNPwjYk8cw82Rd7+/WSLODxTkUlR+rbFy3LcirEgWVJEAVlyyTVLPOpZq7QK/YTzOKzqwgaLlVh+u5DzLYmOA==" workbookSaltValue="AlWjvFwYURoe7TdwpAcQ7Q==" workbookSpinCount="100000" lockStructure="1"/>
  <bookViews>
    <workbookView xWindow="-15" yWindow="6135" windowWidth="25230" windowHeight="618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W10" i="4" s="1"/>
  <c r="P6" i="5"/>
  <c r="P10" i="4" s="1"/>
  <c r="O6" i="5"/>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G85" i="4"/>
  <c r="E85" i="4"/>
  <c r="AT10" i="4"/>
  <c r="I10" i="4"/>
  <c r="BB8" i="4"/>
  <c r="AT8" i="4"/>
  <c r="AL8" i="4"/>
  <c r="AD8" i="4"/>
  <c r="W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<sst xmlns="http://schemas.openxmlformats.org/spreadsheetml/2006/main" count="297" uniqueCount="116">
  <si>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</si>
  <si>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</si>
  <si>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</si>
  <si>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</si>
  <si>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</si>
  <si>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</si>
  <si>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</si>
  <si>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</si>
  <si>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</si>
  <si>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</si>
  <si>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</si>
  <si>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</si>
  <si>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</si>
  <si>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</si>
  <si>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</si>
  <si>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</si>
  <si>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</si>
  <si>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</si>
  <si>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</si>
  <si>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</si>
  <si>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</si>
  <si>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</si>
  <si>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</si>
  <si>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</si>
  <si>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</si>
  <si>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</si>
  <si>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</si>
  <si>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</si>
  <si>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</si>
  <si>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</si>
  <si>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</si>
  <si>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</si>
  <si>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</si>
  <si>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</si>
  <si>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</si>
  <si>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</si>
  <si>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</si>
  <si>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</si>
  <si>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</si>
  <si>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</si>
  <si>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</si>
  <si>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</si>
  <si>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</si>
  <si>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</si>
  <si>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</si>
  <si>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</si>
  <si>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</si>
  <si>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</si>
  <si>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</si>
  <si>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</si>
  <si>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</si>
  <si>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</si>
  <si>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</si>
  <si>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</si>
  <si>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</si>
  <si>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</si>
  <si>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</si>
  <si>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</si>
  <si>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</si>
  <si>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</si>
  <si>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</si>
  <si>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</si>
  <si>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</si>
  <si>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</si>
  <si>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</si>
  <si>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</si>
  <si>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</si>
  <si>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</si>
  <si>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</si>
  <si>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</si>
  <si>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</si>
  <si>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</si>
  <si>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</si>
  <si>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</si>
  <si>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</si>
  <si>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</si>
  <si>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</si>
  <si>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</si>
  <si>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</si>
  <si>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</si>
  <si>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</si>
  <si>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</si>
  <si>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</si>
  <si>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</si>
  <si>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</si>
  <si>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</si>
  <si>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</si>
  <si>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</si>
  <si>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</si>
  <si>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</si>
  <si>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</si>
  <si>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</si>
  <si>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</si>
  <si>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</si>
  <si>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</si>
  <si>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</si>
  <si>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</si>
  <si>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</si>
  <si>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</si>
  <si>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</si>
  <si>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</si>
  <si>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</si>
  <si>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</si>
  <si>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</si>
  <si>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</si>
  <si>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</si>
  <si>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</si>
  <si>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</si>
  <si>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</si>
  <si>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</si>
  <si>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</si>
  <si>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</si>
  <si>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</si>
  <si>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喜木津・広早処理区はH4、磯崎処理区はH5の供用開始と、管渠の耐用年数から見れば、比較的新しい施設であるため、管渠の改善・更新は行っていない。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</si>
  <si>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加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今後は、経営戦略に基づき、水洗化率の向上と経費の削減を図っていきたい。また、R1に企業会計に移行したので、公営企業としての効率性を発揮して、経営の合理化に努めていきたい。</t>
    <rPh sb="91" eb="92">
      <t>クワ</t>
    </rPh>
    <phoneticPr fontId="4"/>
  </si>
  <si>
    <t>①　経常収支比率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流動負債のほとんどが企業債償還額であり、類似団体平均に比べ、低い水準となっているが、今後は償還額の減少に伴い改善していくと見込んでいる。
⑤　経費回収率、⑥　汚水処理原価
　処理区の規模に比べて水洗化人口が少ないため、使用料収入が少ない反面、維持管理費は割高になる。そのため、経費回収率は100％を下回っており、汚水処理原価も高い範囲で推移している。
⑦　施設利用率
　水洗化人口は減少しており、さらに節水意識の向上及び節水機器の普及により処理水量が減少していることから、50％を下回る低い水準になっている。
⑧　水洗化率
　類似団体平均値を超えてはいるが、今後も処理区全体の人口減少と水洗化人口が減少を続けていくと見込まれるため、厳しい状況が続く。</t>
    <rPh sb="2" eb="4">
      <t>ケイジョウ</t>
    </rPh>
    <rPh sb="167" eb="169">
      <t>ショリ</t>
    </rPh>
    <rPh sb="169" eb="171">
      <t>ゲンカ</t>
    </rPh>
    <rPh sb="271" eb="272">
      <t>ミズ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</si>
</sst>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437-427A-BF98-A65D6477CECA}"/>
            </c:ext>
          </c:extLst>
        </c:ser>
        <c:dLbls>
          <c:showLegendKey val="0"/>
          <c:showVal val="0"/>
          <c:showCatName val="0"/>
          <c:showSerName val="0"/>
          <c:showPercent val="0"/>
          <c:showBubbleSize val="0"/>
        </c:dLbls>
        <c:gapWidth val="150"/>
        <c:axId val="86115840"/>
        <c:axId val="861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1.6</c:v>
                </c:pt>
              </c:numCache>
            </c:numRef>
          </c:val>
          <c:smooth val="0"/>
          <c:extLst xmlns:c16r2="http://schemas.microsoft.com/office/drawing/2015/06/chart">
            <c:ext xmlns:c16="http://schemas.microsoft.com/office/drawing/2014/chart" uri="{C3380CC4-5D6E-409C-BE32-E72D297353CC}">
              <c16:uniqueId val="{00000001-E437-427A-BF98-A65D6477CECA}"/>
            </c:ext>
          </c:extLst>
        </c:ser>
        <c:dLbls>
          <c:showLegendKey val="0"/>
          <c:showVal val="0"/>
          <c:showCatName val="0"/>
          <c:showSerName val="0"/>
          <c:showPercent val="0"/>
          <c:showBubbleSize val="0"/>
        </c:dLbls>
        <c:marker val="1"/>
        <c:smooth val="0"/>
        <c:axId val="86115840"/>
        <c:axId val="86117760"/>
      </c:lineChart>
      <c:dateAx>
        <c:axId val="86115840"/>
        <c:scaling>
          <c:orientation val="minMax"/>
        </c:scaling>
        <c:delete val="1"/>
        <c:axPos val="b"/>
        <c:numFmt formatCode="&quot;H&quot;yy" sourceLinked="1"/>
        <c:majorTickMark val="none"/>
        <c:minorTickMark val="none"/>
        <c:tickLblPos val="none"/>
        <c:crossAx val="86117760"/>
        <c:crosses val="autoZero"/>
        <c:auto val="1"/>
        <c:lblOffset val="100"/>
        <c:baseTimeUnit val="years"/>
      </c:dateAx>
      <c:valAx>
        <c:axId val="861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120.41</c:v>
                </c:pt>
                <c:pt idx="4">
                  <c:v>129.34</c:v>
                </c:pt>
              </c:numCache>
            </c:numRef>
          </c:val>
          <c:extLst xmlns:c16r2="http://schemas.microsoft.com/office/drawing/2015/06/chart">
            <c:ext xmlns:c16="http://schemas.microsoft.com/office/drawing/2014/chart" uri="{C3380CC4-5D6E-409C-BE32-E72D297353CC}">
              <c16:uniqueId val="{00000000-5C1C-4A77-A311-273D03D27CE0}"/>
            </c:ext>
          </c:extLst>
        </c:ser>
        <c:dLbls>
          <c:showLegendKey val="0"/>
          <c:showVal val="0"/>
          <c:showCatName val="0"/>
          <c:showSerName val="0"/>
          <c:showPercent val="0"/>
          <c:showBubbleSize val="0"/>
        </c:dLbls>
        <c:gapWidth val="150"/>
        <c:axId val="86153088"/>
        <c:axId val="861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99.33</c:v>
                </c:pt>
                <c:pt idx="4">
                  <c:v>101.18</c:v>
                </c:pt>
              </c:numCache>
            </c:numRef>
          </c:val>
          <c:smooth val="0"/>
          <c:extLst xmlns:c16r2="http://schemas.microsoft.com/office/drawing/2015/06/chart">
            <c:ext xmlns:c16="http://schemas.microsoft.com/office/drawing/2014/chart" uri="{C3380CC4-5D6E-409C-BE32-E72D297353CC}">
              <c16:uniqueId val="{00000001-5C1C-4A77-A311-273D03D27CE0}"/>
            </c:ext>
          </c:extLst>
        </c:ser>
        <c:dLbls>
          <c:showLegendKey val="0"/>
          <c:showVal val="0"/>
          <c:showCatName val="0"/>
          <c:showSerName val="0"/>
          <c:showPercent val="0"/>
          <c:showBubbleSize val="0"/>
        </c:dLbls>
        <c:marker val="1"/>
        <c:smooth val="0"/>
        <c:axId val="86153088"/>
        <c:axId val="86163456"/>
      </c:lineChart>
      <c:dateAx>
        <c:axId val="86153088"/>
        <c:scaling>
          <c:orientation val="minMax"/>
        </c:scaling>
        <c:delete val="1"/>
        <c:axPos val="b"/>
        <c:numFmt formatCode="&quot;H&quot;yy" sourceLinked="1"/>
        <c:majorTickMark val="none"/>
        <c:minorTickMark val="none"/>
        <c:tickLblPos val="none"/>
        <c:crossAx val="86163456"/>
        <c:crosses val="autoZero"/>
        <c:auto val="1"/>
        <c:lblOffset val="100"/>
        <c:baseTimeUnit val="years"/>
      </c:dateAx>
      <c:valAx>
        <c:axId val="861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58.77</c:v>
                </c:pt>
                <c:pt idx="4">
                  <c:v>60.17</c:v>
                </c:pt>
              </c:numCache>
            </c:numRef>
          </c:val>
          <c:extLst xmlns:c16r2="http://schemas.microsoft.com/office/drawing/2015/06/chart">
            <c:ext xmlns:c16="http://schemas.microsoft.com/office/drawing/2014/chart" uri="{C3380CC4-5D6E-409C-BE32-E72D297353CC}">
              <c16:uniqueId val="{00000000-1641-4A6C-BE95-A80515C7DEB0}"/>
            </c:ext>
          </c:extLst>
        </c:ser>
        <c:dLbls>
          <c:showLegendKey val="0"/>
          <c:showVal val="0"/>
          <c:showCatName val="0"/>
          <c:showSerName val="0"/>
          <c:showPercent val="0"/>
          <c:showBubbleSize val="0"/>
        </c:dLbls>
        <c:gapWidth val="150"/>
        <c:axId val="95320320"/>
        <c:axId val="953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28.97</c:v>
                </c:pt>
                <c:pt idx="4">
                  <c:v>20.14</c:v>
                </c:pt>
              </c:numCache>
            </c:numRef>
          </c:val>
          <c:smooth val="0"/>
          <c:extLst xmlns:c16r2="http://schemas.microsoft.com/office/drawing/2015/06/chart">
            <c:ext xmlns:c16="http://schemas.microsoft.com/office/drawing/2014/chart" uri="{C3380CC4-5D6E-409C-BE32-E72D297353CC}">
              <c16:uniqueId val="{00000001-1641-4A6C-BE95-A80515C7DEB0}"/>
            </c:ext>
          </c:extLst>
        </c:ser>
        <c:dLbls>
          <c:showLegendKey val="0"/>
          <c:showVal val="0"/>
          <c:showCatName val="0"/>
          <c:showSerName val="0"/>
          <c:showPercent val="0"/>
          <c:showBubbleSize val="0"/>
        </c:dLbls>
        <c:marker val="1"/>
        <c:smooth val="0"/>
        <c:axId val="95320320"/>
        <c:axId val="95322496"/>
      </c:lineChart>
      <c:dateAx>
        <c:axId val="95320320"/>
        <c:scaling>
          <c:orientation val="minMax"/>
        </c:scaling>
        <c:delete val="1"/>
        <c:axPos val="b"/>
        <c:numFmt formatCode="&quot;H&quot;yy" sourceLinked="1"/>
        <c:majorTickMark val="none"/>
        <c:minorTickMark val="none"/>
        <c:tickLblPos val="none"/>
        <c:crossAx val="95322496"/>
        <c:crosses val="autoZero"/>
        <c:auto val="1"/>
        <c:lblOffset val="100"/>
        <c:baseTimeUnit val="years"/>
      </c:dateAx>
      <c:valAx>
        <c:axId val="953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246-4CFE-97BB-E85C29882EB6}"/>
            </c:ext>
          </c:extLst>
        </c:ser>
        <c:dLbls>
          <c:showLegendKey val="0"/>
          <c:showVal val="0"/>
          <c:showCatName val="0"/>
          <c:showSerName val="0"/>
          <c:showPercent val="0"/>
          <c:showBubbleSize val="0"/>
        </c:dLbls>
        <c:gapWidth val="150"/>
        <c:axId val="97526144"/>
        <c:axId val="975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246-4CFE-97BB-E85C29882EB6}"/>
            </c:ext>
          </c:extLst>
        </c:ser>
        <c:dLbls>
          <c:showLegendKey val="0"/>
          <c:showVal val="0"/>
          <c:showCatName val="0"/>
          <c:showSerName val="0"/>
          <c:showPercent val="0"/>
          <c:showBubbleSize val="0"/>
        </c:dLbls>
        <c:marker val="1"/>
        <c:smooth val="0"/>
        <c:axId val="97526144"/>
        <c:axId val="97528064"/>
      </c:lineChart>
      <c:dateAx>
        <c:axId val="97526144"/>
        <c:scaling>
          <c:orientation val="minMax"/>
        </c:scaling>
        <c:delete val="1"/>
        <c:axPos val="b"/>
        <c:numFmt formatCode="&quot;H&quot;yy" sourceLinked="1"/>
        <c:majorTickMark val="none"/>
        <c:minorTickMark val="none"/>
        <c:tickLblPos val="none"/>
        <c:crossAx val="97528064"/>
        <c:crosses val="autoZero"/>
        <c:auto val="1"/>
        <c:lblOffset val="100"/>
        <c:baseTimeUnit val="years"/>
      </c:dateAx>
      <c:valAx>
        <c:axId val="975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285-49B3-94A1-8AAF9B28FEF1}"/>
            </c:ext>
          </c:extLst>
        </c:ser>
        <c:dLbls>
          <c:showLegendKey val="0"/>
          <c:showVal val="0"/>
          <c:showCatName val="0"/>
          <c:showSerName val="0"/>
          <c:showPercent val="0"/>
          <c:showBubbleSize val="0"/>
        </c:dLbls>
        <c:gapWidth val="150"/>
        <c:axId val="97572352"/>
        <c:axId val="975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210</c:v>
                </c:pt>
                <c:pt idx="4">
                  <c:v>140.63</c:v>
                </c:pt>
              </c:numCache>
            </c:numRef>
          </c:val>
          <c:smooth val="0"/>
          <c:extLst xmlns:c16r2="http://schemas.microsoft.com/office/drawing/2015/06/chart">
            <c:ext xmlns:c16="http://schemas.microsoft.com/office/drawing/2014/chart" uri="{C3380CC4-5D6E-409C-BE32-E72D297353CC}">
              <c16:uniqueId val="{00000001-0285-49B3-94A1-8AAF9B28FEF1}"/>
            </c:ext>
          </c:extLst>
        </c:ser>
        <c:dLbls>
          <c:showLegendKey val="0"/>
          <c:showVal val="0"/>
          <c:showCatName val="0"/>
          <c:showSerName val="0"/>
          <c:showPercent val="0"/>
          <c:showBubbleSize val="0"/>
        </c:dLbls>
        <c:marker val="1"/>
        <c:smooth val="0"/>
        <c:axId val="97572352"/>
        <c:axId val="97574272"/>
      </c:lineChart>
      <c:dateAx>
        <c:axId val="97572352"/>
        <c:scaling>
          <c:orientation val="minMax"/>
        </c:scaling>
        <c:delete val="1"/>
        <c:axPos val="b"/>
        <c:numFmt formatCode="&quot;H&quot;yy" sourceLinked="1"/>
        <c:majorTickMark val="none"/>
        <c:minorTickMark val="none"/>
        <c:tickLblPos val="none"/>
        <c:crossAx val="97574272"/>
        <c:crosses val="autoZero"/>
        <c:auto val="1"/>
        <c:lblOffset val="100"/>
        <c:baseTimeUnit val="years"/>
      </c:dateAx>
      <c:valAx>
        <c:axId val="97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20.91</c:v>
                </c:pt>
                <c:pt idx="4">
                  <c:v>23.54</c:v>
                </c:pt>
              </c:numCache>
            </c:numRef>
          </c:val>
          <c:extLst xmlns:c16r2="http://schemas.microsoft.com/office/drawing/2015/06/chart">
            <c:ext xmlns:c16="http://schemas.microsoft.com/office/drawing/2014/chart" uri="{C3380CC4-5D6E-409C-BE32-E72D297353CC}">
              <c16:uniqueId val="{00000000-4A6F-4057-A587-AD66B80F8CAA}"/>
            </c:ext>
          </c:extLst>
        </c:ser>
        <c:dLbls>
          <c:showLegendKey val="0"/>
          <c:showVal val="0"/>
          <c:showCatName val="0"/>
          <c:showSerName val="0"/>
          <c:showPercent val="0"/>
          <c:showBubbleSize val="0"/>
        </c:dLbls>
        <c:gapWidth val="150"/>
        <c:axId val="97605504"/>
        <c:axId val="976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62.55</c:v>
                </c:pt>
                <c:pt idx="4">
                  <c:v>56.53</c:v>
                </c:pt>
              </c:numCache>
            </c:numRef>
          </c:val>
          <c:smooth val="0"/>
          <c:extLst xmlns:c16r2="http://schemas.microsoft.com/office/drawing/2015/06/chart">
            <c:ext xmlns:c16="http://schemas.microsoft.com/office/drawing/2014/chart" uri="{C3380CC4-5D6E-409C-BE32-E72D297353CC}">
              <c16:uniqueId val="{00000001-4A6F-4057-A587-AD66B80F8CAA}"/>
            </c:ext>
          </c:extLst>
        </c:ser>
        <c:dLbls>
          <c:showLegendKey val="0"/>
          <c:showVal val="0"/>
          <c:showCatName val="0"/>
          <c:showSerName val="0"/>
          <c:showPercent val="0"/>
          <c:showBubbleSize val="0"/>
        </c:dLbls>
        <c:marker val="1"/>
        <c:smooth val="0"/>
        <c:axId val="97605504"/>
        <c:axId val="97611776"/>
      </c:lineChart>
      <c:dateAx>
        <c:axId val="97605504"/>
        <c:scaling>
          <c:orientation val="minMax"/>
        </c:scaling>
        <c:delete val="1"/>
        <c:axPos val="b"/>
        <c:numFmt formatCode="&quot;H&quot;yy" sourceLinked="1"/>
        <c:majorTickMark val="none"/>
        <c:minorTickMark val="none"/>
        <c:tickLblPos val="none"/>
        <c:crossAx val="97611776"/>
        <c:crosses val="autoZero"/>
        <c:auto val="1"/>
        <c:lblOffset val="100"/>
        <c:baseTimeUnit val="years"/>
      </c:dateAx>
      <c:valAx>
        <c:axId val="97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56-49A7-B5B9-ACBDEA1129C3}"/>
            </c:ext>
          </c:extLst>
        </c:ser>
        <c:dLbls>
          <c:showLegendKey val="0"/>
          <c:showVal val="0"/>
          <c:showCatName val="0"/>
          <c:showSerName val="0"/>
          <c:showPercent val="0"/>
          <c:showBubbleSize val="0"/>
        </c:dLbls>
        <c:gapWidth val="150"/>
        <c:axId val="97925376"/>
        <c:axId val="979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998.42</c:v>
                </c:pt>
                <c:pt idx="4">
                  <c:v>1095.52</c:v>
                </c:pt>
              </c:numCache>
            </c:numRef>
          </c:val>
          <c:smooth val="0"/>
          <c:extLst xmlns:c16r2="http://schemas.microsoft.com/office/drawing/2015/06/chart">
            <c:ext xmlns:c16="http://schemas.microsoft.com/office/drawing/2014/chart" uri="{C3380CC4-5D6E-409C-BE32-E72D297353CC}">
              <c16:uniqueId val="{00000001-DC56-49A7-B5B9-ACBDEA1129C3}"/>
            </c:ext>
          </c:extLst>
        </c:ser>
        <c:dLbls>
          <c:showLegendKey val="0"/>
          <c:showVal val="0"/>
          <c:showCatName val="0"/>
          <c:showSerName val="0"/>
          <c:showPercent val="0"/>
          <c:showBubbleSize val="0"/>
        </c:dLbls>
        <c:marker val="1"/>
        <c:smooth val="0"/>
        <c:axId val="97925376"/>
        <c:axId val="97927552"/>
      </c:lineChart>
      <c:dateAx>
        <c:axId val="97925376"/>
        <c:scaling>
          <c:orientation val="minMax"/>
        </c:scaling>
        <c:delete val="1"/>
        <c:axPos val="b"/>
        <c:numFmt formatCode="&quot;H&quot;yy" sourceLinked="1"/>
        <c:majorTickMark val="none"/>
        <c:minorTickMark val="none"/>
        <c:tickLblPos val="none"/>
        <c:crossAx val="97927552"/>
        <c:crosses val="autoZero"/>
        <c:auto val="1"/>
        <c:lblOffset val="100"/>
        <c:baseTimeUnit val="years"/>
      </c:dateAx>
      <c:valAx>
        <c:axId val="97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61.72</c:v>
                </c:pt>
                <c:pt idx="4">
                  <c:v>69.39</c:v>
                </c:pt>
              </c:numCache>
            </c:numRef>
          </c:val>
          <c:extLst xmlns:c16r2="http://schemas.microsoft.com/office/drawing/2015/06/chart">
            <c:ext xmlns:c16="http://schemas.microsoft.com/office/drawing/2014/chart" uri="{C3380CC4-5D6E-409C-BE32-E72D297353CC}">
              <c16:uniqueId val="{00000000-4BE3-4254-A1E3-E16F6D5387F4}"/>
            </c:ext>
          </c:extLst>
        </c:ser>
        <c:dLbls>
          <c:showLegendKey val="0"/>
          <c:showVal val="0"/>
          <c:showCatName val="0"/>
          <c:showSerName val="0"/>
          <c:showPercent val="0"/>
          <c:showBubbleSize val="0"/>
        </c:dLbls>
        <c:gapWidth val="150"/>
        <c:axId val="97950336"/>
        <c:axId val="979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41.41</c:v>
                </c:pt>
                <c:pt idx="4">
                  <c:v>39.64</c:v>
                </c:pt>
              </c:numCache>
            </c:numRef>
          </c:val>
          <c:smooth val="0"/>
          <c:extLst xmlns:c16r2="http://schemas.microsoft.com/office/drawing/2015/06/chart">
            <c:ext xmlns:c16="http://schemas.microsoft.com/office/drawing/2014/chart" uri="{C3380CC4-5D6E-409C-BE32-E72D297353CC}">
              <c16:uniqueId val="{00000001-4BE3-4254-A1E3-E16F6D5387F4}"/>
            </c:ext>
          </c:extLst>
        </c:ser>
        <c:dLbls>
          <c:showLegendKey val="0"/>
          <c:showVal val="0"/>
          <c:showCatName val="0"/>
          <c:showSerName val="0"/>
          <c:showPercent val="0"/>
          <c:showBubbleSize val="0"/>
        </c:dLbls>
        <c:marker val="1"/>
        <c:smooth val="0"/>
        <c:axId val="97950336"/>
        <c:axId val="97968896"/>
      </c:lineChart>
      <c:dateAx>
        <c:axId val="97950336"/>
        <c:scaling>
          <c:orientation val="minMax"/>
        </c:scaling>
        <c:delete val="1"/>
        <c:axPos val="b"/>
        <c:numFmt formatCode="&quot;H&quot;yy" sourceLinked="1"/>
        <c:majorTickMark val="none"/>
        <c:minorTickMark val="none"/>
        <c:tickLblPos val="none"/>
        <c:crossAx val="97968896"/>
        <c:crosses val="autoZero"/>
        <c:auto val="1"/>
        <c:lblOffset val="100"/>
        <c:baseTimeUnit val="years"/>
      </c:dateAx>
      <c:valAx>
        <c:axId val="979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328.12</c:v>
                </c:pt>
                <c:pt idx="4">
                  <c:v>281.55</c:v>
                </c:pt>
              </c:numCache>
            </c:numRef>
          </c:val>
          <c:extLst xmlns:c16r2="http://schemas.microsoft.com/office/drawing/2015/06/chart">
            <c:ext xmlns:c16="http://schemas.microsoft.com/office/drawing/2014/chart" uri="{C3380CC4-5D6E-409C-BE32-E72D297353CC}">
              <c16:uniqueId val="{00000000-80F7-488B-8899-B42D3DFC78DD}"/>
            </c:ext>
          </c:extLst>
        </c:ser>
        <c:dLbls>
          <c:showLegendKey val="0"/>
          <c:showVal val="0"/>
          <c:showCatName val="0"/>
          <c:showSerName val="0"/>
          <c:showPercent val="0"/>
          <c:showBubbleSize val="0"/>
        </c:dLbls>
        <c:gapWidth val="150"/>
        <c:axId val="97729152"/>
        <c:axId val="977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417.56</c:v>
                </c:pt>
                <c:pt idx="4">
                  <c:v>449.72</c:v>
                </c:pt>
              </c:numCache>
            </c:numRef>
          </c:val>
          <c:smooth val="0"/>
          <c:extLst xmlns:c16r2="http://schemas.microsoft.com/office/drawing/2015/06/chart">
            <c:ext xmlns:c16="http://schemas.microsoft.com/office/drawing/2014/chart" uri="{C3380CC4-5D6E-409C-BE32-E72D297353CC}">
              <c16:uniqueId val="{00000001-80F7-488B-8899-B42D3DFC78DD}"/>
            </c:ext>
          </c:extLst>
        </c:ser>
        <c:dLbls>
          <c:showLegendKey val="0"/>
          <c:showVal val="0"/>
          <c:showCatName val="0"/>
          <c:showSerName val="0"/>
          <c:showPercent val="0"/>
          <c:showBubbleSize val="0"/>
        </c:dLbls>
        <c:marker val="1"/>
        <c:smooth val="0"/>
        <c:axId val="97729152"/>
        <c:axId val="97735424"/>
      </c:lineChart>
      <c:dateAx>
        <c:axId val="97729152"/>
        <c:scaling>
          <c:orientation val="minMax"/>
        </c:scaling>
        <c:delete val="1"/>
        <c:axPos val="b"/>
        <c:numFmt formatCode="&quot;H&quot;yy" sourceLinked="1"/>
        <c:majorTickMark val="none"/>
        <c:minorTickMark val="none"/>
        <c:tickLblPos val="none"/>
        <c:crossAx val="97735424"/>
        <c:crosses val="autoZero"/>
        <c:auto val="1"/>
        <c:lblOffset val="100"/>
        <c:baseTimeUnit val="years"/>
      </c:dateAx>
      <c:valAx>
        <c:axId val="977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46.29</c:v>
                </c:pt>
                <c:pt idx="4">
                  <c:v>48.76</c:v>
                </c:pt>
              </c:numCache>
            </c:numRef>
          </c:val>
          <c:extLst xmlns:c16r2="http://schemas.microsoft.com/office/drawing/2015/06/chart">
            <c:ext xmlns:c16="http://schemas.microsoft.com/office/drawing/2014/chart" uri="{C3380CC4-5D6E-409C-BE32-E72D297353CC}">
              <c16:uniqueId val="{00000000-BA0E-4393-890F-0289A8B4CA2F}"/>
            </c:ext>
          </c:extLst>
        </c:ser>
        <c:dLbls>
          <c:showLegendKey val="0"/>
          <c:showVal val="0"/>
          <c:showCatName val="0"/>
          <c:showSerName val="0"/>
          <c:showPercent val="0"/>
          <c:showBubbleSize val="0"/>
        </c:dLbls>
        <c:gapWidth val="150"/>
        <c:axId val="97760768"/>
        <c:axId val="977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32.479999999999997</c:v>
                </c:pt>
                <c:pt idx="4">
                  <c:v>30.19</c:v>
                </c:pt>
              </c:numCache>
            </c:numRef>
          </c:val>
          <c:smooth val="0"/>
          <c:extLst xmlns:c16r2="http://schemas.microsoft.com/office/drawing/2015/06/chart">
            <c:ext xmlns:c16="http://schemas.microsoft.com/office/drawing/2014/chart" uri="{C3380CC4-5D6E-409C-BE32-E72D297353CC}">
              <c16:uniqueId val="{00000001-BA0E-4393-890F-0289A8B4CA2F}"/>
            </c:ext>
          </c:extLst>
        </c:ser>
        <c:dLbls>
          <c:showLegendKey val="0"/>
          <c:showVal val="0"/>
          <c:showCatName val="0"/>
          <c:showSerName val="0"/>
          <c:showPercent val="0"/>
          <c:showBubbleSize val="0"/>
        </c:dLbls>
        <c:marker val="1"/>
        <c:smooth val="0"/>
        <c:axId val="97760768"/>
        <c:axId val="97762688"/>
      </c:lineChart>
      <c:dateAx>
        <c:axId val="97760768"/>
        <c:scaling>
          <c:orientation val="minMax"/>
        </c:scaling>
        <c:delete val="1"/>
        <c:axPos val="b"/>
        <c:numFmt formatCode="&quot;H&quot;yy" sourceLinked="1"/>
        <c:majorTickMark val="none"/>
        <c:minorTickMark val="none"/>
        <c:tickLblPos val="none"/>
        <c:crossAx val="97762688"/>
        <c:crosses val="autoZero"/>
        <c:auto val="1"/>
        <c:lblOffset val="100"/>
        <c:baseTimeUnit val="years"/>
      </c:dateAx>
      <c:valAx>
        <c:axId val="977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90.57</c:v>
                </c:pt>
                <c:pt idx="4">
                  <c:v>91.31</c:v>
                </c:pt>
              </c:numCache>
            </c:numRef>
          </c:val>
          <c:extLst xmlns:c16r2="http://schemas.microsoft.com/office/drawing/2015/06/chart">
            <c:ext xmlns:c16="http://schemas.microsoft.com/office/drawing/2014/chart" uri="{C3380CC4-5D6E-409C-BE32-E72D297353CC}">
              <c16:uniqueId val="{00000000-434E-4D90-BB13-613F03776425}"/>
            </c:ext>
          </c:extLst>
        </c:ser>
        <c:dLbls>
          <c:showLegendKey val="0"/>
          <c:showVal val="0"/>
          <c:showCatName val="0"/>
          <c:showSerName val="0"/>
          <c:showPercent val="0"/>
          <c:showBubbleSize val="0"/>
        </c:dLbls>
        <c:gapWidth val="150"/>
        <c:axId val="97818496"/>
        <c:axId val="978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79.2</c:v>
                </c:pt>
                <c:pt idx="4">
                  <c:v>79.09</c:v>
                </c:pt>
              </c:numCache>
            </c:numRef>
          </c:val>
          <c:smooth val="0"/>
          <c:extLst xmlns:c16r2="http://schemas.microsoft.com/office/drawing/2015/06/chart">
            <c:ext xmlns:c16="http://schemas.microsoft.com/office/drawing/2014/chart" uri="{C3380CC4-5D6E-409C-BE32-E72D297353CC}">
              <c16:uniqueId val="{00000001-434E-4D90-BB13-613F03776425}"/>
            </c:ext>
          </c:extLst>
        </c:ser>
        <c:dLbls>
          <c:showLegendKey val="0"/>
          <c:showVal val="0"/>
          <c:showCatName val="0"/>
          <c:showSerName val="0"/>
          <c:showPercent val="0"/>
          <c:showBubbleSize val="0"/>
        </c:dLbls>
        <c:marker val="1"/>
        <c:smooth val="0"/>
        <c:axId val="97818496"/>
        <c:axId val="97820672"/>
      </c:lineChart>
      <c:dateAx>
        <c:axId val="97818496"/>
        <c:scaling>
          <c:orientation val="minMax"/>
        </c:scaling>
        <c:delete val="1"/>
        <c:axPos val="b"/>
        <c:numFmt formatCode="&quot;H&quot;yy" sourceLinked="1"/>
        <c:majorTickMark val="none"/>
        <c:minorTickMark val="none"/>
        <c:tickLblPos val="none"/>
        <c:crossAx val="97820672"/>
        <c:crosses val="autoZero"/>
        <c:auto val="1"/>
        <c:lblOffset val="100"/>
        <c:baseTimeUnit val="years"/>
      </c:dateAx>
      <c:valAx>
        <c:axId val="97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愛媛県　八幡浜市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32584</v>
      </c>
      <c r="AM8" s="69"/>
      <c r="AN8" s="69"/>
      <c r="AO8" s="69"/>
      <c r="AP8" s="69"/>
      <c r="AQ8" s="69"/>
      <c r="AR8" s="69"/>
      <c r="AS8" s="69"/>
      <c r="AT8" s="68">
        <f>データ!T6</f>
        <v>132.65</v>
      </c>
      <c r="AU8" s="68"/>
      <c r="AV8" s="68"/>
      <c r="AW8" s="68"/>
      <c r="AX8" s="68"/>
      <c r="AY8" s="68"/>
      <c r="AZ8" s="68"/>
      <c r="BA8" s="68"/>
      <c r="BB8" s="68">
        <f>データ!U6</f>
        <v>245.64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88.22</v>
      </c>
      <c r="J10" s="68"/>
      <c r="K10" s="68"/>
      <c r="L10" s="68"/>
      <c r="M10" s="68"/>
      <c r="N10" s="68"/>
      <c r="O10" s="68"/>
      <c r="P10" s="68">
        <f>データ!P6</f>
        <v>1.53</v>
      </c>
      <c r="Q10" s="68"/>
      <c r="R10" s="68"/>
      <c r="S10" s="68"/>
      <c r="T10" s="68"/>
      <c r="U10" s="68"/>
      <c r="V10" s="68"/>
      <c r="W10" s="68">
        <f>データ!Q6</f>
        <v>100.31</v>
      </c>
      <c r="X10" s="68"/>
      <c r="Y10" s="68"/>
      <c r="Z10" s="68"/>
      <c r="AA10" s="68"/>
      <c r="AB10" s="68"/>
      <c r="AC10" s="68"/>
      <c r="AD10" s="69">
        <f>データ!R6</f>
        <v>3530</v>
      </c>
      <c r="AE10" s="69"/>
      <c r="AF10" s="69"/>
      <c r="AG10" s="69"/>
      <c r="AH10" s="69"/>
      <c r="AI10" s="69"/>
      <c r="AJ10" s="69"/>
      <c r="AK10" s="2"/>
      <c r="AL10" s="69">
        <f>データ!V6</f>
        <v>495</v>
      </c>
      <c r="AM10" s="69"/>
      <c r="AN10" s="69"/>
      <c r="AO10" s="69"/>
      <c r="AP10" s="69"/>
      <c r="AQ10" s="69"/>
      <c r="AR10" s="69"/>
      <c r="AS10" s="69"/>
      <c r="AT10" s="68">
        <f>データ!W6</f>
        <v>0.33</v>
      </c>
      <c r="AU10" s="68"/>
      <c r="AV10" s="68"/>
      <c r="AW10" s="68"/>
      <c r="AX10" s="68"/>
      <c r="AY10" s="68"/>
      <c r="AZ10" s="68"/>
      <c r="BA10" s="68"/>
      <c r="BB10" s="68">
        <f>データ!X6</f>
        <v>1500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t="12.95"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t="12.95" hidden="1" x14ac:dyDescent="0.2">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mIWsxo4VB1Rq1Y5q8C5zWApdUOhRfSqJWzulouVtmgJM0I0d8FnDtkLw8rS/LiN0euT29HAcxJINAzykTE+BXA==" saltValue="ymtgPtKy7wnku7ZnJFNs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BB1" workbookViewId="0">
      <selection activeCell="BI12" sqref="BI12"/>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382043</v>
      </c>
      <c r="D6" s="33">
        <f t="shared" si="3"/>
        <v>46</v>
      </c>
      <c r="E6" s="33">
        <f t="shared" si="3"/>
        <v>17</v>
      </c>
      <c r="F6" s="33">
        <f t="shared" si="3"/>
        <v>6</v>
      </c>
      <c r="G6" s="33">
        <f t="shared" si="3"/>
        <v>0</v>
      </c>
      <c r="H6" s="33" t="str">
        <f t="shared" si="3"/>
        <v>愛媛県　八幡浜市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88.22</v>
      </c>
      <c r="P6" s="34">
        <f t="shared" si="3"/>
        <v>1.53</v>
      </c>
      <c r="Q6" s="34">
        <f t="shared" si="3"/>
        <v>100.31</v>
      </c>
      <c r="R6" s="34">
        <f t="shared" si="3"/>
        <v>3530</v>
      </c>
      <c r="S6" s="34">
        <f t="shared" si="3"/>
        <v>32584</v>
      </c>
      <c r="T6" s="34">
        <f t="shared" si="3"/>
        <v>132.65</v>
      </c>
      <c r="U6" s="34">
        <f t="shared" si="3"/>
        <v>245.64</v>
      </c>
      <c r="V6" s="34">
        <f t="shared" si="3"/>
        <v>495</v>
      </c>
      <c r="W6" s="34">
        <f t="shared" si="3"/>
        <v>0.33</v>
      </c>
      <c r="X6" s="34">
        <f t="shared" si="3"/>
        <v>1500</v>
      </c>
      <c r="Y6" s="35" t="str">
        <f>IF(Y7="",NA(),Y7)</f>
        <v>-</v>
      </c>
      <c r="Z6" s="35" t="str">
        <f t="shared" ref="Z6:AH6" si="4">IF(Z7="",NA(),Z7)</f>
        <v>-</v>
      </c>
      <c r="AA6" s="35" t="str">
        <f t="shared" si="4"/>
        <v>-</v>
      </c>
      <c r="AB6" s="35">
        <f t="shared" si="4"/>
        <v>120.41</v>
      </c>
      <c r="AC6" s="35">
        <f t="shared" si="4"/>
        <v>129.34</v>
      </c>
      <c r="AD6" s="35" t="str">
        <f t="shared" si="4"/>
        <v>-</v>
      </c>
      <c r="AE6" s="35" t="str">
        <f t="shared" si="4"/>
        <v>-</v>
      </c>
      <c r="AF6" s="35" t="str">
        <f t="shared" si="4"/>
        <v>-</v>
      </c>
      <c r="AG6" s="35">
        <f t="shared" si="4"/>
        <v>99.33</v>
      </c>
      <c r="AH6" s="35">
        <f t="shared" si="4"/>
        <v>101.18</v>
      </c>
      <c r="AI6" s="34" t="str">
        <f>IF(AI7="","",IF(AI7="-","【-】","【"&amp;SUBSTITUTE(TEXT(AI7,"#,##0.00"),"-","△")&amp;"】"))</f>
        <v>【99.28】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210</v>
      </c>
      <c r="AS6" s="35">
        <f t="shared" si="5"/>
        <v>140.63</v>
      </c>
      <c r="AT6" s="34" t="str">
        <f>IF(AT7="","",IF(AT7="-","【-】","【"&amp;SUBSTITUTE(TEXT(AT7,"#,##0.00"),"-","△")&amp;"】"))</f>
        <v>【86.39】</v>
      </c>
      <c r="AU6" s="35" t="str">
        <f>IF(AU7="",NA(),AU7)</f>
        <v>-</v>
      </c>
      <c r="AV6" s="35" t="str">
        <f t="shared" ref="AV6:BD6" si="6">IF(AV7="",NA(),AV7)</f>
        <v>-</v>
      </c>
      <c r="AW6" s="35" t="str">
        <f t="shared" si="6"/>
        <v>-</v>
      </c>
      <c r="AX6" s="35">
        <f t="shared" si="6"/>
        <v>20.91</v>
      </c>
      <c r="AY6" s="35">
        <f t="shared" si="6"/>
        <v>23.54</v>
      </c>
      <c r="AZ6" s="35" t="str">
        <f t="shared" si="6"/>
        <v>-</v>
      </c>
      <c r="BA6" s="35" t="str">
        <f t="shared" si="6"/>
        <v>-</v>
      </c>
      <c r="BB6" s="35" t="str">
        <f t="shared" si="6"/>
        <v>-</v>
      </c>
      <c r="BC6" s="35">
        <f t="shared" si="6"/>
        <v>62.55</v>
      </c>
      <c r="BD6" s="35">
        <f t="shared" si="6"/>
        <v>56.53</v>
      </c>
      <c r="BE6" s="34" t="str">
        <f>IF(BE7="","",IF(BE7="-","【-】","【"&amp;SUBSTITUTE(TEXT(BE7,"#,##0.00"),"-","△")&amp;"】"))</f>
        <v>【58.47】</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998.42</v>
      </c>
      <c r="BO6" s="35">
        <f t="shared" si="7"/>
        <v>1095.52</v>
      </c>
      <c r="BP6" s="34" t="str">
        <f>IF(BP7="","",IF(BP7="-","【-】","【"&amp;SUBSTITUTE(TEXT(BP7,"#,##0.00"),"-","△")&amp;"】"))</f>
        <v>【1,042.34】</v>
      </c>
      <c r="BQ6" s="35" t="str">
        <f>IF(BQ7="",NA(),BQ7)</f>
        <v>-</v>
      </c>
      <c r="BR6" s="35" t="str">
        <f t="shared" ref="BR6:BZ6" si="8">IF(BR7="",NA(),BR7)</f>
        <v>-</v>
      </c>
      <c r="BS6" s="35" t="str">
        <f t="shared" si="8"/>
        <v>-</v>
      </c>
      <c r="BT6" s="35">
        <f t="shared" si="8"/>
        <v>61.72</v>
      </c>
      <c r="BU6" s="35">
        <f t="shared" si="8"/>
        <v>69.39</v>
      </c>
      <c r="BV6" s="35" t="str">
        <f t="shared" si="8"/>
        <v>-</v>
      </c>
      <c r="BW6" s="35" t="str">
        <f t="shared" si="8"/>
        <v>-</v>
      </c>
      <c r="BX6" s="35" t="str">
        <f t="shared" si="8"/>
        <v>-</v>
      </c>
      <c r="BY6" s="35">
        <f t="shared" si="8"/>
        <v>41.41</v>
      </c>
      <c r="BZ6" s="35">
        <f t="shared" si="8"/>
        <v>39.64</v>
      </c>
      <c r="CA6" s="34" t="str">
        <f>IF(CA7="","",IF(CA7="-","【-】","【"&amp;SUBSTITUTE(TEXT(CA7,"#,##0.00"),"-","△")&amp;"】"))</f>
        <v>【42.60】</v>
      </c>
      <c r="CB6" s="35" t="str">
        <f>IF(CB7="",NA(),CB7)</f>
        <v>-</v>
      </c>
      <c r="CC6" s="35" t="str">
        <f t="shared" ref="CC6:CK6" si="9">IF(CC7="",NA(),CC7)</f>
        <v>-</v>
      </c>
      <c r="CD6" s="35" t="str">
        <f t="shared" si="9"/>
        <v>-</v>
      </c>
      <c r="CE6" s="35">
        <f t="shared" si="9"/>
        <v>328.12</v>
      </c>
      <c r="CF6" s="35">
        <f t="shared" si="9"/>
        <v>281.55</v>
      </c>
      <c r="CG6" s="35" t="str">
        <f t="shared" si="9"/>
        <v>-</v>
      </c>
      <c r="CH6" s="35" t="str">
        <f t="shared" si="9"/>
        <v>-</v>
      </c>
      <c r="CI6" s="35" t="str">
        <f t="shared" si="9"/>
        <v>-</v>
      </c>
      <c r="CJ6" s="35">
        <f t="shared" si="9"/>
        <v>417.56</v>
      </c>
      <c r="CK6" s="35">
        <f t="shared" si="9"/>
        <v>449.72</v>
      </c>
      <c r="CL6" s="34" t="str">
        <f>IF(CL7="","",IF(CL7="-","【-】","【"&amp;SUBSTITUTE(TEXT(CL7,"#,##0.00"),"-","△")&amp;"】"))</f>
        <v>【410.22】</v>
      </c>
      <c r="CM6" s="35" t="str">
        <f>IF(CM7="",NA(),CM7)</f>
        <v>-</v>
      </c>
      <c r="CN6" s="35" t="str">
        <f t="shared" ref="CN6:CV6" si="10">IF(CN7="",NA(),CN7)</f>
        <v>-</v>
      </c>
      <c r="CO6" s="35" t="str">
        <f t="shared" si="10"/>
        <v>-</v>
      </c>
      <c r="CP6" s="35">
        <f t="shared" si="10"/>
        <v>46.29</v>
      </c>
      <c r="CQ6" s="35">
        <f t="shared" si="10"/>
        <v>48.76</v>
      </c>
      <c r="CR6" s="35" t="str">
        <f t="shared" si="10"/>
        <v>-</v>
      </c>
      <c r="CS6" s="35" t="str">
        <f t="shared" si="10"/>
        <v>-</v>
      </c>
      <c r="CT6" s="35" t="str">
        <f t="shared" si="10"/>
        <v>-</v>
      </c>
      <c r="CU6" s="35">
        <f t="shared" si="10"/>
        <v>32.479999999999997</v>
      </c>
      <c r="CV6" s="35">
        <f t="shared" si="10"/>
        <v>30.19</v>
      </c>
      <c r="CW6" s="34" t="str">
        <f>IF(CW7="","",IF(CW7="-","【-】","【"&amp;SUBSTITUTE(TEXT(CW7,"#,##0.00"),"-","△")&amp;"】"))</f>
        <v>【32.98】</v>
      </c>
      <c r="CX6" s="35" t="str">
        <f>IF(CX7="",NA(),CX7)</f>
        <v>-</v>
      </c>
      <c r="CY6" s="35" t="str">
        <f t="shared" ref="CY6:DG6" si="11">IF(CY7="",NA(),CY7)</f>
        <v>-</v>
      </c>
      <c r="CZ6" s="35" t="str">
        <f t="shared" si="11"/>
        <v>-</v>
      </c>
      <c r="DA6" s="35">
        <f t="shared" si="11"/>
        <v>90.57</v>
      </c>
      <c r="DB6" s="35">
        <f t="shared" si="11"/>
        <v>91.31</v>
      </c>
      <c r="DC6" s="35" t="str">
        <f t="shared" si="11"/>
        <v>-</v>
      </c>
      <c r="DD6" s="35" t="str">
        <f t="shared" si="11"/>
        <v>-</v>
      </c>
      <c r="DE6" s="35" t="str">
        <f t="shared" si="11"/>
        <v>-</v>
      </c>
      <c r="DF6" s="35">
        <f t="shared" si="11"/>
        <v>79.2</v>
      </c>
      <c r="DG6" s="35">
        <f t="shared" si="11"/>
        <v>79.09</v>
      </c>
      <c r="DH6" s="34" t="str">
        <f>IF(DH7="","",IF(DH7="-","【-】","【"&amp;SUBSTITUTE(TEXT(DH7,"#,##0.00"),"-","△")&amp;"】"))</f>
        <v>【80.45】</v>
      </c>
      <c r="DI6" s="35" t="str">
        <f>IF(DI7="",NA(),DI7)</f>
        <v>-</v>
      </c>
      <c r="DJ6" s="35" t="str">
        <f t="shared" ref="DJ6:DR6" si="12">IF(DJ7="",NA(),DJ7)</f>
        <v>-</v>
      </c>
      <c r="DK6" s="35" t="str">
        <f t="shared" si="12"/>
        <v>-</v>
      </c>
      <c r="DL6" s="35">
        <f t="shared" si="12"/>
        <v>58.77</v>
      </c>
      <c r="DM6" s="35">
        <f t="shared" si="12"/>
        <v>60.17</v>
      </c>
      <c r="DN6" s="35" t="str">
        <f t="shared" si="12"/>
        <v>-</v>
      </c>
      <c r="DO6" s="35" t="str">
        <f t="shared" si="12"/>
        <v>-</v>
      </c>
      <c r="DP6" s="35" t="str">
        <f t="shared" si="12"/>
        <v>-</v>
      </c>
      <c r="DQ6" s="35">
        <f t="shared" si="12"/>
        <v>28.97</v>
      </c>
      <c r="DR6" s="35">
        <f t="shared" si="12"/>
        <v>20.14</v>
      </c>
      <c r="DS6" s="34" t="str">
        <f>IF(DS7="","",IF(DS7="-","【-】","【"&amp;SUBSTITUTE(TEXT(DS7,"#,##0.00"),"-","△")&amp;"】"))</f>
        <v>【23.36】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1.6</v>
      </c>
      <c r="EO6" s="34" t="str">
        <f>IF(EO7="","",IF(EO7="-","【-】","【"&amp;SUBSTITUTE(TEXT(EO7,"#,##0.00"),"-","△")&amp;"】"))</f>
        <v>【1.09】</v>
      </c>
    </row>
    <row r="7" spans="1:148" s="36" customFormat="1" x14ac:dyDescent="0.15">
      <c r="A7" s="28"/>
      <c r="B7" s="37">
        <v>2020</v>
      </c>
      <c r="C7" s="37">
        <v>382043</v>
      </c>
      <c r="D7" s="37">
        <v>46</v>
      </c>
      <c r="E7" s="37">
        <v>17</v>
      </c>
      <c r="F7" s="37">
        <v>6</v>
      </c>
      <c r="G7" s="37">
        <v>0</v>
      </c>
      <c r="H7" s="37" t="s">
        <v>95</v>
      </c>
      <c r="I7" s="37" t="s">
        <v>96</v>
      </c>
      <c r="J7" s="37" t="s">
        <v>97</v>
      </c>
      <c r="K7" s="37" t="s">
        <v>98</v>
      </c>
      <c r="L7" s="37" t="s">
        <v>99</v>
      </c>
      <c r="M7" s="37" t="s">
        <v>100</v>
      </c>
      <c r="N7" s="38" t="s">
        <v>101</v>
      </c>
      <c r="O7" s="38">
        <v>88.22</v>
      </c>
      <c r="P7" s="38">
        <v>1.53</v>
      </c>
      <c r="Q7" s="38">
        <v>100.31</v>
      </c>
      <c r="R7" s="38">
        <v>3530</v>
      </c>
      <c r="S7" s="38">
        <v>32584</v>
      </c>
      <c r="T7" s="38">
        <v>132.65</v>
      </c>
      <c r="U7" s="38">
        <v>245.64</v>
      </c>
      <c r="V7" s="38">
        <v>495</v>
      </c>
      <c r="W7" s="38">
        <v>0.33</v>
      </c>
      <c r="X7" s="38">
        <v>1500</v>
      </c>
      <c r="Y7" s="38" t="s">
        <v>101</v>
      </c>
      <c r="Z7" s="38" t="s">
        <v>101</v>
      </c>
      <c r="AA7" s="38" t="s">
        <v>101</v>
      </c>
      <c r="AB7" s="38">
        <v>120.41</v>
      </c>
      <c r="AC7" s="38">
        <v>129.34</v>
      </c>
      <c r="AD7" s="38" t="s">
        <v>101</v>
      </c>
      <c r="AE7" s="38" t="s">
        <v>101</v>
      </c>
      <c r="AF7" s="38" t="s">
        <v>101</v>
      </c>
      <c r="AG7" s="38">
        <v>99.33</v>
      </c>
      <c r="AH7" s="38">
        <v>101.18</v>
      </c>
      <c r="AI7" s="38">
        <v>99.28</v>
      </c>
      <c r="AJ7" s="38" t="s">
        <v>101</v>
      </c>
      <c r="AK7" s="38" t="s">
        <v>101</v>
      </c>
      <c r="AL7" s="38" t="s">
        <v>101</v>
      </c>
      <c r="AM7" s="38">
        <v>0</v>
      </c>
      <c r="AN7" s="38">
        <v>0</v>
      </c>
      <c r="AO7" s="38" t="s">
        <v>101</v>
      </c>
      <c r="AP7" s="38" t="s">
        <v>101</v>
      </c>
      <c r="AQ7" s="38" t="s">
        <v>101</v>
      </c>
      <c r="AR7" s="38">
        <v>210</v>
      </c>
      <c r="AS7" s="38">
        <v>140.63</v>
      </c>
      <c r="AT7" s="38">
        <v>86.39</v>
      </c>
      <c r="AU7" s="38" t="s">
        <v>101</v>
      </c>
      <c r="AV7" s="38" t="s">
        <v>101</v>
      </c>
      <c r="AW7" s="38" t="s">
        <v>101</v>
      </c>
      <c r="AX7" s="38">
        <v>20.91</v>
      </c>
      <c r="AY7" s="38">
        <v>23.54</v>
      </c>
      <c r="AZ7" s="38" t="s">
        <v>101</v>
      </c>
      <c r="BA7" s="38" t="s">
        <v>101</v>
      </c>
      <c r="BB7" s="38" t="s">
        <v>101</v>
      </c>
      <c r="BC7" s="38">
        <v>62.55</v>
      </c>
      <c r="BD7" s="38">
        <v>56.53</v>
      </c>
      <c r="BE7" s="38">
        <v>58.47</v>
      </c>
      <c r="BF7" s="38" t="s">
        <v>101</v>
      </c>
      <c r="BG7" s="38" t="s">
        <v>101</v>
      </c>
      <c r="BH7" s="38" t="s">
        <v>101</v>
      </c>
      <c r="BI7" s="38">
        <v>0</v>
      </c>
      <c r="BJ7" s="38">
        <v>0</v>
      </c>
      <c r="BK7" s="38" t="s">
        <v>101</v>
      </c>
      <c r="BL7" s="38" t="s">
        <v>101</v>
      </c>
      <c r="BM7" s="38" t="s">
        <v>101</v>
      </c>
      <c r="BN7" s="38">
        <v>998.42</v>
      </c>
      <c r="BO7" s="38">
        <v>1095.52</v>
      </c>
      <c r="BP7" s="38">
        <v>1042.3399999999999</v>
      </c>
      <c r="BQ7" s="38" t="s">
        <v>101</v>
      </c>
      <c r="BR7" s="38" t="s">
        <v>101</v>
      </c>
      <c r="BS7" s="38" t="s">
        <v>101</v>
      </c>
      <c r="BT7" s="38">
        <v>61.72</v>
      </c>
      <c r="BU7" s="38">
        <v>69.39</v>
      </c>
      <c r="BV7" s="38" t="s">
        <v>101</v>
      </c>
      <c r="BW7" s="38" t="s">
        <v>101</v>
      </c>
      <c r="BX7" s="38" t="s">
        <v>101</v>
      </c>
      <c r="BY7" s="38">
        <v>41.41</v>
      </c>
      <c r="BZ7" s="38">
        <v>39.64</v>
      </c>
      <c r="CA7" s="38">
        <v>42.6</v>
      </c>
      <c r="CB7" s="38" t="s">
        <v>101</v>
      </c>
      <c r="CC7" s="38" t="s">
        <v>101</v>
      </c>
      <c r="CD7" s="38" t="s">
        <v>101</v>
      </c>
      <c r="CE7" s="38">
        <v>328.12</v>
      </c>
      <c r="CF7" s="38">
        <v>281.55</v>
      </c>
      <c r="CG7" s="38" t="s">
        <v>101</v>
      </c>
      <c r="CH7" s="38" t="s">
        <v>101</v>
      </c>
      <c r="CI7" s="38" t="s">
        <v>101</v>
      </c>
      <c r="CJ7" s="38">
        <v>417.56</v>
      </c>
      <c r="CK7" s="38">
        <v>449.72</v>
      </c>
      <c r="CL7" s="38">
        <v>410.22</v>
      </c>
      <c r="CM7" s="38" t="s">
        <v>101</v>
      </c>
      <c r="CN7" s="38" t="s">
        <v>101</v>
      </c>
      <c r="CO7" s="38" t="s">
        <v>101</v>
      </c>
      <c r="CP7" s="38">
        <v>46.29</v>
      </c>
      <c r="CQ7" s="38">
        <v>48.76</v>
      </c>
      <c r="CR7" s="38" t="s">
        <v>101</v>
      </c>
      <c r="CS7" s="38" t="s">
        <v>101</v>
      </c>
      <c r="CT7" s="38" t="s">
        <v>101</v>
      </c>
      <c r="CU7" s="38">
        <v>32.479999999999997</v>
      </c>
      <c r="CV7" s="38">
        <v>30.19</v>
      </c>
      <c r="CW7" s="38">
        <v>32.979999999999997</v>
      </c>
      <c r="CX7" s="38" t="s">
        <v>101</v>
      </c>
      <c r="CY7" s="38" t="s">
        <v>101</v>
      </c>
      <c r="CZ7" s="38" t="s">
        <v>101</v>
      </c>
      <c r="DA7" s="38">
        <v>90.57</v>
      </c>
      <c r="DB7" s="38">
        <v>91.31</v>
      </c>
      <c r="DC7" s="38" t="s">
        <v>101</v>
      </c>
      <c r="DD7" s="38" t="s">
        <v>101</v>
      </c>
      <c r="DE7" s="38" t="s">
        <v>101</v>
      </c>
      <c r="DF7" s="38">
        <v>79.2</v>
      </c>
      <c r="DG7" s="38">
        <v>79.09</v>
      </c>
      <c r="DH7" s="38">
        <v>80.45</v>
      </c>
      <c r="DI7" s="38" t="s">
        <v>101</v>
      </c>
      <c r="DJ7" s="38" t="s">
        <v>101</v>
      </c>
      <c r="DK7" s="38" t="s">
        <v>101</v>
      </c>
      <c r="DL7" s="38">
        <v>58.77</v>
      </c>
      <c r="DM7" s="38">
        <v>60.17</v>
      </c>
      <c r="DN7" s="38" t="s">
        <v>101</v>
      </c>
      <c r="DO7" s="38" t="s">
        <v>101</v>
      </c>
      <c r="DP7" s="38" t="s">
        <v>101</v>
      </c>
      <c r="DQ7" s="38">
        <v>28.97</v>
      </c>
      <c r="DR7" s="38">
        <v>20.14</v>
      </c>
      <c r="DS7" s="38">
        <v>23.36</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0.01</v>
      </c>
      <c r="EN7" s="38">
        <v>1.6</v>
      </c>
      <c r="EO7" s="38">
        <v>1.0900000000000001</v>
      </c>
    </row>
    <row r="8" spans="1:148" ht="12.9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2021-12-03T07:36:42Z</dcterms:created>
  <dcterms:modified xsi:type="dcterms:W3CDTF">2022-01-27T04:17:26Z</dcterms:modified>
  <cp:category/>
</cp:coreProperties>
</file>