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\財政課\財政課\zaiseika\■決算係\03経営比較分析表・財政状況資料集\R02年度\02_経営比較分析表\提出用\"/>
    </mc:Choice>
  </mc:AlternateContent>
  <workbookProtection workbookAlgorithmName="SHA-512" workbookHashValue="DFJbs2Oqz7QyOoY5Fl8xwthaGfr62RiaNlpvQl6aoLgBhXTTAIbQPLOci+52U7DuzBRx99Z8KkhK5HKCb+M1wg==" workbookSaltValue="jS2X9YItRnuUFTL9riwf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<sst xmlns="http://schemas.openxmlformats.org/spreadsheetml/2006/main" count="247" uniqueCount="123">
  <si>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</si>
  <si>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</si>
  <si>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</si>
  <si>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</si>
  <si>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</si>
  <si>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</si>
  <si>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</si>
  <si>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</si>
  <si>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</si>
  <si>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</si>
  <si>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</si>
  <si>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</si>
  <si>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</si>
  <si>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</si>
  <si>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</si>
  <si>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</si>
  <si>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</si>
  <si>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</si>
  <si>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</si>
  <si>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</si>
  <si>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</si>
  <si>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</si>
  <si>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</si>
  <si>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</si>
  <si>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</si>
  <si>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</si>
  <si>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</si>
  <si>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</si>
  <si>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</si>
  <si>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</si>
  <si>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</si>
  <si>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</si>
  <si>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</si>
  <si>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</si>
  <si>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</si>
  <si>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</si>
  <si>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</si>
  <si>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</si>
  <si>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</si>
  <si>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</si>
  <si>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</si>
  <si>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</si>
  <si>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</si>
  <si>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</si>
  <si>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</si>
  <si>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</si>
  <si>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</si>
  <si>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</si>
  <si>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</si>
  <si>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</si>
  <si>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</si>
  <si>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</si>
  <si>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</si>
  <si>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</si>
  <si>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</si>
  <si>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</si>
  <si>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</si>
  <si>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</si>
  <si>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</si>
  <si>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</si>
  <si>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</si>
  <si>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</si>
  <si>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</si>
  <si>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</si>
  <si>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</si>
  <si>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</si>
  <si>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</si>
  <si>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</si>
  <si>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</si>
  <si>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</si>
  <si>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</si>
  <si>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</si>
  <si>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</si>
  <si>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</si>
  <si>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</si>
  <si>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</si>
  <si>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</si>
  <si>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</si>
  <si>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</si>
  <si>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</si>
  <si>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</si>
  <si>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</si>
  <si>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</si>
  <si>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</si>
  <si>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</si>
  <si>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</si>
  <si>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</si>
  <si>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</si>
  <si>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</si>
  <si>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</si>
  <si>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</si>
  <si>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</si>
  <si>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</si>
  <si>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</si>
  <si>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</si>
  <si>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</si>
  <si>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</si>
  <si>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</si>
  <si>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</si>
  <si>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</si>
  <si>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</si>
  <si>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</si>
  <si>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</si>
  <si>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</si>
  <si>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</si>
  <si>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</si>
  <si>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</si>
  <si>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</si>
  <si>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</si>
  <si>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</si>
  <si>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</si>
  <si>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</si>
  <si>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</si>
  <si>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</si>
  <si>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</si>
  <si>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</si>
  <si>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</si>
  <si>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</si>
  <si>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</si>
  <si>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</si>
  <si>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⑤の経費回収率については、使用料改定に伴い下水道使用料が増収し、2.66ポイント改善したもの、⑥の汚水処理原価が類似団体と比較して高いこど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人口減少や節水機器の普及、社会情勢の変化による上水道使用量の減少等により施設利用率は、類似団体平均値と比べて低くなっているが、水洗化率については、類似団体平均値と同程度になっている。</t>
    <rPh sb="91" eb="94">
      <t>シヨウリョウ</t>
    </rPh>
    <rPh sb="94" eb="96">
      <t>カイテイ</t>
    </rPh>
    <rPh sb="97" eb="98">
      <t>トモナ</t>
    </rPh>
    <rPh sb="99" eb="102">
      <t>ゲスイドウ</t>
    </rPh>
    <rPh sb="102" eb="105">
      <t>シヨウリョウ</t>
    </rPh>
    <rPh sb="106" eb="108">
      <t>ゾウシュウ</t>
    </rPh>
    <phoneticPr fontId="4"/>
  </si>
  <si>
    <t>供用開始から25年以上が経過し、ブロアの故障があるが、修繕や取替で対応している。浄化槽本体の耐用年数は30年以上であり、50年程度の使用実績があるため、当面の間、大きな更新経費等は見込んでいない。</t>
    <rPh sb="9" eb="11">
      <t>イジョウ</t>
    </rPh>
    <phoneticPr fontId="4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</si>
  <si>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また、資産の老朽化や人口減少等に伴う料金収入の減少に対応するため、策定した経営戦略に沿って、経営基盤強化と財政マネジメントの向上に努めてまいりたい。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</si>
</sst>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E-4013-A0F5-9803C7D0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E-4013-A0F5-9803C7D0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22.81</c:v>
                </c:pt>
                <c:pt idx="1">
                  <c:v>21.05</c:v>
                </c:pt>
                <c:pt idx="2">
                  <c:v>19.3</c:v>
                </c:pt>
                <c:pt idx="3">
                  <c:v>19.3</c:v>
                </c:pt>
                <c:pt idx="4">
                  <c:v>21.05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5-4F4D-988F-F486D97A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5-4F4D-988F-F486D97A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82.35</c:v>
                </c:pt>
                <c:pt idx="2">
                  <c:v>83.08</c:v>
                </c:pt>
                <c:pt idx="3">
                  <c:v>81.36</c:v>
                </c:pt>
                <c:pt idx="4">
                  <c:v>82.54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2-4305-A41F-8B6DD365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2-4305-A41F-8B6DD365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66.849999999999994</c:v>
                </c:pt>
                <c:pt idx="1">
                  <c:v>66.3</c:v>
                </c:pt>
                <c:pt idx="2">
                  <c:v>66.72</c:v>
                </c:pt>
                <c:pt idx="3">
                  <c:v>90.48</c:v>
                </c:pt>
                <c:pt idx="4">
                  <c:v>90.19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8-4BD3-AD58-E72F2E5D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8-4BD3-AD58-E72F2E5D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6-4E7E-91F2-76A8B093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6-4E7E-91F2-76A8B093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9-466D-B58A-4C0E3510A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9-466D-B58A-4C0E3510A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35D-886B-7C30932CE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B-435D-886B-7C30932CE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9-4E04-B42E-E8F7AE26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9-4E04-B42E-E8F7AE26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751.99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7-49D0-B1C9-71DE0E31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7-49D0-B1C9-71DE0E31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28.07</c:v>
                </c:pt>
                <c:pt idx="1">
                  <c:v>27.05</c:v>
                </c:pt>
                <c:pt idx="2">
                  <c:v>23.12</c:v>
                </c:pt>
                <c:pt idx="3">
                  <c:v>26.53</c:v>
                </c:pt>
                <c:pt idx="4">
                  <c:v>29.19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4-4DBF-BA86-63E1A61C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DBF-BA86-63E1A61C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574.52</c:v>
                </c:pt>
                <c:pt idx="1">
                  <c:v>614.11</c:v>
                </c:pt>
                <c:pt idx="2">
                  <c:v>682.85</c:v>
                </c:pt>
                <c:pt idx="3">
                  <c:v>618.05999999999995</c:v>
                </c:pt>
                <c:pt idx="4">
                  <c:v>599.80999999999995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1-49C8-A11D-173D8D2D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1-49C8-A11D-173D8D2D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P40" zoomScaleNormal="100" workbookViewId="0">
      <selection activeCell="CC60" sqref="CC6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今治市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156254</v>
      </c>
      <c r="AM8" s="51"/>
      <c r="AN8" s="51"/>
      <c r="AO8" s="51"/>
      <c r="AP8" s="51"/>
      <c r="AQ8" s="51"/>
      <c r="AR8" s="51"/>
      <c r="AS8" s="51"/>
      <c r="AT8" s="46">
        <f>データ!T6</f>
        <v>419.21</v>
      </c>
      <c r="AU8" s="46"/>
      <c r="AV8" s="46"/>
      <c r="AW8" s="46"/>
      <c r="AX8" s="46"/>
      <c r="AY8" s="46"/>
      <c r="AZ8" s="46"/>
      <c r="BA8" s="46"/>
      <c r="BB8" s="46">
        <f>データ!U6</f>
        <v>372.73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3046</v>
      </c>
      <c r="AE10" s="51"/>
      <c r="AF10" s="51"/>
      <c r="AG10" s="51"/>
      <c r="AH10" s="51"/>
      <c r="AI10" s="51"/>
      <c r="AJ10" s="51"/>
      <c r="AK10" s="2"/>
      <c r="AL10" s="51">
        <f>データ!V6</f>
        <v>63</v>
      </c>
      <c r="AM10" s="51"/>
      <c r="AN10" s="51"/>
      <c r="AO10" s="51"/>
      <c r="AP10" s="51"/>
      <c r="AQ10" s="51"/>
      <c r="AR10" s="51"/>
      <c r="AS10" s="51"/>
      <c r="AT10" s="46">
        <f>データ!W6</f>
        <v>0.01</v>
      </c>
      <c r="AU10" s="46"/>
      <c r="AV10" s="46"/>
      <c r="AW10" s="46"/>
      <c r="AX10" s="46"/>
      <c r="AY10" s="46"/>
      <c r="AZ10" s="46"/>
      <c r="BA10" s="46"/>
      <c r="BB10" s="46">
        <f>データ!X6</f>
        <v>6300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75" t="s">
        <v>22</v>
      </c>
      <c r="BM10" s="76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7" t="s">
        <v>24</v>
      </c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</row>
    <row r="14" spans="1:78" ht="13.5" customHeight="1" x14ac:dyDescent="0.15">
      <c r="A14" s="2"/>
      <c r="B14" s="79" t="s">
        <v>25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1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121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xDIu8sR40MPqvvBrjJkegwFtXjQezJA+XnpJV1L9gYm8x9mZFsnjVMldD0cCfFlExWTF0MtdeUzelGkyWlrkqA==" saltValue="TUR3b9W/hcC5ITfLETjau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83" t="s">
        <v>55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382027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愛媛県　今治市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0.04</v>
      </c>
      <c r="Q6" s="34">
        <f t="shared" si="3"/>
        <v>100</v>
      </c>
      <c r="R6" s="34">
        <f t="shared" si="3"/>
        <v>3046</v>
      </c>
      <c r="S6" s="34">
        <f t="shared" si="3"/>
        <v>156254</v>
      </c>
      <c r="T6" s="34">
        <f t="shared" si="3"/>
        <v>419.21</v>
      </c>
      <c r="U6" s="34">
        <f t="shared" si="3"/>
        <v>372.73</v>
      </c>
      <c r="V6" s="34">
        <f t="shared" si="3"/>
        <v>63</v>
      </c>
      <c r="W6" s="34">
        <f t="shared" si="3"/>
        <v>0.01</v>
      </c>
      <c r="X6" s="34">
        <f t="shared" si="3"/>
        <v>6300</v>
      </c>
      <c r="Y6" s="35">
        <f>IF(Y7="",NA(),Y7)</f>
        <v>66.849999999999994</v>
      </c>
      <c r="Z6" s="35">
        <f t="shared" ref="Z6:AH6" si="4">IF(Z7="",NA(),Z7)</f>
        <v>66.3</v>
      </c>
      <c r="AA6" s="35">
        <f t="shared" si="4"/>
        <v>66.72</v>
      </c>
      <c r="AB6" s="35">
        <f t="shared" si="4"/>
        <v>90.48</v>
      </c>
      <c r="AC6" s="35">
        <f t="shared" si="4"/>
        <v>90.19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751.99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28.07</v>
      </c>
      <c r="BR6" s="35">
        <f t="shared" ref="BR6:BZ6" si="8">IF(BR7="",NA(),BR7)</f>
        <v>27.05</v>
      </c>
      <c r="BS6" s="35">
        <f t="shared" si="8"/>
        <v>23.12</v>
      </c>
      <c r="BT6" s="35">
        <f t="shared" si="8"/>
        <v>26.53</v>
      </c>
      <c r="BU6" s="35">
        <f t="shared" si="8"/>
        <v>29.19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574.52</v>
      </c>
      <c r="CC6" s="35">
        <f t="shared" ref="CC6:CK6" si="9">IF(CC7="",NA(),CC7)</f>
        <v>614.11</v>
      </c>
      <c r="CD6" s="35">
        <f t="shared" si="9"/>
        <v>682.85</v>
      </c>
      <c r="CE6" s="35">
        <f t="shared" si="9"/>
        <v>618.05999999999995</v>
      </c>
      <c r="CF6" s="35">
        <f t="shared" si="9"/>
        <v>599.80999999999995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22.81</v>
      </c>
      <c r="CN6" s="35">
        <f t="shared" ref="CN6:CV6" si="10">IF(CN7="",NA(),CN7)</f>
        <v>21.05</v>
      </c>
      <c r="CO6" s="35">
        <f t="shared" si="10"/>
        <v>19.3</v>
      </c>
      <c r="CP6" s="35">
        <f t="shared" si="10"/>
        <v>19.3</v>
      </c>
      <c r="CQ6" s="35">
        <f t="shared" si="10"/>
        <v>21.05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82.19</v>
      </c>
      <c r="CY6" s="35">
        <f t="shared" ref="CY6:DG6" si="11">IF(CY7="",NA(),CY7)</f>
        <v>82.35</v>
      </c>
      <c r="CZ6" s="35">
        <f t="shared" si="11"/>
        <v>83.08</v>
      </c>
      <c r="DA6" s="35">
        <f t="shared" si="11"/>
        <v>81.36</v>
      </c>
      <c r="DB6" s="35">
        <f t="shared" si="11"/>
        <v>82.54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382027</v>
      </c>
      <c r="D7" s="37">
        <v>47</v>
      </c>
      <c r="E7" s="37">
        <v>18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0.04</v>
      </c>
      <c r="Q7" s="38">
        <v>100</v>
      </c>
      <c r="R7" s="38">
        <v>3046</v>
      </c>
      <c r="S7" s="38">
        <v>156254</v>
      </c>
      <c r="T7" s="38">
        <v>419.21</v>
      </c>
      <c r="U7" s="38">
        <v>372.73</v>
      </c>
      <c r="V7" s="38">
        <v>63</v>
      </c>
      <c r="W7" s="38">
        <v>0.01</v>
      </c>
      <c r="X7" s="38">
        <v>6300</v>
      </c>
      <c r="Y7" s="38">
        <v>66.849999999999994</v>
      </c>
      <c r="Z7" s="38">
        <v>66.3</v>
      </c>
      <c r="AA7" s="38">
        <v>66.72</v>
      </c>
      <c r="AB7" s="38">
        <v>90.48</v>
      </c>
      <c r="AC7" s="38">
        <v>90.19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751.99</v>
      </c>
      <c r="BG7" s="38">
        <v>0</v>
      </c>
      <c r="BH7" s="38">
        <v>0</v>
      </c>
      <c r="BI7" s="38">
        <v>0</v>
      </c>
      <c r="BJ7" s="38">
        <v>0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28.07</v>
      </c>
      <c r="BR7" s="38">
        <v>27.05</v>
      </c>
      <c r="BS7" s="38">
        <v>23.12</v>
      </c>
      <c r="BT7" s="38">
        <v>26.53</v>
      </c>
      <c r="BU7" s="38">
        <v>29.19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574.52</v>
      </c>
      <c r="CC7" s="38">
        <v>614.11</v>
      </c>
      <c r="CD7" s="38">
        <v>682.85</v>
      </c>
      <c r="CE7" s="38">
        <v>618.05999999999995</v>
      </c>
      <c r="CF7" s="38">
        <v>599.80999999999995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22.81</v>
      </c>
      <c r="CN7" s="38">
        <v>21.05</v>
      </c>
      <c r="CO7" s="38">
        <v>19.3</v>
      </c>
      <c r="CP7" s="38">
        <v>19.3</v>
      </c>
      <c r="CQ7" s="38">
        <v>21.05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82.19</v>
      </c>
      <c r="CY7" s="38">
        <v>82.35</v>
      </c>
      <c r="CZ7" s="38">
        <v>83.08</v>
      </c>
      <c r="DA7" s="38">
        <v>81.36</v>
      </c>
      <c r="DB7" s="38">
        <v>82.54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2022-02-03T01:01:07Z</cp:lastPrinted>
  <dcterms:created xsi:type="dcterms:W3CDTF">2021-12-03T08:14:25Z</dcterms:created>
  <dcterms:modified xsi:type="dcterms:W3CDTF">2022-02-03T01:01:08Z</dcterms:modified>
  <cp:category/>
</cp:coreProperties>
</file>