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2fs1\財政課\財政課\zaiseika\■決算係\03経営比較分析表・財政状況資料集\R02年度\02_経営比較分析表\提出用\"/>
    </mc:Choice>
  </mc:AlternateContent>
  <workbookProtection workbookAlgorithmName="SHA-512" workbookHashValue="aOHdwaImoDJPyk1CSWCzNmWaQEV0En7bWFu7rWLbTw2mh/oiylqXMUkqdgfEQn27aMoszb9/r6GBbN8ATYkIsQ==" workbookSaltValue="eIQPjutcbb5bMu79fG/0p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GQ30" i="4"/>
  <c r="LT76" i="4"/>
  <c r="GQ51" i="4"/>
  <c r="LH30" i="4"/>
  <c r="IE76" i="4"/>
  <c r="BZ30" i="4"/>
  <c r="BZ51" i="4"/>
  <c r="HA76" i="4"/>
  <c r="AN51" i="4"/>
  <c r="FE30" i="4"/>
  <c r="AN30" i="4"/>
  <c r="FE51" i="4"/>
  <c r="JV30" i="4"/>
  <c r="AG76" i="4"/>
  <c r="JV51" i="4"/>
  <c r="KP76" i="4"/>
  <c r="HP76" i="4"/>
  <c r="BG51" i="4"/>
  <c r="BG30" i="4"/>
  <c r="AV76" i="4"/>
  <c r="KO51" i="4"/>
  <c r="LE76" i="4"/>
  <c r="FX51" i="4"/>
  <c r="KO30" i="4"/>
  <c r="FX30" i="4"/>
  <c r="KA76" i="4"/>
  <c r="EL51" i="4"/>
  <c r="JC30" i="4"/>
  <c r="U30" i="4"/>
  <c r="R76" i="4"/>
  <c r="GL76" i="4"/>
  <c r="U51" i="4"/>
  <c r="EL30" i="4"/>
  <c r="JC51" i="4"/>
</calcChain>
</file>

<file path=xl/sharedStrings.xml><?xml version="1.0" encoding="utf-8"?>
<sst xmlns="http://schemas.openxmlformats.org/spreadsheetml/2006/main" count="278" uniqueCount="134">
  <si>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</si>
  <si>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</si>
  <si>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</si>
  <si>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</si>
  <si>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</si>
  <si>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</si>
  <si>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</si>
  <si>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</si>
  <si>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</si>
  <si>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</si>
  <si>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</si>
  <si>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</si>
  <si>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</si>
  <si>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</si>
  <si>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</si>
  <si>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</si>
  <si>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</si>
  <si>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</si>
  <si>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</si>
  <si>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</si>
  <si>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</si>
  <si>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</si>
  <si>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</si>
  <si>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</si>
  <si>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</si>
  <si>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</si>
  <si>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</si>
  <si>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</si>
  <si>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</si>
  <si>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</si>
  <si>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</si>
  <si>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</si>
  <si>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</si>
  <si>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</si>
  <si>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</si>
  <si>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</si>
  <si>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</si>
  <si>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</si>
  <si>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</si>
  <si>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</si>
  <si>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</si>
  <si>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</si>
  <si>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</si>
  <si>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</si>
  <si>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</si>
  <si>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</si>
  <si>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</si>
  <si>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</si>
  <si>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</si>
  <si>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</si>
  <si>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</si>
  <si>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</si>
  <si>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</si>
  <si>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</si>
  <si>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</si>
  <si>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</si>
  <si>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</si>
  <si>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</si>
  <si>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</si>
  <si>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</si>
  <si>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</si>
  <si>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</si>
  <si>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</si>
  <si>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</si>
  <si>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</si>
  <si>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</si>
  <si>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</si>
  <si>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</si>
  <si>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</si>
  <si>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</si>
  <si>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</si>
  <si>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</si>
  <si>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</si>
  <si>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</si>
  <si>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</si>
  <si>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</si>
  <si>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</si>
  <si>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</si>
  <si>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</si>
  <si>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</si>
  <si>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</si>
  <si>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</si>
  <si>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</si>
  <si>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</si>
  <si>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</si>
  <si>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</si>
  <si>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</si>
  <si>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</si>
  <si>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</si>
  <si>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</si>
  <si>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</si>
  <si>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</si>
  <si>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</si>
  <si>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</si>
  <si>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</si>
  <si>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</si>
  <si>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</si>
  <si>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</si>
  <si>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</si>
  <si>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</si>
  <si>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</si>
  <si>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</si>
  <si>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</si>
  <si>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</si>
  <si>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</si>
  <si>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</si>
  <si>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</si>
  <si>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</si>
  <si>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</si>
  <si>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</si>
  <si>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</si>
  <si>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</si>
  <si>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今治市</t>
  </si>
  <si>
    <t>駅前広場駐車場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</si>
  <si>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</si>
  <si>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</si>
  <si>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</si>
  <si>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</si>
  <si>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</si>
  <si>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</si>
  <si>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</si>
  <si>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</si>
  <si>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</si>
  <si>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</si>
  <si>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</si>
  <si>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</si>
  <si>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</si>
  <si>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</si>
  <si>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</si>
  <si>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</si>
  <si>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類似施設と比較すると収益的収支比率は低いが149.3％であり、駅前という立地から稼働率も117.6％と高く、収支は黒字で推移している。</t>
    <phoneticPr fontId="5"/>
  </si>
  <si>
    <t>近年大規模な施設投資はしていないが、老朽化が進んでおり、設備の更新が必要な時期となってきている。</t>
    <phoneticPr fontId="5"/>
  </si>
  <si>
    <t>指定管理者制度を導入しており、経費を削減するための取り組みを行っている。さらなる経営改善に取り組み、引き続き収支の黒字経営の維持に努めたい。</t>
    <phoneticPr fontId="5"/>
  </si>
  <si>
    <t>駅前という立地から依然として稼働率は117.6％と高いが、近隣にあるJR今治駅の送迎や商業施設の利用があることから、駐車後20分無料を利用する使用者も多い。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</si>
</sst>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149.9</c:v>
                </c:pt>
                <c:pt idx="1">
                  <c:v>164.8</c:v>
                </c:pt>
                <c:pt idx="2">
                  <c:v>180</c:v>
                </c:pt>
                <c:pt idx="3">
                  <c:v>173.3</c:v>
                </c:pt>
                <c:pt idx="4">
                  <c:v>149.30000000000001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2-4EAF-BEEC-9FE89B6AC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42-4EAF-BEEC-9FE89B6AC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84.7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4-46BB-AE22-6A1A5E4F9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74-46BB-AE22-6A1A5E4F9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D84-4CC6-957D-F9D377AEE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84-4CC6-957D-F9D377AEE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C33-4879-8FA5-F1073BAB5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33-4879-8FA5-F1073BAB5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E-49C5-9913-F6F26E8A1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8E-49C5-9913-F6F26E8A1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4-4644-8525-5A6675ABC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4-4644-8525-5A6675ABC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223.5</c:v>
                </c:pt>
                <c:pt idx="1">
                  <c:v>211.8</c:v>
                </c:pt>
                <c:pt idx="2">
                  <c:v>223.5</c:v>
                </c:pt>
                <c:pt idx="3">
                  <c:v>217.6</c:v>
                </c:pt>
                <c:pt idx="4">
                  <c:v>117.6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4-4A18-B16F-C1161F99F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4-4A18-B16F-C1161F99F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33.299999999999997</c:v>
                </c:pt>
                <c:pt idx="1">
                  <c:v>38.799999999999997</c:v>
                </c:pt>
                <c:pt idx="2">
                  <c:v>44.2</c:v>
                </c:pt>
                <c:pt idx="3">
                  <c:v>42.3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D-4C01-8561-219DD5271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BD-4C01-8561-219DD5271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1331</c:v>
                </c:pt>
                <c:pt idx="1">
                  <c:v>1688</c:v>
                </c:pt>
                <c:pt idx="2">
                  <c:v>2006</c:v>
                </c:pt>
                <c:pt idx="3">
                  <c:v>1854</c:v>
                </c:pt>
                <c:pt idx="4">
                  <c:v>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2-4A3D-804C-2F49C362F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42-4A3D-804C-2F49C362F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LD37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愛媛県今治市　駅前広場駐車場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有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410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149.9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164.8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180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173.3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149.30000000000001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223.5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211.8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223.5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217.6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117.6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33.299999999999997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38.799999999999997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44.2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42.3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1331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1688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2006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1854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1259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405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7123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8017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8137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8005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2698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19999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84.7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iRU1MFbVXjqa8BW+AihsQK7uZcdcwD2qMrGvssyEjhzJC05bswLdfpRoaRtZOO4RLn07v8AVJ2EFXjB08rGLYQ==" saltValue="M9OBQjTPOLDUl+gX/nFHQ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102</v>
      </c>
      <c r="AL5" s="59" t="s">
        <v>92</v>
      </c>
      <c r="AM5" s="59" t="s">
        <v>103</v>
      </c>
      <c r="AN5" s="59" t="s">
        <v>104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105</v>
      </c>
      <c r="AX5" s="59" t="s">
        <v>103</v>
      </c>
      <c r="AY5" s="59" t="s">
        <v>104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102</v>
      </c>
      <c r="BH5" s="59" t="s">
        <v>105</v>
      </c>
      <c r="BI5" s="59" t="s">
        <v>103</v>
      </c>
      <c r="BJ5" s="59" t="s">
        <v>104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102</v>
      </c>
      <c r="BS5" s="59" t="s">
        <v>106</v>
      </c>
      <c r="BT5" s="59" t="s">
        <v>93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105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101</v>
      </c>
      <c r="CP5" s="59" t="s">
        <v>91</v>
      </c>
      <c r="CQ5" s="59" t="s">
        <v>105</v>
      </c>
      <c r="CR5" s="59" t="s">
        <v>103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102</v>
      </c>
      <c r="DB5" s="59" t="s">
        <v>92</v>
      </c>
      <c r="DC5" s="59" t="s">
        <v>103</v>
      </c>
      <c r="DD5" s="59" t="s">
        <v>104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101</v>
      </c>
      <c r="DL5" s="59" t="s">
        <v>91</v>
      </c>
      <c r="DM5" s="59" t="s">
        <v>105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107</v>
      </c>
      <c r="B6" s="60">
        <f>B8</f>
        <v>2020</v>
      </c>
      <c r="C6" s="60">
        <f t="shared" ref="C6:X6" si="1">C8</f>
        <v>382027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愛媛県今治市</v>
      </c>
      <c r="I6" s="60" t="str">
        <f t="shared" si="1"/>
        <v>駅前広場駐車場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45</v>
      </c>
      <c r="S6" s="62" t="str">
        <f t="shared" si="1"/>
        <v>駅</v>
      </c>
      <c r="T6" s="62" t="str">
        <f t="shared" si="1"/>
        <v>有</v>
      </c>
      <c r="U6" s="63">
        <f t="shared" si="1"/>
        <v>410</v>
      </c>
      <c r="V6" s="63">
        <f t="shared" si="1"/>
        <v>17</v>
      </c>
      <c r="W6" s="63">
        <f t="shared" si="1"/>
        <v>200</v>
      </c>
      <c r="X6" s="62" t="str">
        <f t="shared" si="1"/>
        <v>代行制</v>
      </c>
      <c r="Y6" s="64">
        <f>IF(Y8="-",NA(),Y8)</f>
        <v>149.9</v>
      </c>
      <c r="Z6" s="64">
        <f t="shared" ref="Z6:AH6" si="2">IF(Z8="-",NA(),Z8)</f>
        <v>164.8</v>
      </c>
      <c r="AA6" s="64">
        <f t="shared" si="2"/>
        <v>180</v>
      </c>
      <c r="AB6" s="64">
        <f t="shared" si="2"/>
        <v>173.3</v>
      </c>
      <c r="AC6" s="64">
        <f t="shared" si="2"/>
        <v>149.30000000000001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33.299999999999997</v>
      </c>
      <c r="BG6" s="64">
        <f t="shared" ref="BG6:BO6" si="5">IF(BG8="-",NA(),BG8)</f>
        <v>38.799999999999997</v>
      </c>
      <c r="BH6" s="64">
        <f t="shared" si="5"/>
        <v>44.2</v>
      </c>
      <c r="BI6" s="64">
        <f t="shared" si="5"/>
        <v>42.3</v>
      </c>
      <c r="BJ6" s="64">
        <f t="shared" si="5"/>
        <v>33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1331</v>
      </c>
      <c r="BR6" s="65">
        <f t="shared" ref="BR6:BZ6" si="6">IF(BR8="-",NA(),BR8)</f>
        <v>1688</v>
      </c>
      <c r="BS6" s="65">
        <f t="shared" si="6"/>
        <v>2006</v>
      </c>
      <c r="BT6" s="65">
        <f t="shared" si="6"/>
        <v>1854</v>
      </c>
      <c r="BU6" s="65">
        <f t="shared" si="6"/>
        <v>1259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108</v>
      </c>
      <c r="CM6" s="63">
        <f t="shared" ref="CM6:CN6" si="7">CM8</f>
        <v>19999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108</v>
      </c>
      <c r="CZ6" s="64">
        <f>IF(CZ8="-",NA(),CZ8)</f>
        <v>84.7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223.5</v>
      </c>
      <c r="DL6" s="64">
        <f t="shared" ref="DL6:DT6" si="9">IF(DL8="-",NA(),DL8)</f>
        <v>211.8</v>
      </c>
      <c r="DM6" s="64">
        <f t="shared" si="9"/>
        <v>223.5</v>
      </c>
      <c r="DN6" s="64">
        <f t="shared" si="9"/>
        <v>217.6</v>
      </c>
      <c r="DO6" s="64">
        <f t="shared" si="9"/>
        <v>117.6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109</v>
      </c>
      <c r="B7" s="60">
        <f t="shared" ref="B7:X7" si="10">B8</f>
        <v>2020</v>
      </c>
      <c r="C7" s="60">
        <f t="shared" si="10"/>
        <v>382027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愛媛県　今治市</v>
      </c>
      <c r="I7" s="60" t="str">
        <f t="shared" si="10"/>
        <v>駅前広場駐車場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45</v>
      </c>
      <c r="S7" s="62" t="str">
        <f t="shared" si="10"/>
        <v>駅</v>
      </c>
      <c r="T7" s="62" t="str">
        <f t="shared" si="10"/>
        <v>有</v>
      </c>
      <c r="U7" s="63">
        <f t="shared" si="10"/>
        <v>410</v>
      </c>
      <c r="V7" s="63">
        <f t="shared" si="10"/>
        <v>17</v>
      </c>
      <c r="W7" s="63">
        <f t="shared" si="10"/>
        <v>200</v>
      </c>
      <c r="X7" s="62" t="str">
        <f t="shared" si="10"/>
        <v>代行制</v>
      </c>
      <c r="Y7" s="64">
        <f>Y8</f>
        <v>149.9</v>
      </c>
      <c r="Z7" s="64">
        <f t="shared" ref="Z7:AH7" si="11">Z8</f>
        <v>164.8</v>
      </c>
      <c r="AA7" s="64">
        <f t="shared" si="11"/>
        <v>180</v>
      </c>
      <c r="AB7" s="64">
        <f t="shared" si="11"/>
        <v>173.3</v>
      </c>
      <c r="AC7" s="64">
        <f t="shared" si="11"/>
        <v>149.30000000000001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33.299999999999997</v>
      </c>
      <c r="BG7" s="64">
        <f t="shared" ref="BG7:BO7" si="14">BG8</f>
        <v>38.799999999999997</v>
      </c>
      <c r="BH7" s="64">
        <f t="shared" si="14"/>
        <v>44.2</v>
      </c>
      <c r="BI7" s="64">
        <f t="shared" si="14"/>
        <v>42.3</v>
      </c>
      <c r="BJ7" s="64">
        <f t="shared" si="14"/>
        <v>33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1331</v>
      </c>
      <c r="BR7" s="65">
        <f t="shared" ref="BR7:BZ7" si="15">BR8</f>
        <v>1688</v>
      </c>
      <c r="BS7" s="65">
        <f t="shared" si="15"/>
        <v>2006</v>
      </c>
      <c r="BT7" s="65">
        <f t="shared" si="15"/>
        <v>1854</v>
      </c>
      <c r="BU7" s="65">
        <f t="shared" si="15"/>
        <v>1259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110</v>
      </c>
      <c r="CC7" s="64" t="s">
        <v>110</v>
      </c>
      <c r="CD7" s="64" t="s">
        <v>110</v>
      </c>
      <c r="CE7" s="64" t="s">
        <v>110</v>
      </c>
      <c r="CF7" s="64" t="s">
        <v>110</v>
      </c>
      <c r="CG7" s="64" t="s">
        <v>110</v>
      </c>
      <c r="CH7" s="64" t="s">
        <v>110</v>
      </c>
      <c r="CI7" s="64" t="s">
        <v>110</v>
      </c>
      <c r="CJ7" s="64" t="s">
        <v>110</v>
      </c>
      <c r="CK7" s="64" t="s">
        <v>111</v>
      </c>
      <c r="CL7" s="61"/>
      <c r="CM7" s="63">
        <f>CM8</f>
        <v>19999</v>
      </c>
      <c r="CN7" s="63">
        <f>CN8</f>
        <v>0</v>
      </c>
      <c r="CO7" s="64" t="s">
        <v>110</v>
      </c>
      <c r="CP7" s="64" t="s">
        <v>110</v>
      </c>
      <c r="CQ7" s="64" t="s">
        <v>110</v>
      </c>
      <c r="CR7" s="64" t="s">
        <v>110</v>
      </c>
      <c r="CS7" s="64" t="s">
        <v>110</v>
      </c>
      <c r="CT7" s="64" t="s">
        <v>110</v>
      </c>
      <c r="CU7" s="64" t="s">
        <v>110</v>
      </c>
      <c r="CV7" s="64" t="s">
        <v>110</v>
      </c>
      <c r="CW7" s="64" t="s">
        <v>110</v>
      </c>
      <c r="CX7" s="64" t="s">
        <v>108</v>
      </c>
      <c r="CY7" s="61"/>
      <c r="CZ7" s="64">
        <f>CZ8</f>
        <v>84.7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223.5</v>
      </c>
      <c r="DL7" s="64">
        <f t="shared" ref="DL7:DT7" si="17">DL8</f>
        <v>211.8</v>
      </c>
      <c r="DM7" s="64">
        <f t="shared" si="17"/>
        <v>223.5</v>
      </c>
      <c r="DN7" s="64">
        <f t="shared" si="17"/>
        <v>217.6</v>
      </c>
      <c r="DO7" s="64">
        <f t="shared" si="17"/>
        <v>117.6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382027</v>
      </c>
      <c r="D8" s="67">
        <v>47</v>
      </c>
      <c r="E8" s="67">
        <v>14</v>
      </c>
      <c r="F8" s="67">
        <v>0</v>
      </c>
      <c r="G8" s="67">
        <v>2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45</v>
      </c>
      <c r="S8" s="69" t="s">
        <v>122</v>
      </c>
      <c r="T8" s="69" t="s">
        <v>123</v>
      </c>
      <c r="U8" s="70">
        <v>410</v>
      </c>
      <c r="V8" s="70">
        <v>17</v>
      </c>
      <c r="W8" s="70">
        <v>200</v>
      </c>
      <c r="X8" s="69" t="s">
        <v>124</v>
      </c>
      <c r="Y8" s="71">
        <v>149.9</v>
      </c>
      <c r="Z8" s="71">
        <v>164.8</v>
      </c>
      <c r="AA8" s="71">
        <v>180</v>
      </c>
      <c r="AB8" s="71">
        <v>173.3</v>
      </c>
      <c r="AC8" s="71">
        <v>149.30000000000001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33.299999999999997</v>
      </c>
      <c r="BG8" s="71">
        <v>38.799999999999997</v>
      </c>
      <c r="BH8" s="71">
        <v>44.2</v>
      </c>
      <c r="BI8" s="71">
        <v>42.3</v>
      </c>
      <c r="BJ8" s="71">
        <v>33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1331</v>
      </c>
      <c r="BR8" s="72">
        <v>1688</v>
      </c>
      <c r="BS8" s="72">
        <v>2006</v>
      </c>
      <c r="BT8" s="73">
        <v>1854</v>
      </c>
      <c r="BU8" s="73">
        <v>1259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19999</v>
      </c>
      <c r="CN8" s="70">
        <v>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84.7</v>
      </c>
      <c r="DA8" s="71">
        <v>0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223.5</v>
      </c>
      <c r="DL8" s="71">
        <v>211.8</v>
      </c>
      <c r="DM8" s="71">
        <v>223.5</v>
      </c>
      <c r="DN8" s="71">
        <v>217.6</v>
      </c>
      <c r="DO8" s="71">
        <v>117.6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2022-02-03T01:01:46Z</cp:lastPrinted>
  <dcterms:created xsi:type="dcterms:W3CDTF">2021-12-17T06:08:02Z</dcterms:created>
  <dcterms:modified xsi:type="dcterms:W3CDTF">2022-02-03T01:01:47Z</dcterms:modified>
  <cp:category/>
</cp:coreProperties>
</file>