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3 （福岡）\03公営企業\07経営比較分析表\R2分   (R3文書に保存)\20220105公営企業に係る経営比較分析表（令和２年度決算）の分析等について\05団体回答\01松山市\01松山市（法非適用　駐車場事業）\"/>
    </mc:Choice>
  </mc:AlternateContent>
  <workbookProtection workbookAlgorithmName="SHA-512" workbookHashValue="q75o3nZfPBM2YQDfM5hzAVkp0vrBxRQDFEcMupCTG2Rda+kltCuuz5OERB+6KHTvF8dMqtXZVvnY3gveEl6DXQ==" workbookSaltValue="RrjpYAEqDbMrVJpKMGjxKg==" workbookSpinCount="100000" lockStructure="1"/>
  <bookViews>
    <workbookView xWindow="-120" yWindow="-120" windowWidth="20730" windowHeight="1116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DO7" i="5"/>
  <c r="MA31" i="4" s="1"/>
  <c r="DN7" i="5"/>
  <c r="LH31" i="4" s="1"/>
  <c r="DM7" i="5"/>
  <c r="DL7" i="5"/>
  <c r="JV31" i="4" s="1"/>
  <c r="DK7" i="5"/>
  <c r="DI7" i="5"/>
  <c r="DH7" i="5"/>
  <c r="DG7" i="5"/>
  <c r="DF7" i="5"/>
  <c r="KP78" i="4" s="1"/>
  <c r="DE7" i="5"/>
  <c r="KA78" i="4" s="1"/>
  <c r="DD7" i="5"/>
  <c r="DC7" i="5"/>
  <c r="LT77" i="4" s="1"/>
  <c r="DB7" i="5"/>
  <c r="DA7" i="5"/>
  <c r="CZ7" i="5"/>
  <c r="CN7" i="5"/>
  <c r="CM7" i="5"/>
  <c r="BZ7" i="5"/>
  <c r="MA53" i="4" s="1"/>
  <c r="BY7" i="5"/>
  <c r="BX7" i="5"/>
  <c r="KO53" i="4" s="1"/>
  <c r="BW7" i="5"/>
  <c r="BV7" i="5"/>
  <c r="BU7" i="5"/>
  <c r="BT7" i="5"/>
  <c r="BS7" i="5"/>
  <c r="KO52" i="4" s="1"/>
  <c r="BR7" i="5"/>
  <c r="JV52" i="4" s="1"/>
  <c r="BQ7" i="5"/>
  <c r="BO7" i="5"/>
  <c r="HJ53" i="4" s="1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BG32" i="4" s="1"/>
  <c r="AE7" i="5"/>
  <c r="AD7" i="5"/>
  <c r="AC7" i="5"/>
  <c r="AB7" i="5"/>
  <c r="AA7" i="5"/>
  <c r="BG31" i="4" s="1"/>
  <c r="Z7" i="5"/>
  <c r="AN31" i="4" s="1"/>
  <c r="Y7" i="5"/>
  <c r="X7" i="5"/>
  <c r="LJ10" i="4" s="1"/>
  <c r="W7" i="5"/>
  <c r="V7" i="5"/>
  <c r="U7" i="5"/>
  <c r="T7" i="5"/>
  <c r="S7" i="5"/>
  <c r="R7" i="5"/>
  <c r="Q7" i="5"/>
  <c r="P7" i="5"/>
  <c r="O7" i="5"/>
  <c r="N7" i="5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E88" i="4"/>
  <c r="MI78" i="4"/>
  <c r="LT78" i="4"/>
  <c r="LE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JV53" i="4"/>
  <c r="JC53" i="4"/>
  <c r="GQ53" i="4"/>
  <c r="FX53" i="4"/>
  <c r="FE53" i="4"/>
  <c r="EL53" i="4"/>
  <c r="CS53" i="4"/>
  <c r="BZ53" i="4"/>
  <c r="BG53" i="4"/>
  <c r="AN53" i="4"/>
  <c r="U53" i="4"/>
  <c r="MA52" i="4"/>
  <c r="LH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JC32" i="4"/>
  <c r="HJ32" i="4"/>
  <c r="GQ32" i="4"/>
  <c r="FX32" i="4"/>
  <c r="FE32" i="4"/>
  <c r="EL32" i="4"/>
  <c r="BZ32" i="4"/>
  <c r="AN32" i="4"/>
  <c r="U32" i="4"/>
  <c r="KO31" i="4"/>
  <c r="JC31" i="4"/>
  <c r="HJ31" i="4"/>
  <c r="GQ31" i="4"/>
  <c r="FX31" i="4"/>
  <c r="FE31" i="4"/>
  <c r="EL31" i="4"/>
  <c r="CS31" i="4"/>
  <c r="BZ31" i="4"/>
  <c r="U31" i="4"/>
  <c r="JQ10" i="4"/>
  <c r="HX10" i="4"/>
  <c r="DU10" i="4"/>
  <c r="CF10" i="4"/>
  <c r="B10" i="4"/>
  <c r="LJ8" i="4"/>
  <c r="JQ8" i="4"/>
  <c r="HX8" i="4"/>
  <c r="FJ8" i="4"/>
  <c r="DU8" i="4"/>
  <c r="CF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FX30" i="4"/>
  <c r="BG30" i="4"/>
  <c r="HP76" i="4"/>
  <c r="AV76" i="4"/>
  <c r="KO51" i="4"/>
  <c r="FX51" i="4"/>
  <c r="BG51" i="4"/>
  <c r="LE76" i="4"/>
  <c r="KO30" i="4"/>
  <c r="HA76" i="4"/>
  <c r="AN51" i="4"/>
  <c r="FE30" i="4"/>
  <c r="KP76" i="4"/>
  <c r="AN30" i="4"/>
  <c r="AG76" i="4"/>
  <c r="FE51" i="4"/>
  <c r="JV30" i="4"/>
  <c r="JV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<sst xmlns="http://schemas.openxmlformats.org/spreadsheetml/2006/main" count="280" uniqueCount="134">
  <si>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</si>
  <si>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</si>
  <si>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</si>
  <si>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</si>
  <si>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</si>
  <si>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</si>
  <si>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</si>
  <si>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</si>
  <si>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</si>
  <si>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</si>
  <si>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</si>
  <si>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</si>
  <si>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</si>
  <si>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</si>
  <si>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</si>
  <si>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</si>
  <si>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</si>
  <si>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</si>
  <si>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</si>
  <si>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</si>
  <si>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</si>
  <si>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</si>
  <si>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</si>
  <si>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</si>
  <si>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</si>
  <si>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</si>
  <si>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</si>
  <si>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</si>
  <si>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</si>
  <si>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</si>
  <si>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</si>
  <si>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</si>
  <si>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</si>
  <si>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</si>
  <si>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</si>
  <si>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</si>
  <si>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</si>
  <si>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</si>
  <si>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</si>
  <si>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</si>
  <si>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</si>
  <si>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</si>
  <si>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</si>
  <si>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</si>
  <si>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</si>
  <si>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</si>
  <si>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</si>
  <si>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</si>
  <si>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</si>
  <si>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</si>
  <si>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</si>
  <si>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</si>
  <si>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</si>
  <si>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</si>
  <si>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</si>
  <si>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</si>
  <si>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</si>
  <si>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</si>
  <si>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</si>
  <si>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</si>
  <si>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</si>
  <si>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</si>
  <si>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</si>
  <si>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</si>
  <si>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</si>
  <si>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</si>
  <si>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</si>
  <si>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</si>
  <si>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</si>
  <si>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</si>
  <si>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</si>
  <si>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</si>
  <si>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</si>
  <si>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</si>
  <si>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</si>
  <si>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</si>
  <si>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</si>
  <si>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</si>
  <si>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</si>
  <si>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</si>
  <si>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</si>
  <si>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</si>
  <si>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</si>
  <si>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</si>
  <si>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</si>
  <si>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</si>
  <si>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</si>
  <si>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</si>
  <si>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</si>
  <si>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</si>
  <si>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</si>
  <si>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</si>
  <si>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</si>
  <si>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</si>
  <si>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</si>
  <si>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</si>
  <si>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</si>
  <si>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</si>
  <si>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</si>
  <si>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</si>
  <si>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</si>
  <si>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</si>
  <si>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</si>
  <si>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</si>
  <si>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</si>
  <si>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</si>
  <si>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</si>
  <si>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</si>
  <si>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</si>
  <si>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</si>
  <si>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</si>
  <si>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</si>
  <si>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</si>
  <si>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</si>
  <si>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</si>
  <si>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</si>
  <si>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</si>
  <si>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</si>
  <si>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</si>
  <si>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</si>
  <si>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</si>
  <si>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</si>
  <si>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</si>
  <si>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</si>
  <si>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</si>
  <si>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</si>
  <si>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</si>
  <si>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</si>
  <si>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</si>
  <si>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</si>
  <si>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</si>
  <si>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</si>
  <si>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今後も、指定管理者と協力し、収益確保を継続するための検討をしていく。</t>
    <rPh sb="104" eb="106">
      <t>カクホ</t>
    </rPh>
    <rPh sb="107" eb="109">
      <t>ケイゾク</t>
    </rPh>
    <phoneticPr fontId="5"/>
  </si>
  <si>
    <t xml:space="preserve"> 当駐車場は定期のみの駐車場であり、稼働率は算定していない。今後も指定管理者と協力しながら、継続的な利用者の確保に努めていく必要がある。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</si>
</sst>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1389.2</c:v>
                </c:pt>
                <c:pt idx="1">
                  <c:v>161.5</c:v>
                </c:pt>
                <c:pt idx="2">
                  <c:v>163.6</c:v>
                </c:pt>
                <c:pt idx="3">
                  <c:v>156.69999999999999</c:v>
                </c:pt>
                <c:pt idx="4">
                  <c:v>154.6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9-47E0-9033-9860724F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9-47E0-9033-9860724F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D-4251-AB78-B872E61FF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BD-4251-AB78-B872E61FF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25B-417B-8254-B6A81096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B-417B-8254-B6A81096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D4-48CE-9BD2-C1B2D13C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4-48CE-9BD2-C1B2D13C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6-4A08-8B8D-D15C3924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6-4A08-8B8D-D15C3924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9-4F20-B871-6D413355A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9-4F20-B871-6D413355A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E-4D69-9CFB-A56847BB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E-4D69-9CFB-A56847BB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92.8</c:v>
                </c:pt>
                <c:pt idx="1">
                  <c:v>38.1</c:v>
                </c:pt>
                <c:pt idx="2">
                  <c:v>38.9</c:v>
                </c:pt>
                <c:pt idx="3">
                  <c:v>36.200000000000003</c:v>
                </c:pt>
                <c:pt idx="4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1-46B5-805C-CC71B2FA6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1-46B5-805C-CC71B2FA6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2269</c:v>
                </c:pt>
                <c:pt idx="1">
                  <c:v>2505</c:v>
                </c:pt>
                <c:pt idx="2">
                  <c:v>2577</c:v>
                </c:pt>
                <c:pt idx="3">
                  <c:v>2282</c:v>
                </c:pt>
                <c:pt idx="4">
                  <c:v>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5-4659-9563-46326543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B5-4659-9563-46326543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" zoomScaleNormal="100" zoomScaleSheetLayoutView="70" workbookViewId="0">
      <selection activeCell="ND15" sqref="ND15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高架下駐車場（小坂）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1590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1389.2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161.5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163.6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156.69999999999999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154.6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92.8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38.1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38.9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36.200000000000003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35.299999999999997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2269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2505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2577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2282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2496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/rByBNcqnRDY/uRJL0Lwv6lRRDu9iCxcqD7jETA0e5oecBW2sYAlwx9uuvh5qQ9E8z0Dgeakyv7EsQA0BUy87g==" saltValue="+W1jIlBoWyq3Vp/QOx+Wt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92</v>
      </c>
      <c r="AN5" s="59" t="s">
        <v>101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102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103</v>
      </c>
      <c r="CD5" s="59" t="s">
        <v>91</v>
      </c>
      <c r="CE5" s="59" t="s">
        <v>92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105</v>
      </c>
      <c r="CR5" s="59" t="s">
        <v>106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107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愛媛県松山市</v>
      </c>
      <c r="I6" s="60" t="str">
        <f t="shared" si="1"/>
        <v>高架下駐車場（小坂）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無</v>
      </c>
      <c r="T6" s="62" t="str">
        <f t="shared" si="1"/>
        <v>無</v>
      </c>
      <c r="U6" s="63">
        <f t="shared" si="1"/>
        <v>1590</v>
      </c>
      <c r="V6" s="63">
        <f t="shared" si="1"/>
        <v>60</v>
      </c>
      <c r="W6" s="63">
        <f t="shared" si="1"/>
        <v>0</v>
      </c>
      <c r="X6" s="62" t="str">
        <f t="shared" si="1"/>
        <v>利用料金制</v>
      </c>
      <c r="Y6" s="64">
        <f>IF(Y8="-",NA(),Y8)</f>
        <v>1389.2</v>
      </c>
      <c r="Z6" s="64">
        <f t="shared" ref="Z6:AH6" si="2">IF(Z8="-",NA(),Z8)</f>
        <v>161.5</v>
      </c>
      <c r="AA6" s="64">
        <f t="shared" si="2"/>
        <v>163.6</v>
      </c>
      <c r="AB6" s="64">
        <f t="shared" si="2"/>
        <v>156.69999999999999</v>
      </c>
      <c r="AC6" s="64">
        <f t="shared" si="2"/>
        <v>154.6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92.8</v>
      </c>
      <c r="BG6" s="64">
        <f t="shared" ref="BG6:BO6" si="5">IF(BG8="-",NA(),BG8)</f>
        <v>38.1</v>
      </c>
      <c r="BH6" s="64">
        <f t="shared" si="5"/>
        <v>38.9</v>
      </c>
      <c r="BI6" s="64">
        <f t="shared" si="5"/>
        <v>36.200000000000003</v>
      </c>
      <c r="BJ6" s="64">
        <f t="shared" si="5"/>
        <v>35.299999999999997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2269</v>
      </c>
      <c r="BR6" s="65">
        <f t="shared" ref="BR6:BZ6" si="6">IF(BR8="-",NA(),BR8)</f>
        <v>2505</v>
      </c>
      <c r="BS6" s="65">
        <f t="shared" si="6"/>
        <v>2577</v>
      </c>
      <c r="BT6" s="65">
        <f t="shared" si="6"/>
        <v>2282</v>
      </c>
      <c r="BU6" s="65">
        <f t="shared" si="6"/>
        <v>2496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111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松山市</v>
      </c>
      <c r="I7" s="60" t="str">
        <f t="shared" si="10"/>
        <v>高架下駐車場（小坂）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無</v>
      </c>
      <c r="T7" s="62" t="str">
        <f t="shared" si="10"/>
        <v>無</v>
      </c>
      <c r="U7" s="63">
        <f t="shared" si="10"/>
        <v>1590</v>
      </c>
      <c r="V7" s="63">
        <f t="shared" si="10"/>
        <v>60</v>
      </c>
      <c r="W7" s="63">
        <f t="shared" si="10"/>
        <v>0</v>
      </c>
      <c r="X7" s="62" t="str">
        <f t="shared" si="10"/>
        <v>利用料金制</v>
      </c>
      <c r="Y7" s="64">
        <f>Y8</f>
        <v>1389.2</v>
      </c>
      <c r="Z7" s="64">
        <f t="shared" ref="Z7:AH7" si="11">Z8</f>
        <v>161.5</v>
      </c>
      <c r="AA7" s="64">
        <f t="shared" si="11"/>
        <v>163.6</v>
      </c>
      <c r="AB7" s="64">
        <f t="shared" si="11"/>
        <v>156.69999999999999</v>
      </c>
      <c r="AC7" s="64">
        <f t="shared" si="11"/>
        <v>154.6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92.8</v>
      </c>
      <c r="BG7" s="64">
        <f t="shared" ref="BG7:BO7" si="14">BG8</f>
        <v>38.1</v>
      </c>
      <c r="BH7" s="64">
        <f t="shared" si="14"/>
        <v>38.9</v>
      </c>
      <c r="BI7" s="64">
        <f t="shared" si="14"/>
        <v>36.200000000000003</v>
      </c>
      <c r="BJ7" s="64">
        <f t="shared" si="14"/>
        <v>35.299999999999997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2269</v>
      </c>
      <c r="BR7" s="65">
        <f t="shared" ref="BR7:BZ7" si="15">BR8</f>
        <v>2505</v>
      </c>
      <c r="BS7" s="65">
        <f t="shared" si="15"/>
        <v>2577</v>
      </c>
      <c r="BT7" s="65">
        <f t="shared" si="15"/>
        <v>2282</v>
      </c>
      <c r="BU7" s="65">
        <f t="shared" si="15"/>
        <v>2496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5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36</v>
      </c>
      <c r="S8" s="69" t="s">
        <v>123</v>
      </c>
      <c r="T8" s="69" t="s">
        <v>123</v>
      </c>
      <c r="U8" s="70">
        <v>1590</v>
      </c>
      <c r="V8" s="70">
        <v>60</v>
      </c>
      <c r="W8" s="70">
        <v>0</v>
      </c>
      <c r="X8" s="69" t="s">
        <v>124</v>
      </c>
      <c r="Y8" s="71">
        <v>1389.2</v>
      </c>
      <c r="Z8" s="71">
        <v>161.5</v>
      </c>
      <c r="AA8" s="71">
        <v>163.6</v>
      </c>
      <c r="AB8" s="71">
        <v>156.69999999999999</v>
      </c>
      <c r="AC8" s="71">
        <v>154.6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117</v>
      </c>
      <c r="AV8" s="72" t="s">
        <v>117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92.8</v>
      </c>
      <c r="BG8" s="71">
        <v>38.1</v>
      </c>
      <c r="BH8" s="71">
        <v>38.9</v>
      </c>
      <c r="BI8" s="71">
        <v>36.200000000000003</v>
      </c>
      <c r="BJ8" s="71">
        <v>35.299999999999997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2269</v>
      </c>
      <c r="BR8" s="72">
        <v>2505</v>
      </c>
      <c r="BS8" s="72">
        <v>2577</v>
      </c>
      <c r="BT8" s="73">
        <v>2282</v>
      </c>
      <c r="BU8" s="73">
        <v>2496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2022-02-08T00:30:03Z</cp:lastPrinted>
  <dcterms:created xsi:type="dcterms:W3CDTF">2021-12-17T06:07:56Z</dcterms:created>
  <dcterms:modified xsi:type="dcterms:W3CDTF">2022-02-08T00:30:05Z</dcterms:modified>
  <cp:category/>
</cp:coreProperties>
</file>