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tnnsfe25\ファイルサーバ\企業局\管理部\経営管理課\1財務担当\13 経営分析資料\②総務省公表用（市も同時公表）\H28～R2年度決算表示（上水・簡水・工水）\02 回答\"/>
    </mc:Choice>
  </mc:AlternateContent>
  <xr:revisionPtr revIDLastSave="0" documentId="13_ncr:1_{6C0E120B-5003-4E17-841D-EE54DF74607D}" xr6:coauthVersionLast="36" xr6:coauthVersionMax="36" xr10:uidLastSave="{00000000-0000-0000-0000-000000000000}"/>
  <workbookProtection workbookAlgorithmName="SHA-512" workbookHashValue="SHXgbxFmE50436YgGbmxTtEsH56nK9YUGYK+NVUDLOtGfJ/PWzKq/hHhMZyerCkphSY4GotvOyKXcnkLQ7kpkQ==" workbookSaltValue="cvxA0AJrcBxycoG/XFkeW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I10" i="4" s="1"/>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F85" i="4"/>
  <c r="AL10" i="4"/>
  <c r="W10" i="4"/>
  <c r="P10" i="4"/>
  <c r="BB8" i="4"/>
  <c r="AD8" i="4"/>
  <c r="W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<sst xmlns="http://schemas.openxmlformats.org/spreadsheetml/2006/main" count="228" uniqueCount="114">
  <si>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</si>
  <si>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</si>
  <si>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</si>
  <si>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</si>
  <si>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</si>
  <si>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</si>
  <si>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</si>
  <si>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</si>
  <si>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</si>
  <si>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</si>
  <si>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</si>
  <si>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</si>
  <si>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</si>
  <si>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</si>
  <si>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</si>
  <si>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</si>
  <si>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</si>
  <si>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</si>
  <si>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</si>
  <si>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</si>
  <si>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</si>
  <si>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</si>
  <si>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</si>
  <si>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</si>
  <si>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</si>
  <si>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</si>
  <si>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</si>
  <si>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</si>
  <si>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</si>
  <si>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</si>
  <si>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</si>
  <si>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</si>
  <si>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</si>
  <si>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</si>
  <si>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</si>
  <si>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</si>
  <si>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</si>
  <si>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</si>
  <si>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</si>
  <si>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</si>
  <si>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</si>
  <si>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</si>
  <si>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</si>
  <si>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</si>
  <si>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</si>
  <si>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</si>
  <si>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</si>
  <si>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</si>
  <si>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</si>
  <si>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</si>
  <si>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</si>
  <si>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</si>
  <si>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</si>
  <si>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</si>
  <si>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</si>
  <si>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</si>
  <si>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</si>
  <si>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</si>
  <si>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</si>
  <si>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</si>
  <si>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</si>
  <si>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</si>
  <si>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</si>
  <si>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</si>
  <si>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</si>
  <si>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</si>
  <si>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</si>
  <si>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</si>
  <si>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</si>
  <si>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</si>
  <si>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</si>
  <si>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</si>
  <si>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</si>
  <si>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</si>
  <si>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</si>
  <si>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</si>
  <si>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</si>
  <si>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</si>
  <si>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</si>
  <si>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</si>
  <si>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</si>
  <si>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</si>
  <si>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</si>
  <si>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</si>
  <si>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</si>
  <si>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</si>
  <si>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</si>
  <si>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</si>
  <si>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</si>
  <si>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</si>
  <si>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</si>
  <si>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</si>
  <si>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</si>
  <si>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松山市</t>
  </si>
  <si>
    <t>法適用</t>
  </si>
  <si>
    <t>水道事業</t>
  </si>
  <si>
    <t>簡易水道事業</t>
  </si>
  <si>
    <t>C3</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</si>
  <si>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</si>
  <si>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</si>
  <si>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</si>
  <si>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</si>
  <si>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</si>
  <si>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</si>
  <si>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</si>
  <si>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</si>
  <si>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</si>
  <si>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</si>
  <si>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</si>
  <si>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</si>
  <si>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</si>
  <si>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H17年1月の市町合併により引き継いだ簡易水道施設は、「①有形固定資産減価償却率」が示す通り多くの施設で老朽化が進み、合併後も国の補助制度などを活用しながら施設更新を計画的に行っているものの、島しょ部や山間部に点在する簡易水道事業の経営は厳しく十分な設備投資の財源を確保することは難しいため、「②管路経年化率」は類似団体平均値より高く、老朽化が進んでいます。
　「③管路更新率」は、老朽化した配水管の更新に重点的に取り組んでいることから上昇しており、類似団体平均値より高くなっています。</t>
    <rPh sb="192" eb="195">
      <t>ロウキュウカ</t>
    </rPh>
    <rPh sb="204" eb="207">
      <t>ジュウテンテキ</t>
    </rPh>
    <rPh sb="208" eb="209">
      <t>ト</t>
    </rPh>
    <rPh sb="210" eb="211">
      <t>ク</t>
    </rPh>
    <rPh sb="219" eb="221">
      <t>ジョウショウ</t>
    </rPh>
    <phoneticPr fontId="4"/>
  </si>
  <si>
    <t>　本市の簡易水道事業は、一般会計からの運営補助に大きく依存しているうえ、過疎化等により毎年給水人口が減少するなど、抜本的な経営改善は難しい状況にあります。
　そこで、今後10か年の投資計画と財政計画を定めた「簡易水道経営戦略」をR3年3月に策定しました。経営戦略に基づき、安全で安心な水道水を安定的に供給するため、国の補助制度など有利な財源を活用し、計画的に老朽施設の更新を行い、引き続き施設を適正に維持管理していきます。</t>
    <rPh sb="83" eb="85">
      <t>コンゴ</t>
    </rPh>
    <rPh sb="88" eb="89">
      <t>ネン</t>
    </rPh>
    <rPh sb="127" eb="129">
      <t>ケイエイ</t>
    </rPh>
    <rPh sb="129" eb="131">
      <t>センリャク</t>
    </rPh>
    <rPh sb="132" eb="133">
      <t>モト</t>
    </rPh>
    <phoneticPr fontId="4"/>
  </si>
  <si>
    <t>　本市の簡易水道事業は、過疎化が進む島しょ部（中島地区）と山間部（北条地区）にあり、給水人口があわせて約3千人と小規模簡易水道施設を纏めた事業であるため、立地条件や施設規模から効率的な経営は難しい状況で、「⑤料金回収率」や「⑦施設利用率」は類似団体平均値と比べても低い水準となっています。
　また、有収水量１㎥あたりどれだけの費用がかかるかを表す「⑥給水原価」は、本市簡易水道が置かれている立地条件等から、類似団体平均値よりかなり高いため、現在の島しょ部の簡易水道料金は上水道料金の2倍の料金設定としたうえで、それでも不足する財源を一般会計が負担することで、「②累積欠損金比率」がゼロとなっています。
　なお、H30年度の「①経常収支比率」が高いのは、平成30年7月豪雨の災害復旧に対する一般会計からの繰入分が主な要因です。
　「⑧有収率」については、老朽化した管路の更新を計画的に進めているため、徐々に上昇しており、類似団体平均より高い水準となっています。
　これら老朽施設の更新の財源として、企業債を借入していますが、国の補助制度や交付税措置のある辺地対策債などを活用することで、「④企業債残高給水収益比率」は近年同水準を維持しており、R2年度は類似団体平均値を下回っています。</t>
    <rPh sb="376" eb="379">
      <t>ロウキュウカ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</si>
</sst>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
                  <c:v>0</c:v>
                </c:pt>
                <c:pt idx="1">
                  <c:v>1.1399999999999999</c:v>
                </c:pt>
                <c:pt idx="2">
                  <c:v>0.05</c:v>
                </c:pt>
                <c:pt idx="3">
                  <c:v>0.48</c:v>
                </c:pt>
                <c:pt idx="4">
                  <c:v>1.33</c:v>
                </c:pt>
              </c:numCache>
            </c:numRef>
          </c:val>
          <c:extLst>
            <c:ext xmlns:c16="http://schemas.microsoft.com/office/drawing/2014/chart" uri="{C3380CC4-5D6E-409C-BE32-E72D297353CC}">
              <c16:uniqueId val="{00000000-0A7E-42E5-B745-E287FA7E746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0.52</c:v>
                </c:pt>
                <c:pt idx="2">
                  <c:v>0.46</c:v>
                </c:pt>
                <c:pt idx="3">
                  <c:v>0.43</c:v>
                </c:pt>
                <c:pt idx="4">
                  <c:v>1.1499999999999999</c:v>
                </c:pt>
              </c:numCache>
            </c:numRef>
          </c:val>
          <c:smooth val="0"/>
          <c:extLst>
            <c:ext xmlns:c16="http://schemas.microsoft.com/office/drawing/2014/chart" uri="{C3380CC4-5D6E-409C-BE32-E72D297353CC}">
              <c16:uniqueId val="{00000001-0A7E-42E5-B745-E287FA7E746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39.64</c:v>
                </c:pt>
                <c:pt idx="1">
                  <c:v>39.57</c:v>
                </c:pt>
                <c:pt idx="2">
                  <c:v>39.729999999999997</c:v>
                </c:pt>
                <c:pt idx="3">
                  <c:v>37.270000000000003</c:v>
                </c:pt>
                <c:pt idx="4">
                  <c:v>36.72</c:v>
                </c:pt>
              </c:numCache>
            </c:numRef>
          </c:val>
          <c:extLst>
            <c:ext xmlns:c16="http://schemas.microsoft.com/office/drawing/2014/chart" uri="{C3380CC4-5D6E-409C-BE32-E72D297353CC}">
              <c16:uniqueId val="{00000000-B7E5-4751-A909-96DD03F12C4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50.04</c:v>
                </c:pt>
                <c:pt idx="1">
                  <c:v>47.18</c:v>
                </c:pt>
                <c:pt idx="2">
                  <c:v>45.73</c:v>
                </c:pt>
                <c:pt idx="3">
                  <c:v>49.01</c:v>
                </c:pt>
                <c:pt idx="4">
                  <c:v>48.86</c:v>
                </c:pt>
              </c:numCache>
            </c:numRef>
          </c:val>
          <c:smooth val="0"/>
          <c:extLst>
            <c:ext xmlns:c16="http://schemas.microsoft.com/office/drawing/2014/chart" uri="{C3380CC4-5D6E-409C-BE32-E72D297353CC}">
              <c16:uniqueId val="{00000001-B7E5-4751-A909-96DD03F12C4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80.38</c:v>
                </c:pt>
                <c:pt idx="1">
                  <c:v>77.430000000000007</c:v>
                </c:pt>
                <c:pt idx="2">
                  <c:v>79.09</c:v>
                </c:pt>
                <c:pt idx="3">
                  <c:v>81.52</c:v>
                </c:pt>
                <c:pt idx="4">
                  <c:v>82.42</c:v>
                </c:pt>
              </c:numCache>
            </c:numRef>
          </c:val>
          <c:extLst>
            <c:ext xmlns:c16="http://schemas.microsoft.com/office/drawing/2014/chart" uri="{C3380CC4-5D6E-409C-BE32-E72D297353CC}">
              <c16:uniqueId val="{00000000-2DD1-4B2C-A344-C62D4A0994D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83.83</c:v>
                </c:pt>
                <c:pt idx="1">
                  <c:v>80.209999999999994</c:v>
                </c:pt>
                <c:pt idx="2">
                  <c:v>80.25</c:v>
                </c:pt>
                <c:pt idx="3">
                  <c:v>76.569999999999993</c:v>
                </c:pt>
                <c:pt idx="4">
                  <c:v>76.48</c:v>
                </c:pt>
              </c:numCache>
            </c:numRef>
          </c:val>
          <c:smooth val="0"/>
          <c:extLst>
            <c:ext xmlns:c16="http://schemas.microsoft.com/office/drawing/2014/chart" uri="{C3380CC4-5D6E-409C-BE32-E72D297353CC}">
              <c16:uniqueId val="{00000001-2DD1-4B2C-A344-C62D4A0994D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108.48</c:v>
                </c:pt>
                <c:pt idx="1">
                  <c:v>108.74</c:v>
                </c:pt>
                <c:pt idx="2">
                  <c:v>114.49</c:v>
                </c:pt>
                <c:pt idx="3">
                  <c:v>108.51</c:v>
                </c:pt>
                <c:pt idx="4">
                  <c:v>108.69</c:v>
                </c:pt>
              </c:numCache>
            </c:numRef>
          </c:val>
          <c:extLst>
            <c:ext xmlns:c16="http://schemas.microsoft.com/office/drawing/2014/chart" uri="{C3380CC4-5D6E-409C-BE32-E72D297353CC}">
              <c16:uniqueId val="{00000000-9A41-405E-AA3C-E09D2CCAB51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111.79</c:v>
                </c:pt>
                <c:pt idx="1">
                  <c:v>111.37</c:v>
                </c:pt>
                <c:pt idx="2">
                  <c:v>109.77</c:v>
                </c:pt>
                <c:pt idx="3">
                  <c:v>105.45</c:v>
                </c:pt>
                <c:pt idx="4">
                  <c:v>103.82</c:v>
                </c:pt>
              </c:numCache>
            </c:numRef>
          </c:val>
          <c:smooth val="0"/>
          <c:extLst>
            <c:ext xmlns:c16="http://schemas.microsoft.com/office/drawing/2014/chart" uri="{C3380CC4-5D6E-409C-BE32-E72D297353CC}">
              <c16:uniqueId val="{00000001-9A41-405E-AA3C-E09D2CCAB51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42.94</c:v>
                </c:pt>
                <c:pt idx="1">
                  <c:v>44.36</c:v>
                </c:pt>
                <c:pt idx="2">
                  <c:v>45.66</c:v>
                </c:pt>
                <c:pt idx="3">
                  <c:v>47.3</c:v>
                </c:pt>
                <c:pt idx="4">
                  <c:v>48.67</c:v>
                </c:pt>
              </c:numCache>
            </c:numRef>
          </c:val>
          <c:extLst>
            <c:ext xmlns:c16="http://schemas.microsoft.com/office/drawing/2014/chart" uri="{C3380CC4-5D6E-409C-BE32-E72D297353CC}">
              <c16:uniqueId val="{00000000-A6AE-4177-9129-DDAAD7BAEC7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43.96</c:v>
                </c:pt>
                <c:pt idx="1">
                  <c:v>45.8</c:v>
                </c:pt>
                <c:pt idx="2">
                  <c:v>46.28</c:v>
                </c:pt>
                <c:pt idx="3">
                  <c:v>49.34</c:v>
                </c:pt>
                <c:pt idx="4">
                  <c:v>39.409999999999997</c:v>
                </c:pt>
              </c:numCache>
            </c:numRef>
          </c:val>
          <c:smooth val="0"/>
          <c:extLst>
            <c:ext xmlns:c16="http://schemas.microsoft.com/office/drawing/2014/chart" uri="{C3380CC4-5D6E-409C-BE32-E72D297353CC}">
              <c16:uniqueId val="{00000001-A6AE-4177-9129-DDAAD7BAEC7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28.01</c:v>
                </c:pt>
                <c:pt idx="1">
                  <c:v>27.06</c:v>
                </c:pt>
                <c:pt idx="2">
                  <c:v>36.28</c:v>
                </c:pt>
                <c:pt idx="3">
                  <c:v>36.61</c:v>
                </c:pt>
                <c:pt idx="4">
                  <c:v>40.909999999999997</c:v>
                </c:pt>
              </c:numCache>
            </c:numRef>
          </c:val>
          <c:extLst>
            <c:ext xmlns:c16="http://schemas.microsoft.com/office/drawing/2014/chart" uri="{C3380CC4-5D6E-409C-BE32-E72D297353CC}">
              <c16:uniqueId val="{00000000-CF8A-436B-8731-4C7D865B4F7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11.91</c:v>
                </c:pt>
                <c:pt idx="1">
                  <c:v>20.02</c:v>
                </c:pt>
                <c:pt idx="2">
                  <c:v>18.03</c:v>
                </c:pt>
                <c:pt idx="3">
                  <c:v>22.75</c:v>
                </c:pt>
                <c:pt idx="4">
                  <c:v>20.97</c:v>
                </c:pt>
              </c:numCache>
            </c:numRef>
          </c:val>
          <c:smooth val="0"/>
          <c:extLst>
            <c:ext xmlns:c16="http://schemas.microsoft.com/office/drawing/2014/chart" uri="{C3380CC4-5D6E-409C-BE32-E72D297353CC}">
              <c16:uniqueId val="{00000001-CF8A-436B-8731-4C7D865B4F7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0A-4AAA-9FD7-0B01134EACB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4.03</c:v>
                </c:pt>
                <c:pt idx="1">
                  <c:v>3.02</c:v>
                </c:pt>
                <c:pt idx="2">
                  <c:v>4.96</c:v>
                </c:pt>
                <c:pt idx="3">
                  <c:v>29.38</c:v>
                </c:pt>
                <c:pt idx="4">
                  <c:v>31.54</c:v>
                </c:pt>
              </c:numCache>
            </c:numRef>
          </c:val>
          <c:smooth val="0"/>
          <c:extLst>
            <c:ext xmlns:c16="http://schemas.microsoft.com/office/drawing/2014/chart" uri="{C3380CC4-5D6E-409C-BE32-E72D297353CC}">
              <c16:uniqueId val="{00000001-130A-4AAA-9FD7-0B01134EACB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1105.04</c:v>
                </c:pt>
                <c:pt idx="1">
                  <c:v>740.41</c:v>
                </c:pt>
                <c:pt idx="2">
                  <c:v>1212.97</c:v>
                </c:pt>
                <c:pt idx="3">
                  <c:v>1282.9000000000001</c:v>
                </c:pt>
                <c:pt idx="4">
                  <c:v>1323.64</c:v>
                </c:pt>
              </c:numCache>
            </c:numRef>
          </c:val>
          <c:extLst>
            <c:ext xmlns:c16="http://schemas.microsoft.com/office/drawing/2014/chart" uri="{C3380CC4-5D6E-409C-BE32-E72D297353CC}">
              <c16:uniqueId val="{00000000-C438-40CF-9CFB-61E49AEB311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548.71</c:v>
                </c:pt>
                <c:pt idx="1">
                  <c:v>533.21</c:v>
                </c:pt>
                <c:pt idx="2">
                  <c:v>563.05999999999995</c:v>
                </c:pt>
                <c:pt idx="3">
                  <c:v>413.82</c:v>
                </c:pt>
                <c:pt idx="4">
                  <c:v>302.22000000000003</c:v>
                </c:pt>
              </c:numCache>
            </c:numRef>
          </c:val>
          <c:smooth val="0"/>
          <c:extLst>
            <c:ext xmlns:c16="http://schemas.microsoft.com/office/drawing/2014/chart" uri="{C3380CC4-5D6E-409C-BE32-E72D297353CC}">
              <c16:uniqueId val="{00000001-C438-40CF-9CFB-61E49AEB311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768.6</c:v>
                </c:pt>
                <c:pt idx="1">
                  <c:v>773.82</c:v>
                </c:pt>
                <c:pt idx="2">
                  <c:v>770.2</c:v>
                </c:pt>
                <c:pt idx="3">
                  <c:v>770.77</c:v>
                </c:pt>
                <c:pt idx="4">
                  <c:v>752.28</c:v>
                </c:pt>
              </c:numCache>
            </c:numRef>
          </c:val>
          <c:extLst>
            <c:ext xmlns:c16="http://schemas.microsoft.com/office/drawing/2014/chart" uri="{C3380CC4-5D6E-409C-BE32-E72D297353CC}">
              <c16:uniqueId val="{00000000-18F8-4EFF-B4F0-254C0C861E3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669.22</c:v>
                </c:pt>
                <c:pt idx="1">
                  <c:v>634.09</c:v>
                </c:pt>
                <c:pt idx="2">
                  <c:v>651.9</c:v>
                </c:pt>
                <c:pt idx="3">
                  <c:v>698.55</c:v>
                </c:pt>
                <c:pt idx="4">
                  <c:v>970.36</c:v>
                </c:pt>
              </c:numCache>
            </c:numRef>
          </c:val>
          <c:smooth val="0"/>
          <c:extLst>
            <c:ext xmlns:c16="http://schemas.microsoft.com/office/drawing/2014/chart" uri="{C3380CC4-5D6E-409C-BE32-E72D297353CC}">
              <c16:uniqueId val="{00000001-18F8-4EFF-B4F0-254C0C861E3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28.1</c:v>
                </c:pt>
                <c:pt idx="1">
                  <c:v>28.49</c:v>
                </c:pt>
                <c:pt idx="2">
                  <c:v>27.09</c:v>
                </c:pt>
                <c:pt idx="3">
                  <c:v>28.28</c:v>
                </c:pt>
                <c:pt idx="4">
                  <c:v>28.26</c:v>
                </c:pt>
              </c:numCache>
            </c:numRef>
          </c:val>
          <c:extLst>
            <c:ext xmlns:c16="http://schemas.microsoft.com/office/drawing/2014/chart" uri="{C3380CC4-5D6E-409C-BE32-E72D297353CC}">
              <c16:uniqueId val="{00000000-7D08-45F9-9A8B-8B4995E5520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73.34</c:v>
                </c:pt>
                <c:pt idx="1">
                  <c:v>76.739999999999995</c:v>
                </c:pt>
                <c:pt idx="2">
                  <c:v>75.28</c:v>
                </c:pt>
                <c:pt idx="3">
                  <c:v>73.7</c:v>
                </c:pt>
                <c:pt idx="4">
                  <c:v>64.52</c:v>
                </c:pt>
              </c:numCache>
            </c:numRef>
          </c:val>
          <c:smooth val="0"/>
          <c:extLst>
            <c:ext xmlns:c16="http://schemas.microsoft.com/office/drawing/2014/chart" uri="{C3380CC4-5D6E-409C-BE32-E72D297353CC}">
              <c16:uniqueId val="{00000001-7D08-45F9-9A8B-8B4995E5520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1192.71</c:v>
                </c:pt>
                <c:pt idx="1">
                  <c:v>1183.17</c:v>
                </c:pt>
                <c:pt idx="2">
                  <c:v>1246.5</c:v>
                </c:pt>
                <c:pt idx="3">
                  <c:v>1195.96</c:v>
                </c:pt>
                <c:pt idx="4">
                  <c:v>1192.1300000000001</c:v>
                </c:pt>
              </c:numCache>
            </c:numRef>
          </c:val>
          <c:extLst>
            <c:ext xmlns:c16="http://schemas.microsoft.com/office/drawing/2014/chart" uri="{C3380CC4-5D6E-409C-BE32-E72D297353CC}">
              <c16:uniqueId val="{00000000-A89E-4DA0-98B1-E1AA6BFD2A6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261.75</c:v>
                </c:pt>
                <c:pt idx="1">
                  <c:v>252.45</c:v>
                </c:pt>
                <c:pt idx="2">
                  <c:v>255.35</c:v>
                </c:pt>
                <c:pt idx="3">
                  <c:v>261.02</c:v>
                </c:pt>
                <c:pt idx="4">
                  <c:v>270.68</c:v>
                </c:pt>
              </c:numCache>
            </c:numRef>
          </c:val>
          <c:smooth val="0"/>
          <c:extLst>
            <c:ext xmlns:c16="http://schemas.microsoft.com/office/drawing/2014/chart" uri="{C3380CC4-5D6E-409C-BE32-E72D297353CC}">
              <c16:uniqueId val="{00000001-A89E-4DA0-98B1-E1AA6BFD2A6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【186.73】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【1,187.50】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【281.77】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O16" zoomScale="70" zoomScaleNormal="7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愛媛県　松山市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簡易水道事業</v>
      </c>
      <c r="Q8" s="83"/>
      <c r="R8" s="83"/>
      <c r="S8" s="83"/>
      <c r="T8" s="83"/>
      <c r="U8" s="83"/>
      <c r="V8" s="83"/>
      <c r="W8" s="83" t="str">
        <f>データ!$L$6</f>
        <v>C3</v>
      </c>
      <c r="X8" s="83"/>
      <c r="Y8" s="83"/>
      <c r="Z8" s="83"/>
      <c r="AA8" s="83"/>
      <c r="AB8" s="83"/>
      <c r="AC8" s="83"/>
      <c r="AD8" s="83" t="str">
        <f>データ!$M$6</f>
        <v>その他</v>
      </c>
      <c r="AE8" s="83"/>
      <c r="AF8" s="83"/>
      <c r="AG8" s="83"/>
      <c r="AH8" s="83"/>
      <c r="AI8" s="83"/>
      <c r="AJ8" s="83"/>
      <c r="AK8" s="4"/>
      <c r="AL8" s="71">
        <f>データ!$R$6</f>
        <v>509483</v>
      </c>
      <c r="AM8" s="71"/>
      <c r="AN8" s="71"/>
      <c r="AO8" s="71"/>
      <c r="AP8" s="71"/>
      <c r="AQ8" s="71"/>
      <c r="AR8" s="71"/>
      <c r="AS8" s="71"/>
      <c r="AT8" s="67">
        <f>データ!$S$6</f>
        <v>429.35</v>
      </c>
      <c r="AU8" s="68"/>
      <c r="AV8" s="68"/>
      <c r="AW8" s="68"/>
      <c r="AX8" s="68"/>
      <c r="AY8" s="68"/>
      <c r="AZ8" s="68"/>
      <c r="BA8" s="68"/>
      <c r="BB8" s="70">
        <f>データ!$T$6</f>
        <v>1186.6400000000001</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81.69</v>
      </c>
      <c r="J10" s="68"/>
      <c r="K10" s="68"/>
      <c r="L10" s="68"/>
      <c r="M10" s="68"/>
      <c r="N10" s="68"/>
      <c r="O10" s="69"/>
      <c r="P10" s="70">
        <f>データ!$P$6</f>
        <v>0.46</v>
      </c>
      <c r="Q10" s="70"/>
      <c r="R10" s="70"/>
      <c r="S10" s="70"/>
      <c r="T10" s="70"/>
      <c r="U10" s="70"/>
      <c r="V10" s="70"/>
      <c r="W10" s="71">
        <f>データ!$Q$6</f>
        <v>5678</v>
      </c>
      <c r="X10" s="71"/>
      <c r="Y10" s="71"/>
      <c r="Z10" s="71"/>
      <c r="AA10" s="71"/>
      <c r="AB10" s="71"/>
      <c r="AC10" s="71"/>
      <c r="AD10" s="2"/>
      <c r="AE10" s="2"/>
      <c r="AF10" s="2"/>
      <c r="AG10" s="2"/>
      <c r="AH10" s="4"/>
      <c r="AI10" s="4"/>
      <c r="AJ10" s="4"/>
      <c r="AK10" s="4"/>
      <c r="AL10" s="71">
        <f>データ!$U$6</f>
        <v>2351</v>
      </c>
      <c r="AM10" s="71"/>
      <c r="AN10" s="71"/>
      <c r="AO10" s="71"/>
      <c r="AP10" s="71"/>
      <c r="AQ10" s="71"/>
      <c r="AR10" s="71"/>
      <c r="AS10" s="71"/>
      <c r="AT10" s="67">
        <f>データ!$V$6</f>
        <v>6.4</v>
      </c>
      <c r="AU10" s="68"/>
      <c r="AV10" s="68"/>
      <c r="AW10" s="68"/>
      <c r="AX10" s="68"/>
      <c r="AY10" s="68"/>
      <c r="AZ10" s="68"/>
      <c r="BA10" s="68"/>
      <c r="BB10" s="70">
        <f>データ!$W$6</f>
        <v>367.34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【102.33】</v>
      </c>
      <c r="F85" s="27" t="str">
        <f>データ!AS6</f>
        <v>【31.02】</v>
      </c>
      <c r="G85" s="27" t="str">
        <f>データ!BD6</f>
        <v>【186.73】</v>
      </c>
      <c r="H85" s="27" t="str">
        <f>データ!BO6</f>
        <v>【1,187.50】</v>
      </c>
      <c r="I85" s="27" t="str">
        <f>データ!BZ6</f>
        <v>【58.90】</v>
      </c>
      <c r="J85" s="27" t="str">
        <f>データ!CK6</f>
        <v>【281.77】</v>
      </c>
      <c r="K85" s="27" t="str">
        <f>データ!CV6</f>
        <v>【50.55】</v>
      </c>
      <c r="L85" s="27" t="str">
        <f>データ!DG6</f>
        <v>【75.11】</v>
      </c>
      <c r="M85" s="27" t="str">
        <f>データ!DR6</f>
        <v>【33.25】</v>
      </c>
      <c r="N85" s="27" t="str">
        <f>データ!EC6</f>
        <v>【17.19】</v>
      </c>
      <c r="O85" s="27" t="str">
        <f>データ!EN6</f>
        <v>【0.79】</v>
      </c>
    </row>
  </sheetData>
  <sheetProtection algorithmName="SHA-512" hashValue="uopY40Fw8EOmjGW0ys79EQ+BeWaUkclhuO+ZZx0MPrnIuDOUigUCo+uFXYsy8nwaftmvGwv90k3aRfBKU1ZeQA==" saltValue="QydAcBUr7/2tVnGkTnJxi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382019</v>
      </c>
      <c r="D6" s="34">
        <f t="shared" si="3"/>
        <v>46</v>
      </c>
      <c r="E6" s="34">
        <f t="shared" si="3"/>
        <v>1</v>
      </c>
      <c r="F6" s="34">
        <f t="shared" si="3"/>
        <v>0</v>
      </c>
      <c r="G6" s="34">
        <f t="shared" si="3"/>
        <v>5</v>
      </c>
      <c r="H6" s="34" t="str">
        <f t="shared" si="3"/>
        <v>愛媛県　松山市</v>
      </c>
      <c r="I6" s="34" t="str">
        <f t="shared" si="3"/>
        <v>法適用</v>
      </c>
      <c r="J6" s="34" t="str">
        <f t="shared" si="3"/>
        <v>水道事業</v>
      </c>
      <c r="K6" s="34" t="str">
        <f t="shared" si="3"/>
        <v>簡易水道事業</v>
      </c>
      <c r="L6" s="34" t="str">
        <f t="shared" si="3"/>
        <v>C3</v>
      </c>
      <c r="M6" s="34" t="str">
        <f t="shared" si="3"/>
        <v>その他</v>
      </c>
      <c r="N6" s="35" t="str">
        <f t="shared" si="3"/>
        <v>-</v>
      </c>
      <c r="O6" s="35">
        <f t="shared" si="3"/>
        <v>81.69</v>
      </c>
      <c r="P6" s="35">
        <f t="shared" si="3"/>
        <v>0.46</v>
      </c>
      <c r="Q6" s="35">
        <f t="shared" si="3"/>
        <v>5678</v>
      </c>
      <c r="R6" s="35">
        <f t="shared" si="3"/>
        <v>509483</v>
      </c>
      <c r="S6" s="35">
        <f t="shared" si="3"/>
        <v>429.35</v>
      </c>
      <c r="T6" s="35">
        <f t="shared" si="3"/>
        <v>1186.6400000000001</v>
      </c>
      <c r="U6" s="35">
        <f t="shared" si="3"/>
        <v>2351</v>
      </c>
      <c r="V6" s="35">
        <f t="shared" si="3"/>
        <v>6.4</v>
      </c>
      <c r="W6" s="35">
        <f t="shared" si="3"/>
        <v>367.34</v>
      </c>
      <c r="X6" s="36">
        <f>IF(X7="",NA(),X7)</f>
        <v>108.48</v>
      </c>
      <c r="Y6" s="36">
        <f t="shared" ref="Y6:AG6" si="4">IF(Y7="",NA(),Y7)</f>
        <v>108.74</v>
      </c>
      <c r="Z6" s="36">
        <f t="shared" si="4"/>
        <v>114.49</v>
      </c>
      <c r="AA6" s="36">
        <f t="shared" si="4"/>
        <v>108.51</v>
      </c>
      <c r="AB6" s="36">
        <f t="shared" si="4"/>
        <v>108.69</v>
      </c>
      <c r="AC6" s="36">
        <f t="shared" si="4"/>
        <v>111.79</v>
      </c>
      <c r="AD6" s="36">
        <f t="shared" si="4"/>
        <v>111.37</v>
      </c>
      <c r="AE6" s="36">
        <f t="shared" si="4"/>
        <v>109.77</v>
      </c>
      <c r="AF6" s="36">
        <f t="shared" si="4"/>
        <v>105.45</v>
      </c>
      <c r="AG6" s="36">
        <f t="shared" si="4"/>
        <v>103.82</v>
      </c>
      <c r="AH6" s="35" t="str">
        <f>IF(AH7="","",IF(AH7="-","【-】","【"&amp;SUBSTITUTE(TEXT(AH7,"#,##0.00"),"-","△")&amp;"】"))</f>
        <v>【102.33】</v>
      </c>
      <c r="AI6" s="35">
        <f>IF(AI7="",NA(),AI7)</f>
        <v>0</v>
      </c>
      <c r="AJ6" s="35">
        <f t="shared" ref="AJ6:AR6" si="5">IF(AJ7="",NA(),AJ7)</f>
        <v>0</v>
      </c>
      <c r="AK6" s="35">
        <f t="shared" si="5"/>
        <v>0</v>
      </c>
      <c r="AL6" s="35">
        <f t="shared" si="5"/>
        <v>0</v>
      </c>
      <c r="AM6" s="35">
        <f t="shared" si="5"/>
        <v>0</v>
      </c>
      <c r="AN6" s="36">
        <f t="shared" si="5"/>
        <v>4.03</v>
      </c>
      <c r="AO6" s="36">
        <f t="shared" si="5"/>
        <v>3.02</v>
      </c>
      <c r="AP6" s="36">
        <f t="shared" si="5"/>
        <v>4.96</v>
      </c>
      <c r="AQ6" s="36">
        <f t="shared" si="5"/>
        <v>29.38</v>
      </c>
      <c r="AR6" s="36">
        <f t="shared" si="5"/>
        <v>31.54</v>
      </c>
      <c r="AS6" s="35" t="str">
        <f>IF(AS7="","",IF(AS7="-","【-】","【"&amp;SUBSTITUTE(TEXT(AS7,"#,##0.00"),"-","△")&amp;"】"))</f>
        <v>【31.02】</v>
      </c>
      <c r="AT6" s="36">
        <f>IF(AT7="",NA(),AT7)</f>
        <v>1105.04</v>
      </c>
      <c r="AU6" s="36">
        <f t="shared" ref="AU6:BC6" si="6">IF(AU7="",NA(),AU7)</f>
        <v>740.41</v>
      </c>
      <c r="AV6" s="36">
        <f t="shared" si="6"/>
        <v>1212.97</v>
      </c>
      <c r="AW6" s="36">
        <f t="shared" si="6"/>
        <v>1282.9000000000001</v>
      </c>
      <c r="AX6" s="36">
        <f t="shared" si="6"/>
        <v>1323.64</v>
      </c>
      <c r="AY6" s="36">
        <f t="shared" si="6"/>
        <v>548.71</v>
      </c>
      <c r="AZ6" s="36">
        <f t="shared" si="6"/>
        <v>533.21</v>
      </c>
      <c r="BA6" s="36">
        <f t="shared" si="6"/>
        <v>563.05999999999995</v>
      </c>
      <c r="BB6" s="36">
        <f t="shared" si="6"/>
        <v>413.82</v>
      </c>
      <c r="BC6" s="36">
        <f t="shared" si="6"/>
        <v>302.22000000000003</v>
      </c>
      <c r="BD6" s="35" t="str">
        <f>IF(BD7="","",IF(BD7="-","【-】","【"&amp;SUBSTITUTE(TEXT(BD7,"#,##0.00"),"-","△")&amp;"】"))</f>
        <v>【186.73】</v>
      </c>
      <c r="BE6" s="36">
        <f>IF(BE7="",NA(),BE7)</f>
        <v>768.6</v>
      </c>
      <c r="BF6" s="36">
        <f t="shared" ref="BF6:BN6" si="7">IF(BF7="",NA(),BF7)</f>
        <v>773.82</v>
      </c>
      <c r="BG6" s="36">
        <f t="shared" si="7"/>
        <v>770.2</v>
      </c>
      <c r="BH6" s="36">
        <f t="shared" si="7"/>
        <v>770.77</v>
      </c>
      <c r="BI6" s="36">
        <f t="shared" si="7"/>
        <v>752.28</v>
      </c>
      <c r="BJ6" s="36">
        <f t="shared" si="7"/>
        <v>669.22</v>
      </c>
      <c r="BK6" s="36">
        <f t="shared" si="7"/>
        <v>634.09</v>
      </c>
      <c r="BL6" s="36">
        <f t="shared" si="7"/>
        <v>651.9</v>
      </c>
      <c r="BM6" s="36">
        <f t="shared" si="7"/>
        <v>698.55</v>
      </c>
      <c r="BN6" s="36">
        <f t="shared" si="7"/>
        <v>970.36</v>
      </c>
      <c r="BO6" s="35" t="str">
        <f>IF(BO7="","",IF(BO7="-","【-】","【"&amp;SUBSTITUTE(TEXT(BO7,"#,##0.00"),"-","△")&amp;"】"))</f>
        <v>【1,187.50】</v>
      </c>
      <c r="BP6" s="36">
        <f>IF(BP7="",NA(),BP7)</f>
        <v>28.1</v>
      </c>
      <c r="BQ6" s="36">
        <f t="shared" ref="BQ6:BY6" si="8">IF(BQ7="",NA(),BQ7)</f>
        <v>28.49</v>
      </c>
      <c r="BR6" s="36">
        <f t="shared" si="8"/>
        <v>27.09</v>
      </c>
      <c r="BS6" s="36">
        <f t="shared" si="8"/>
        <v>28.28</v>
      </c>
      <c r="BT6" s="36">
        <f t="shared" si="8"/>
        <v>28.26</v>
      </c>
      <c r="BU6" s="36">
        <f t="shared" si="8"/>
        <v>73.34</v>
      </c>
      <c r="BV6" s="36">
        <f t="shared" si="8"/>
        <v>76.739999999999995</v>
      </c>
      <c r="BW6" s="36">
        <f t="shared" si="8"/>
        <v>75.28</v>
      </c>
      <c r="BX6" s="36">
        <f t="shared" si="8"/>
        <v>73.7</v>
      </c>
      <c r="BY6" s="36">
        <f t="shared" si="8"/>
        <v>64.52</v>
      </c>
      <c r="BZ6" s="35" t="str">
        <f>IF(BZ7="","",IF(BZ7="-","【-】","【"&amp;SUBSTITUTE(TEXT(BZ7,"#,##0.00"),"-","△")&amp;"】"))</f>
        <v>【58.90】</v>
      </c>
      <c r="CA6" s="36">
        <f>IF(CA7="",NA(),CA7)</f>
        <v>1192.71</v>
      </c>
      <c r="CB6" s="36">
        <f t="shared" ref="CB6:CJ6" si="9">IF(CB7="",NA(),CB7)</f>
        <v>1183.17</v>
      </c>
      <c r="CC6" s="36">
        <f t="shared" si="9"/>
        <v>1246.5</v>
      </c>
      <c r="CD6" s="36">
        <f t="shared" si="9"/>
        <v>1195.96</v>
      </c>
      <c r="CE6" s="36">
        <f t="shared" si="9"/>
        <v>1192.1300000000001</v>
      </c>
      <c r="CF6" s="36">
        <f t="shared" si="9"/>
        <v>261.75</v>
      </c>
      <c r="CG6" s="36">
        <f t="shared" si="9"/>
        <v>252.45</v>
      </c>
      <c r="CH6" s="36">
        <f t="shared" si="9"/>
        <v>255.35</v>
      </c>
      <c r="CI6" s="36">
        <f t="shared" si="9"/>
        <v>261.02</v>
      </c>
      <c r="CJ6" s="36">
        <f t="shared" si="9"/>
        <v>270.68</v>
      </c>
      <c r="CK6" s="35" t="str">
        <f>IF(CK7="","",IF(CK7="-","【-】","【"&amp;SUBSTITUTE(TEXT(CK7,"#,##0.00"),"-","△")&amp;"】"))</f>
        <v>【281.77】</v>
      </c>
      <c r="CL6" s="36">
        <f>IF(CL7="",NA(),CL7)</f>
        <v>39.64</v>
      </c>
      <c r="CM6" s="36">
        <f t="shared" ref="CM6:CU6" si="10">IF(CM7="",NA(),CM7)</f>
        <v>39.57</v>
      </c>
      <c r="CN6" s="36">
        <f t="shared" si="10"/>
        <v>39.729999999999997</v>
      </c>
      <c r="CO6" s="36">
        <f t="shared" si="10"/>
        <v>37.270000000000003</v>
      </c>
      <c r="CP6" s="36">
        <f t="shared" si="10"/>
        <v>36.72</v>
      </c>
      <c r="CQ6" s="36">
        <f t="shared" si="10"/>
        <v>50.04</v>
      </c>
      <c r="CR6" s="36">
        <f t="shared" si="10"/>
        <v>47.18</v>
      </c>
      <c r="CS6" s="36">
        <f t="shared" si="10"/>
        <v>45.73</v>
      </c>
      <c r="CT6" s="36">
        <f t="shared" si="10"/>
        <v>49.01</v>
      </c>
      <c r="CU6" s="36">
        <f t="shared" si="10"/>
        <v>48.86</v>
      </c>
      <c r="CV6" s="35" t="str">
        <f>IF(CV7="","",IF(CV7="-","【-】","【"&amp;SUBSTITUTE(TEXT(CV7,"#,##0.00"),"-","△")&amp;"】"))</f>
        <v>【50.55】</v>
      </c>
      <c r="CW6" s="36">
        <f>IF(CW7="",NA(),CW7)</f>
        <v>80.38</v>
      </c>
      <c r="CX6" s="36">
        <f t="shared" ref="CX6:DF6" si="11">IF(CX7="",NA(),CX7)</f>
        <v>77.430000000000007</v>
      </c>
      <c r="CY6" s="36">
        <f t="shared" si="11"/>
        <v>79.09</v>
      </c>
      <c r="CZ6" s="36">
        <f t="shared" si="11"/>
        <v>81.52</v>
      </c>
      <c r="DA6" s="36">
        <f t="shared" si="11"/>
        <v>82.42</v>
      </c>
      <c r="DB6" s="36">
        <f t="shared" si="11"/>
        <v>83.83</v>
      </c>
      <c r="DC6" s="36">
        <f t="shared" si="11"/>
        <v>80.209999999999994</v>
      </c>
      <c r="DD6" s="36">
        <f t="shared" si="11"/>
        <v>80.25</v>
      </c>
      <c r="DE6" s="36">
        <f t="shared" si="11"/>
        <v>76.569999999999993</v>
      </c>
      <c r="DF6" s="36">
        <f t="shared" si="11"/>
        <v>76.48</v>
      </c>
      <c r="DG6" s="35" t="str">
        <f>IF(DG7="","",IF(DG7="-","【-】","【"&amp;SUBSTITUTE(TEXT(DG7,"#,##0.00"),"-","△")&amp;"】"))</f>
        <v>【75.11】</v>
      </c>
      <c r="DH6" s="36">
        <f>IF(DH7="",NA(),DH7)</f>
        <v>42.94</v>
      </c>
      <c r="DI6" s="36">
        <f t="shared" ref="DI6:DQ6" si="12">IF(DI7="",NA(),DI7)</f>
        <v>44.36</v>
      </c>
      <c r="DJ6" s="36">
        <f t="shared" si="12"/>
        <v>45.66</v>
      </c>
      <c r="DK6" s="36">
        <f t="shared" si="12"/>
        <v>47.3</v>
      </c>
      <c r="DL6" s="36">
        <f t="shared" si="12"/>
        <v>48.67</v>
      </c>
      <c r="DM6" s="36">
        <f t="shared" si="12"/>
        <v>43.96</v>
      </c>
      <c r="DN6" s="36">
        <f t="shared" si="12"/>
        <v>45.8</v>
      </c>
      <c r="DO6" s="36">
        <f t="shared" si="12"/>
        <v>46.28</v>
      </c>
      <c r="DP6" s="36">
        <f t="shared" si="12"/>
        <v>49.34</v>
      </c>
      <c r="DQ6" s="36">
        <f t="shared" si="12"/>
        <v>39.409999999999997</v>
      </c>
      <c r="DR6" s="35" t="str">
        <f>IF(DR7="","",IF(DR7="-","【-】","【"&amp;SUBSTITUTE(TEXT(DR7,"#,##0.00"),"-","△")&amp;"】"))</f>
        <v>【33.25】</v>
      </c>
      <c r="DS6" s="36">
        <f>IF(DS7="",NA(),DS7)</f>
        <v>28.01</v>
      </c>
      <c r="DT6" s="36">
        <f t="shared" ref="DT6:EB6" si="13">IF(DT7="",NA(),DT7)</f>
        <v>27.06</v>
      </c>
      <c r="DU6" s="36">
        <f t="shared" si="13"/>
        <v>36.28</v>
      </c>
      <c r="DV6" s="36">
        <f t="shared" si="13"/>
        <v>36.61</v>
      </c>
      <c r="DW6" s="36">
        <f t="shared" si="13"/>
        <v>40.909999999999997</v>
      </c>
      <c r="DX6" s="36">
        <f t="shared" si="13"/>
        <v>11.91</v>
      </c>
      <c r="DY6" s="36">
        <f t="shared" si="13"/>
        <v>20.02</v>
      </c>
      <c r="DZ6" s="36">
        <f t="shared" si="13"/>
        <v>18.03</v>
      </c>
      <c r="EA6" s="36">
        <f t="shared" si="13"/>
        <v>22.75</v>
      </c>
      <c r="EB6" s="36">
        <f t="shared" si="13"/>
        <v>20.97</v>
      </c>
      <c r="EC6" s="35" t="str">
        <f>IF(EC7="","",IF(EC7="-","【-】","【"&amp;SUBSTITUTE(TEXT(EC7,"#,##0.00"),"-","△")&amp;"】"))</f>
        <v>【17.19】</v>
      </c>
      <c r="ED6" s="35">
        <f>IF(ED7="",NA(),ED7)</f>
        <v>0</v>
      </c>
      <c r="EE6" s="36">
        <f t="shared" ref="EE6:EM6" si="14">IF(EE7="",NA(),EE7)</f>
        <v>1.1399999999999999</v>
      </c>
      <c r="EF6" s="36">
        <f t="shared" si="14"/>
        <v>0.05</v>
      </c>
      <c r="EG6" s="36">
        <f t="shared" si="14"/>
        <v>0.48</v>
      </c>
      <c r="EH6" s="36">
        <f t="shared" si="14"/>
        <v>1.33</v>
      </c>
      <c r="EI6" s="36">
        <f t="shared" si="14"/>
        <v>0.67</v>
      </c>
      <c r="EJ6" s="36">
        <f t="shared" si="14"/>
        <v>0.52</v>
      </c>
      <c r="EK6" s="36">
        <f t="shared" si="14"/>
        <v>0.46</v>
      </c>
      <c r="EL6" s="36">
        <f t="shared" si="14"/>
        <v>0.43</v>
      </c>
      <c r="EM6" s="36">
        <f t="shared" si="14"/>
        <v>1.1499999999999999</v>
      </c>
      <c r="EN6" s="35" t="str">
        <f>IF(EN7="","",IF(EN7="-","【-】","【"&amp;SUBSTITUTE(TEXT(EN7,"#,##0.00"),"-","△")&amp;"】"))</f>
        <v>【0.79】</v>
      </c>
    </row>
    <row r="7" spans="1:144" s="37" customFormat="1" x14ac:dyDescent="0.15">
      <c r="A7" s="29"/>
      <c r="B7" s="38">
        <v>2020</v>
      </c>
      <c r="C7" s="38">
        <v>382019</v>
      </c>
      <c r="D7" s="38">
        <v>46</v>
      </c>
      <c r="E7" s="38">
        <v>1</v>
      </c>
      <c r="F7" s="38">
        <v>0</v>
      </c>
      <c r="G7" s="38">
        <v>5</v>
      </c>
      <c r="H7" s="38" t="s">
        <v>93</v>
      </c>
      <c r="I7" s="38" t="s">
        <v>94</v>
      </c>
      <c r="J7" s="38" t="s">
        <v>95</v>
      </c>
      <c r="K7" s="38" t="s">
        <v>96</v>
      </c>
      <c r="L7" s="38" t="s">
        <v>97</v>
      </c>
      <c r="M7" s="38" t="s">
        <v>98</v>
      </c>
      <c r="N7" s="39" t="s">
        <v>99</v>
      </c>
      <c r="O7" s="39">
        <v>81.69</v>
      </c>
      <c r="P7" s="39">
        <v>0.46</v>
      </c>
      <c r="Q7" s="39">
        <v>5678</v>
      </c>
      <c r="R7" s="39">
        <v>509483</v>
      </c>
      <c r="S7" s="39">
        <v>429.35</v>
      </c>
      <c r="T7" s="39">
        <v>1186.6400000000001</v>
      </c>
      <c r="U7" s="39">
        <v>2351</v>
      </c>
      <c r="V7" s="39">
        <v>6.4</v>
      </c>
      <c r="W7" s="39">
        <v>367.34</v>
      </c>
      <c r="X7" s="39">
        <v>108.48</v>
      </c>
      <c r="Y7" s="39">
        <v>108.74</v>
      </c>
      <c r="Z7" s="39">
        <v>114.49</v>
      </c>
      <c r="AA7" s="39">
        <v>108.51</v>
      </c>
      <c r="AB7" s="39">
        <v>108.69</v>
      </c>
      <c r="AC7" s="39">
        <v>111.79</v>
      </c>
      <c r="AD7" s="39">
        <v>111.37</v>
      </c>
      <c r="AE7" s="39">
        <v>109.77</v>
      </c>
      <c r="AF7" s="39">
        <v>105.45</v>
      </c>
      <c r="AG7" s="39">
        <v>103.82</v>
      </c>
      <c r="AH7" s="39">
        <v>102.33</v>
      </c>
      <c r="AI7" s="39">
        <v>0</v>
      </c>
      <c r="AJ7" s="39">
        <v>0</v>
      </c>
      <c r="AK7" s="39">
        <v>0</v>
      </c>
      <c r="AL7" s="39">
        <v>0</v>
      </c>
      <c r="AM7" s="39">
        <v>0</v>
      </c>
      <c r="AN7" s="39">
        <v>4.03</v>
      </c>
      <c r="AO7" s="39">
        <v>3.02</v>
      </c>
      <c r="AP7" s="39">
        <v>4.96</v>
      </c>
      <c r="AQ7" s="39">
        <v>29.38</v>
      </c>
      <c r="AR7" s="39">
        <v>31.54</v>
      </c>
      <c r="AS7" s="39">
        <v>31.02</v>
      </c>
      <c r="AT7" s="39">
        <v>1105.04</v>
      </c>
      <c r="AU7" s="39">
        <v>740.41</v>
      </c>
      <c r="AV7" s="39">
        <v>1212.97</v>
      </c>
      <c r="AW7" s="39">
        <v>1282.9000000000001</v>
      </c>
      <c r="AX7" s="39">
        <v>1323.64</v>
      </c>
      <c r="AY7" s="39">
        <v>548.71</v>
      </c>
      <c r="AZ7" s="39">
        <v>533.21</v>
      </c>
      <c r="BA7" s="39">
        <v>563.05999999999995</v>
      </c>
      <c r="BB7" s="39">
        <v>413.82</v>
      </c>
      <c r="BC7" s="39">
        <v>302.22000000000003</v>
      </c>
      <c r="BD7" s="39">
        <v>186.73</v>
      </c>
      <c r="BE7" s="39">
        <v>768.6</v>
      </c>
      <c r="BF7" s="39">
        <v>773.82</v>
      </c>
      <c r="BG7" s="39">
        <v>770.2</v>
      </c>
      <c r="BH7" s="39">
        <v>770.77</v>
      </c>
      <c r="BI7" s="39">
        <v>752.28</v>
      </c>
      <c r="BJ7" s="39">
        <v>669.22</v>
      </c>
      <c r="BK7" s="39">
        <v>634.09</v>
      </c>
      <c r="BL7" s="39">
        <v>651.9</v>
      </c>
      <c r="BM7" s="39">
        <v>698.55</v>
      </c>
      <c r="BN7" s="39">
        <v>970.36</v>
      </c>
      <c r="BO7" s="39">
        <v>1187.5</v>
      </c>
      <c r="BP7" s="39">
        <v>28.1</v>
      </c>
      <c r="BQ7" s="39">
        <v>28.49</v>
      </c>
      <c r="BR7" s="39">
        <v>27.09</v>
      </c>
      <c r="BS7" s="39">
        <v>28.28</v>
      </c>
      <c r="BT7" s="39">
        <v>28.26</v>
      </c>
      <c r="BU7" s="39">
        <v>73.34</v>
      </c>
      <c r="BV7" s="39">
        <v>76.739999999999995</v>
      </c>
      <c r="BW7" s="39">
        <v>75.28</v>
      </c>
      <c r="BX7" s="39">
        <v>73.7</v>
      </c>
      <c r="BY7" s="39">
        <v>64.52</v>
      </c>
      <c r="BZ7" s="39">
        <v>58.9</v>
      </c>
      <c r="CA7" s="39">
        <v>1192.71</v>
      </c>
      <c r="CB7" s="39">
        <v>1183.17</v>
      </c>
      <c r="CC7" s="39">
        <v>1246.5</v>
      </c>
      <c r="CD7" s="39">
        <v>1195.96</v>
      </c>
      <c r="CE7" s="39">
        <v>1192.1300000000001</v>
      </c>
      <c r="CF7" s="39">
        <v>261.75</v>
      </c>
      <c r="CG7" s="39">
        <v>252.45</v>
      </c>
      <c r="CH7" s="39">
        <v>255.35</v>
      </c>
      <c r="CI7" s="39">
        <v>261.02</v>
      </c>
      <c r="CJ7" s="39">
        <v>270.68</v>
      </c>
      <c r="CK7" s="39">
        <v>281.77</v>
      </c>
      <c r="CL7" s="39">
        <v>39.64</v>
      </c>
      <c r="CM7" s="39">
        <v>39.57</v>
      </c>
      <c r="CN7" s="39">
        <v>39.729999999999997</v>
      </c>
      <c r="CO7" s="39">
        <v>37.270000000000003</v>
      </c>
      <c r="CP7" s="39">
        <v>36.72</v>
      </c>
      <c r="CQ7" s="39">
        <v>50.04</v>
      </c>
      <c r="CR7" s="39">
        <v>47.18</v>
      </c>
      <c r="CS7" s="39">
        <v>45.73</v>
      </c>
      <c r="CT7" s="39">
        <v>49.01</v>
      </c>
      <c r="CU7" s="39">
        <v>48.86</v>
      </c>
      <c r="CV7" s="39">
        <v>50.55</v>
      </c>
      <c r="CW7" s="39">
        <v>80.38</v>
      </c>
      <c r="CX7" s="39">
        <v>77.430000000000007</v>
      </c>
      <c r="CY7" s="39">
        <v>79.09</v>
      </c>
      <c r="CZ7" s="39">
        <v>81.52</v>
      </c>
      <c r="DA7" s="39">
        <v>82.42</v>
      </c>
      <c r="DB7" s="39">
        <v>83.83</v>
      </c>
      <c r="DC7" s="39">
        <v>80.209999999999994</v>
      </c>
      <c r="DD7" s="39">
        <v>80.25</v>
      </c>
      <c r="DE7" s="39">
        <v>76.569999999999993</v>
      </c>
      <c r="DF7" s="39">
        <v>76.48</v>
      </c>
      <c r="DG7" s="39">
        <v>75.11</v>
      </c>
      <c r="DH7" s="39">
        <v>42.94</v>
      </c>
      <c r="DI7" s="39">
        <v>44.36</v>
      </c>
      <c r="DJ7" s="39">
        <v>45.66</v>
      </c>
      <c r="DK7" s="39">
        <v>47.3</v>
      </c>
      <c r="DL7" s="39">
        <v>48.67</v>
      </c>
      <c r="DM7" s="39">
        <v>43.96</v>
      </c>
      <c r="DN7" s="39">
        <v>45.8</v>
      </c>
      <c r="DO7" s="39">
        <v>46.28</v>
      </c>
      <c r="DP7" s="39">
        <v>49.34</v>
      </c>
      <c r="DQ7" s="39">
        <v>39.409999999999997</v>
      </c>
      <c r="DR7" s="39">
        <v>33.25</v>
      </c>
      <c r="DS7" s="39">
        <v>28.01</v>
      </c>
      <c r="DT7" s="39">
        <v>27.06</v>
      </c>
      <c r="DU7" s="39">
        <v>36.28</v>
      </c>
      <c r="DV7" s="39">
        <v>36.61</v>
      </c>
      <c r="DW7" s="39">
        <v>40.909999999999997</v>
      </c>
      <c r="DX7" s="39">
        <v>11.91</v>
      </c>
      <c r="DY7" s="39">
        <v>20.02</v>
      </c>
      <c r="DZ7" s="39">
        <v>18.03</v>
      </c>
      <c r="EA7" s="39">
        <v>22.75</v>
      </c>
      <c r="EB7" s="39">
        <v>20.97</v>
      </c>
      <c r="EC7" s="39">
        <v>17.190000000000001</v>
      </c>
      <c r="ED7" s="39">
        <v>0</v>
      </c>
      <c r="EE7" s="39">
        <v>1.1399999999999999</v>
      </c>
      <c r="EF7" s="39">
        <v>0.05</v>
      </c>
      <c r="EG7" s="39">
        <v>0.48</v>
      </c>
      <c r="EH7" s="39">
        <v>1.33</v>
      </c>
      <c r="EI7" s="39">
        <v>0.67</v>
      </c>
      <c r="EJ7" s="39">
        <v>0.52</v>
      </c>
      <c r="EK7" s="39">
        <v>0.46</v>
      </c>
      <c r="EL7" s="39">
        <v>0.43</v>
      </c>
      <c r="EM7" s="39">
        <v>1.1499999999999999</v>
      </c>
      <c r="EN7" s="39">
        <v>0.79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nt504018</cp:lastModifiedBy>
  <cp:lastPrinted>2022-01-27T04:48:32Z</cp:lastPrinted>
  <dcterms:created xsi:type="dcterms:W3CDTF">2021-12-03T06:56:36Z</dcterms:created>
  <dcterms:modified xsi:type="dcterms:W3CDTF">2022-01-27T05:01:15Z</dcterms:modified>
  <cp:category/>
</cp:coreProperties>
</file>