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72.26.1.20\令和2年度共有フォルダ\050_町長部局\270_国保一本松病院\02_庶務係\橋本\4. 国・県通知、提出用\公営企業に係る経営比較分析表（平成  年度決算）の分析等\R2年度\R3.01.15（ 公営企業に係る経営比較分析表（令和元年度決算）の分析等\"/>
    </mc:Choice>
  </mc:AlternateContent>
  <xr:revisionPtr revIDLastSave="0" documentId="13_ncr:1_{927D7FBC-A7E7-4947-9682-511143A04480}" xr6:coauthVersionLast="36" xr6:coauthVersionMax="36" xr10:uidLastSave="{00000000-0000-0000-0000-000000000000}"/>
  <workbookProtection workbookAlgorithmName="SHA-512" workbookHashValue="EgkrIKU4qd82wOa2GNmT3R8EEdoCy/ssG/z0imQZ94CEfqUwmC8ERO0L0EIukHzRHIecv/a3T2vEoOFYWnpXeA==" workbookSaltValue="hQ0nRjtjBF6uA+sVClk0hQ=="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KC79" i="4" s="1"/>
  <c r="EN7" i="5"/>
  <c r="EL7" i="5"/>
  <c r="HM80" i="4" s="1"/>
  <c r="EK7" i="5"/>
  <c r="EJ7" i="5"/>
  <c r="EI7" i="5"/>
  <c r="EH7" i="5"/>
  <c r="EG7" i="5"/>
  <c r="EF7" i="5"/>
  <c r="GT79" i="4" s="1"/>
  <c r="EE7" i="5"/>
  <c r="ED7" i="5"/>
  <c r="FH79" i="4" s="1"/>
  <c r="EC7" i="5"/>
  <c r="EA7" i="5"/>
  <c r="DZ7" i="5"/>
  <c r="DY7" i="5"/>
  <c r="DX7" i="5"/>
  <c r="DW7" i="5"/>
  <c r="DV7" i="5"/>
  <c r="DU7" i="5"/>
  <c r="BZ79" i="4" s="1"/>
  <c r="DT7" i="5"/>
  <c r="DS7" i="5"/>
  <c r="DR7" i="5"/>
  <c r="DP7" i="5"/>
  <c r="DO7" i="5"/>
  <c r="DN7" i="5"/>
  <c r="DM7" i="5"/>
  <c r="DL7" i="5"/>
  <c r="DK7" i="5"/>
  <c r="DJ7" i="5"/>
  <c r="DI7" i="5"/>
  <c r="DH7" i="5"/>
  <c r="DG7" i="5"/>
  <c r="DE7" i="5"/>
  <c r="IZ56" i="4" s="1"/>
  <c r="DD7" i="5"/>
  <c r="DC7" i="5"/>
  <c r="HV56" i="4" s="1"/>
  <c r="DB7" i="5"/>
  <c r="DA7" i="5"/>
  <c r="CZ7" i="5"/>
  <c r="CY7" i="5"/>
  <c r="CX7" i="5"/>
  <c r="CW7" i="5"/>
  <c r="CV7" i="5"/>
  <c r="CT7" i="5"/>
  <c r="FL56" i="4" s="1"/>
  <c r="CS7" i="5"/>
  <c r="CR7" i="5"/>
  <c r="CQ7" i="5"/>
  <c r="CP7" i="5"/>
  <c r="CO7" i="5"/>
  <c r="CN7" i="5"/>
  <c r="EW55" i="4" s="1"/>
  <c r="CM7" i="5"/>
  <c r="CL7" i="5"/>
  <c r="DS55" i="4" s="1"/>
  <c r="CK7" i="5"/>
  <c r="CI7" i="5"/>
  <c r="CH7" i="5"/>
  <c r="CG7" i="5"/>
  <c r="AT56" i="4" s="1"/>
  <c r="CF7" i="5"/>
  <c r="CE7" i="5"/>
  <c r="CD7" i="5"/>
  <c r="CC7" i="5"/>
  <c r="BI55" i="4" s="1"/>
  <c r="CB7" i="5"/>
  <c r="CA7" i="5"/>
  <c r="BZ7" i="5"/>
  <c r="BX7" i="5"/>
  <c r="BW7" i="5"/>
  <c r="BV7" i="5"/>
  <c r="LJ34" i="4" s="1"/>
  <c r="BU7" i="5"/>
  <c r="BT7" i="5"/>
  <c r="KF34" i="4" s="1"/>
  <c r="BS7" i="5"/>
  <c r="BR7" i="5"/>
  <c r="BQ7" i="5"/>
  <c r="BP7" i="5"/>
  <c r="BO7" i="5"/>
  <c r="BM7" i="5"/>
  <c r="BL7" i="5"/>
  <c r="BK7" i="5"/>
  <c r="HV34" i="4" s="1"/>
  <c r="BJ7" i="5"/>
  <c r="BI7" i="5"/>
  <c r="BH7" i="5"/>
  <c r="BG7" i="5"/>
  <c r="BF7" i="5"/>
  <c r="BE7" i="5"/>
  <c r="BD7" i="5"/>
  <c r="BB7" i="5"/>
  <c r="FL34" i="4" s="1"/>
  <c r="BA7" i="5"/>
  <c r="AZ7" i="5"/>
  <c r="AY7" i="5"/>
  <c r="AX7" i="5"/>
  <c r="AW7" i="5"/>
  <c r="AV7" i="5"/>
  <c r="AU7" i="5"/>
  <c r="AT7" i="5"/>
  <c r="DS33" i="4" s="1"/>
  <c r="AS7" i="5"/>
  <c r="AQ7" i="5"/>
  <c r="AP7" i="5"/>
  <c r="AO7" i="5"/>
  <c r="AT34" i="4" s="1"/>
  <c r="AN7" i="5"/>
  <c r="AM7" i="5"/>
  <c r="P34" i="4" s="1"/>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JW8" i="4" s="1"/>
  <c r="Y6" i="5"/>
  <c r="X6" i="5"/>
  <c r="W6" i="5"/>
  <c r="CN12" i="4" s="1"/>
  <c r="V6" i="5"/>
  <c r="U6" i="5"/>
  <c r="B12" i="4" s="1"/>
  <c r="T6" i="5"/>
  <c r="S6" i="5"/>
  <c r="R6" i="5"/>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B90" i="4"/>
  <c r="MH80" i="4"/>
  <c r="LO80" i="4"/>
  <c r="KC80" i="4"/>
  <c r="JJ80" i="4"/>
  <c r="GT80" i="4"/>
  <c r="GA80" i="4"/>
  <c r="FH80" i="4"/>
  <c r="EO80" i="4"/>
  <c r="CS80" i="4"/>
  <c r="BZ80" i="4"/>
  <c r="BG80" i="4"/>
  <c r="AN80" i="4"/>
  <c r="U80" i="4"/>
  <c r="MH79" i="4"/>
  <c r="LO79" i="4"/>
  <c r="KV79" i="4"/>
  <c r="JJ79" i="4"/>
  <c r="HM79" i="4"/>
  <c r="GA79" i="4"/>
  <c r="EO79" i="4"/>
  <c r="CS79" i="4"/>
  <c r="BG79" i="4"/>
  <c r="AN79" i="4"/>
  <c r="U79" i="4"/>
  <c r="MN56" i="4"/>
  <c r="LY56" i="4"/>
  <c r="LJ56" i="4"/>
  <c r="KU56" i="4"/>
  <c r="KF56" i="4"/>
  <c r="IK56" i="4"/>
  <c r="HG56" i="4"/>
  <c r="GR56" i="4"/>
  <c r="EW56" i="4"/>
  <c r="EH56" i="4"/>
  <c r="DS56" i="4"/>
  <c r="DD56" i="4"/>
  <c r="BX56" i="4"/>
  <c r="BI56" i="4"/>
  <c r="AE56" i="4"/>
  <c r="P56" i="4"/>
  <c r="MN55" i="4"/>
  <c r="LY55" i="4"/>
  <c r="LJ55" i="4"/>
  <c r="KU55" i="4"/>
  <c r="KF55" i="4"/>
  <c r="IZ55" i="4"/>
  <c r="IK55" i="4"/>
  <c r="HV55" i="4"/>
  <c r="HG55" i="4"/>
  <c r="GR55" i="4"/>
  <c r="FL55" i="4"/>
  <c r="EH55" i="4"/>
  <c r="DD55" i="4"/>
  <c r="BX55" i="4"/>
  <c r="AT55" i="4"/>
  <c r="AE55" i="4"/>
  <c r="P55" i="4"/>
  <c r="MN34" i="4"/>
  <c r="LY34" i="4"/>
  <c r="KU34" i="4"/>
  <c r="IZ34" i="4"/>
  <c r="IK34" i="4"/>
  <c r="HG34" i="4"/>
  <c r="GR34" i="4"/>
  <c r="EW34" i="4"/>
  <c r="EH34" i="4"/>
  <c r="DS34" i="4"/>
  <c r="DD34" i="4"/>
  <c r="BX34" i="4"/>
  <c r="BI34" i="4"/>
  <c r="AE34" i="4"/>
  <c r="MN33" i="4"/>
  <c r="LY33" i="4"/>
  <c r="LJ33" i="4"/>
  <c r="KU33" i="4"/>
  <c r="KF33" i="4"/>
  <c r="IZ33" i="4"/>
  <c r="IK33" i="4"/>
  <c r="HV33" i="4"/>
  <c r="HG33" i="4"/>
  <c r="GR33" i="4"/>
  <c r="FL33" i="4"/>
  <c r="EW33" i="4"/>
  <c r="EH33" i="4"/>
  <c r="DD33" i="4"/>
  <c r="BX33" i="4"/>
  <c r="AT33" i="4"/>
  <c r="AE33" i="4"/>
  <c r="P33" i="4"/>
  <c r="LP12" i="4"/>
  <c r="EG12" i="4"/>
  <c r="AU12" i="4"/>
  <c r="LP10" i="4"/>
  <c r="JW10" i="4"/>
  <c r="FZ10" i="4"/>
  <c r="EG10" i="4"/>
  <c r="CN10" i="4"/>
  <c r="AU10" i="4"/>
  <c r="B10" i="4"/>
  <c r="ID8" i="4"/>
  <c r="FZ8" i="4"/>
  <c r="EG8" i="4"/>
  <c r="CN8" i="4"/>
  <c r="MN54" i="4" l="1"/>
  <c r="MN32" i="4"/>
  <c r="CS78" i="4"/>
  <c r="BX54" i="4"/>
  <c r="MH78" i="4"/>
  <c r="IZ54" i="4"/>
  <c r="IZ32" i="4"/>
  <c r="FL54" i="4"/>
  <c r="FL32" i="4"/>
  <c r="HM78" i="4"/>
  <c r="BX32" i="4"/>
  <c r="C11" i="5"/>
  <c r="D11" i="5"/>
  <c r="E11" i="5"/>
  <c r="B11" i="5"/>
  <c r="KF54" i="4" l="1"/>
  <c r="KF32" i="4"/>
  <c r="P32" i="4"/>
  <c r="JJ78" i="4"/>
  <c r="GR54" i="4"/>
  <c r="GR32" i="4"/>
  <c r="EO78" i="4"/>
  <c r="U78" i="4"/>
  <c r="DD54" i="4"/>
  <c r="DD32" i="4"/>
  <c r="P54" i="4"/>
  <c r="BZ78" i="4"/>
  <c r="BI54" i="4"/>
  <c r="BI32" i="4"/>
  <c r="LY54" i="4"/>
  <c r="LY32" i="4"/>
  <c r="LO78" i="4"/>
  <c r="IK54" i="4"/>
  <c r="IK32" i="4"/>
  <c r="EW54" i="4"/>
  <c r="EW32" i="4"/>
  <c r="GT78" i="4"/>
  <c r="KC78" i="4"/>
  <c r="HG54" i="4"/>
  <c r="HG32" i="4"/>
  <c r="KU54" i="4"/>
  <c r="KU32" i="4"/>
  <c r="FH78" i="4"/>
  <c r="DS54" i="4"/>
  <c r="DS32" i="4"/>
  <c r="AN78" i="4"/>
  <c r="AE54" i="4"/>
  <c r="AE32" i="4"/>
  <c r="GA78" i="4"/>
  <c r="EH54" i="4"/>
  <c r="EH32" i="4"/>
  <c r="BG78" i="4"/>
  <c r="AT54" i="4"/>
  <c r="AT32" i="4"/>
  <c r="KV78" i="4"/>
  <c r="LJ54" i="4"/>
  <c r="LJ32" i="4"/>
  <c r="HV54" i="4"/>
  <c r="HV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<sst xmlns="http://schemas.openxmlformats.org/spreadsheetml/2006/main" count="322" uniqueCount="182">
  <si>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</si>
  <si>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</si>
  <si>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</si>
  <si>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</si>
  <si>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</si>
  <si>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</si>
  <si>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</si>
  <si>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</si>
  <si>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</si>
  <si>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</si>
  <si>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</si>
  <si>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</si>
  <si>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</si>
  <si>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</si>
  <si>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</si>
  <si>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</si>
  <si>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</si>
  <si>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</si>
  <si>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</si>
  <si>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</si>
  <si>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</si>
  <si>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</si>
  <si>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</si>
  <si>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</si>
  <si>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</si>
  <si>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</si>
  <si>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</si>
  <si>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</si>
  <si>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</si>
  <si>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</si>
  <si>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</si>
  <si>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</si>
  <si>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</si>
  <si>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</si>
  <si>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</si>
  <si>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</si>
  <si>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</si>
  <si>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</si>
  <si>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</si>
  <si>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</si>
  <si>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</si>
  <si>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</si>
  <si>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</si>
  <si>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</si>
  <si>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</si>
  <si>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</si>
  <si>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</si>
  <si>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</si>
  <si>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</si>
  <si>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</si>
  <si>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</si>
  <si>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</si>
  <si>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</si>
  <si>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</si>
  <si>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</si>
  <si>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</si>
  <si>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</si>
  <si>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</si>
  <si>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</si>
  <si>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</si>
  <si>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</si>
  <si>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</si>
  <si>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</si>
  <si>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</si>
  <si>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</si>
  <si>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</si>
  <si>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</si>
  <si>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</si>
  <si>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</si>
  <si>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</si>
  <si>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</si>
  <si>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</si>
  <si>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</si>
  <si>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</si>
  <si>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</si>
  <si>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</si>
  <si>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</si>
  <si>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</si>
  <si>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</si>
  <si>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</si>
  <si>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</si>
  <si>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</si>
  <si>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</si>
  <si>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</si>
  <si>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</si>
  <si>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</si>
  <si>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</si>
  <si>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</si>
  <si>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</si>
  <si>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</si>
  <si>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</si>
  <si>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</si>
  <si>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</si>
  <si>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</si>
  <si>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</si>
  <si>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</si>
  <si>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</si>
  <si>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</si>
  <si>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</si>
  <si>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</si>
  <si>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</si>
  <si>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</si>
  <si>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</si>
  <si>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</si>
  <si>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</si>
  <si>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</si>
  <si>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</si>
  <si>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</si>
  <si>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</si>
  <si>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</si>
  <si>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</si>
  <si>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</si>
  <si>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</si>
  <si>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</si>
  <si>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</si>
  <si>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</si>
  <si>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</si>
  <si>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</si>
  <si>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</si>
  <si>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</si>
  <si>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</si>
  <si>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</si>
  <si>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</si>
  <si>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</si>
  <si>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</si>
  <si>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</si>
  <si>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</si>
  <si>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</si>
  <si>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</si>
  <si>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</si>
  <si>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</si>
  <si>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</si>
  <si>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</si>
  <si>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</si>
  <si>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</si>
  <si>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</si>
  <si>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</si>
  <si>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</si>
  <si>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</si>
  <si>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</si>
  <si>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</si>
  <si>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</si>
  <si>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</si>
  <si>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</si>
  <si>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</si>
  <si>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</si>
  <si>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</si>
  <si>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</si>
  <si>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</si>
  <si>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</si>
  <si>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</si>
  <si>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</si>
  <si>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</si>
  <si>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</si>
  <si>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</si>
  <si>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</si>
  <si>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</si>
  <si>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</si>
  <si>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</si>
  <si>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</si>
  <si>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</si>
  <si>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</si>
  <si>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</si>
  <si>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</si>
  <si>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</si>
  <si>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</si>
  <si>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</si>
  <si>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</si>
  <si>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</si>
  <si>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</si>
  <si>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訓</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</si>
  <si>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</si>
  <si>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</si>
  <si>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</si>
  <si>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</si>
  <si>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</si>
  <si>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</si>
  <si>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</si>
  <si>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愛南町内で療養病床を有しているのは当院のみであり、長期治療が必要な患者様を受け入れている。
また、町で唯一の二次救急医療機関である県立南宇和病院の医師不足が深刻な状況であるため、当院医師が宿直等の業務支援に携わり、県立病院医師の業務負担軽減や住民の医療に対する不安の解消に努めている。</t>
    <phoneticPr fontId="5"/>
  </si>
  <si>
    <t>経常収支比については、平成26年度から平成27年度まで100％を下回っていたが、H28年度より繰入金の増額により100％を上回っている。病床利用率は類似団体平均値と比較すると高いが、当病院の医業収益は入院収益の割合が大きく、医業収支比率向上のためにも積極的な入院患者様の受け入れを行い、病床利用率の向上に努めていきたい。累積欠損金は発生しておらず健全な経営運営ができている。</t>
    <phoneticPr fontId="5"/>
  </si>
  <si>
    <t>令和元年度決算において、経常収支比率が100％を超え、累積欠損金も発生していないことから、健全な水準である。しかし、医業収支比率が類似団体と比較しても低いため、病床利用率の向上等により安定的な医業収益を確保していきたい。また、有形固定資産の経年や老朽化に伴う施設整備を行っていくためにも、計画的かつ効率的な経営の推進を図っていきたい。</t>
    <rPh sb="0" eb="2">
      <t>レイワ</t>
    </rPh>
    <rPh sb="2" eb="3">
      <t>モト</t>
    </rPh>
    <phoneticPr fontId="5"/>
  </si>
  <si>
    <t>有形固定資産減価償却率は、類似団体平均値より高い数値となっていることから、有形固定資産の経年や老朽化が進んでいる状況である。器械備品減価償却率について、平成28年度以降において類似団体より低くなっている。今後とも計画的かつ適切に有形固定資産の整備を行っていきたい。</t>
    <rPh sb="82" eb="84">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</si>
</sst>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c:v>
                </c:pt>
                <c:pt idx="1">
                  <c:v>83.1</c:v>
                </c:pt>
                <c:pt idx="2">
                  <c:v>86.4</c:v>
                </c:pt>
                <c:pt idx="3">
                  <c:v>82.8</c:v>
                </c:pt>
                <c:pt idx="4">
                  <c:v>83.5</c:v>
                </c:pt>
              </c:numCache>
            </c:numRef>
          </c:val>
          <c:extLst>
            <c:ext xmlns:c16="http://schemas.microsoft.com/office/drawing/2014/chart" uri="{C3380CC4-5D6E-409C-BE32-E72D297353CC}">
              <c16:uniqueId val="{00000000-EC32-4DBA-A665-B4CEB2C27E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EC32-4DBA-A665-B4CEB2C27E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7220</c:v>
                </c:pt>
                <c:pt idx="1">
                  <c:v>6637</c:v>
                </c:pt>
                <c:pt idx="2">
                  <c:v>7071</c:v>
                </c:pt>
                <c:pt idx="3">
                  <c:v>7214</c:v>
                </c:pt>
                <c:pt idx="4">
                  <c:v>7593</c:v>
                </c:pt>
              </c:numCache>
            </c:numRef>
          </c:val>
          <c:extLst>
            <c:ext xmlns:c16="http://schemas.microsoft.com/office/drawing/2014/chart" uri="{C3380CC4-5D6E-409C-BE32-E72D297353CC}">
              <c16:uniqueId val="{00000000-C1C1-4216-8212-127DA2243F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C1C1-4216-8212-127DA2243F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16635</c:v>
                </c:pt>
                <c:pt idx="1">
                  <c:v>15604</c:v>
                </c:pt>
                <c:pt idx="2">
                  <c:v>15525</c:v>
                </c:pt>
                <c:pt idx="3">
                  <c:v>15615</c:v>
                </c:pt>
                <c:pt idx="4">
                  <c:v>15016</c:v>
                </c:pt>
              </c:numCache>
            </c:numRef>
          </c:val>
          <c:extLst>
            <c:ext xmlns:c16="http://schemas.microsoft.com/office/drawing/2014/chart" uri="{C3380CC4-5D6E-409C-BE32-E72D297353CC}">
              <c16:uniqueId val="{00000000-805A-48A9-9E82-EEA0922B93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805A-48A9-9E82-EEA0922B93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206-4D42-AE4B-04F998BDBF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206-4D42-AE4B-04F998BDBF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76.7</c:v>
                </c:pt>
                <c:pt idx="1">
                  <c:v>68.8</c:v>
                </c:pt>
                <c:pt idx="2">
                  <c:v>70</c:v>
                </c:pt>
                <c:pt idx="3">
                  <c:v>68</c:v>
                </c:pt>
                <c:pt idx="4">
                  <c:v>64</c:v>
                </c:pt>
              </c:numCache>
            </c:numRef>
          </c:val>
          <c:extLst>
            <c:ext xmlns:c16="http://schemas.microsoft.com/office/drawing/2014/chart" uri="{C3380CC4-5D6E-409C-BE32-E72D297353CC}">
              <c16:uniqueId val="{00000000-DDEF-401F-90B7-0FC8D47F47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DDEF-401F-90B7-0FC8D47F47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94.4</c:v>
                </c:pt>
                <c:pt idx="1">
                  <c:v>101.9</c:v>
                </c:pt>
                <c:pt idx="2">
                  <c:v>101.3</c:v>
                </c:pt>
                <c:pt idx="3">
                  <c:v>100.2</c:v>
                </c:pt>
                <c:pt idx="4">
                  <c:v>100.9</c:v>
                </c:pt>
              </c:numCache>
            </c:numRef>
          </c:val>
          <c:extLst>
            <c:ext xmlns:c16="http://schemas.microsoft.com/office/drawing/2014/chart" uri="{C3380CC4-5D6E-409C-BE32-E72D297353CC}">
              <c16:uniqueId val="{00000000-9F18-4B35-9FA2-AFE3356777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9F18-4B35-9FA2-AFE33567771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63.6</c:v>
                </c:pt>
                <c:pt idx="1">
                  <c:v>65.599999999999994</c:v>
                </c:pt>
                <c:pt idx="2">
                  <c:v>67.900000000000006</c:v>
                </c:pt>
                <c:pt idx="3">
                  <c:v>68.8</c:v>
                </c:pt>
                <c:pt idx="4">
                  <c:v>63.3</c:v>
                </c:pt>
              </c:numCache>
            </c:numRef>
          </c:val>
          <c:extLst>
            <c:ext xmlns:c16="http://schemas.microsoft.com/office/drawing/2014/chart" uri="{C3380CC4-5D6E-409C-BE32-E72D297353CC}">
              <c16:uniqueId val="{00000000-84E3-4CFD-8C00-0449DF0F52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84E3-4CFD-8C00-0449DF0F526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c:v>
                </c:pt>
                <c:pt idx="1">
                  <c:v>69.599999999999994</c:v>
                </c:pt>
                <c:pt idx="2">
                  <c:v>70.599999999999994</c:v>
                </c:pt>
                <c:pt idx="3">
                  <c:v>69.599999999999994</c:v>
                </c:pt>
                <c:pt idx="4">
                  <c:v>69.599999999999994</c:v>
                </c:pt>
              </c:numCache>
            </c:numRef>
          </c:val>
          <c:extLst>
            <c:ext xmlns:c16="http://schemas.microsoft.com/office/drawing/2014/chart" uri="{C3380CC4-5D6E-409C-BE32-E72D297353CC}">
              <c16:uniqueId val="{00000000-F8DA-40D6-8D14-BCF18B04E5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F8DA-40D6-8D14-BCF18B04E5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20687333</c:v>
                </c:pt>
                <c:pt idx="1">
                  <c:v>21048400</c:v>
                </c:pt>
                <c:pt idx="2">
                  <c:v>21205550</c:v>
                </c:pt>
                <c:pt idx="3">
                  <c:v>21769867</c:v>
                </c:pt>
                <c:pt idx="4">
                  <c:v>23935933</c:v>
                </c:pt>
              </c:numCache>
            </c:numRef>
          </c:val>
          <c:extLst>
            <c:ext xmlns:c16="http://schemas.microsoft.com/office/drawing/2014/chart" uri="{C3380CC4-5D6E-409C-BE32-E72D297353CC}">
              <c16:uniqueId val="{00000000-27F3-436C-B673-26A88A8254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27F3-436C-B673-26A88A8254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15.7</c:v>
                </c:pt>
                <c:pt idx="1">
                  <c:v>15.9</c:v>
                </c:pt>
                <c:pt idx="2">
                  <c:v>15.5</c:v>
                </c:pt>
                <c:pt idx="3">
                  <c:v>15.6</c:v>
                </c:pt>
                <c:pt idx="4">
                  <c:v>15.2</c:v>
                </c:pt>
              </c:numCache>
            </c:numRef>
          </c:val>
          <c:extLst>
            <c:ext xmlns:c16="http://schemas.microsoft.com/office/drawing/2014/chart" uri="{C3380CC4-5D6E-409C-BE32-E72D297353CC}">
              <c16:uniqueId val="{00000000-E7D9-48B9-B17B-734877CD0C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E7D9-48B9-B17B-734877CD0C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83.8</c:v>
                </c:pt>
                <c:pt idx="1">
                  <c:v>93.7</c:v>
                </c:pt>
                <c:pt idx="2">
                  <c:v>95.4</c:v>
                </c:pt>
                <c:pt idx="3">
                  <c:v>97.4</c:v>
                </c:pt>
                <c:pt idx="4">
                  <c:v>101.8</c:v>
                </c:pt>
              </c:numCache>
            </c:numRef>
          </c:val>
          <c:extLst>
            <c:ext xmlns:c16="http://schemas.microsoft.com/office/drawing/2014/chart" uri="{C3380CC4-5D6E-409C-BE32-E72D297353CC}">
              <c16:uniqueId val="{00000000-5F71-493B-A611-A04C4A883EA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5F71-493B-A611-A04C4A883EA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9" zoomScaleNormal="100" zoomScaleSheetLayoutView="70" workbookViewId="0">
      <selection activeCell="OA56" sqref="OA5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愛媛県愛南町　愛南町国保一本松病院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20969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94.4</v>
      </c>
      <c r="Q33" s="130"/>
      <c r="R33" s="130"/>
      <c r="S33" s="130"/>
      <c r="T33" s="130"/>
      <c r="U33" s="130"/>
      <c r="V33" s="130"/>
      <c r="W33" s="130"/>
      <c r="X33" s="130"/>
      <c r="Y33" s="130"/>
      <c r="Z33" s="130"/>
      <c r="AA33" s="130"/>
      <c r="AB33" s="130"/>
      <c r="AC33" s="130"/>
      <c r="AD33" s="131"/>
      <c r="AE33" s="129">
        <f>データ!AI7</f>
        <v>101.9</v>
      </c>
      <c r="AF33" s="130"/>
      <c r="AG33" s="130"/>
      <c r="AH33" s="130"/>
      <c r="AI33" s="130"/>
      <c r="AJ33" s="130"/>
      <c r="AK33" s="130"/>
      <c r="AL33" s="130"/>
      <c r="AM33" s="130"/>
      <c r="AN33" s="130"/>
      <c r="AO33" s="130"/>
      <c r="AP33" s="130"/>
      <c r="AQ33" s="130"/>
      <c r="AR33" s="130"/>
      <c r="AS33" s="131"/>
      <c r="AT33" s="129">
        <f>データ!AJ7</f>
        <v>101.3</v>
      </c>
      <c r="AU33" s="130"/>
      <c r="AV33" s="130"/>
      <c r="AW33" s="130"/>
      <c r="AX33" s="130"/>
      <c r="AY33" s="130"/>
      <c r="AZ33" s="130"/>
      <c r="BA33" s="130"/>
      <c r="BB33" s="130"/>
      <c r="BC33" s="130"/>
      <c r="BD33" s="130"/>
      <c r="BE33" s="130"/>
      <c r="BF33" s="130"/>
      <c r="BG33" s="130"/>
      <c r="BH33" s="131"/>
      <c r="BI33" s="129">
        <f>データ!AK7</f>
        <v>100.2</v>
      </c>
      <c r="BJ33" s="130"/>
      <c r="BK33" s="130"/>
      <c r="BL33" s="130"/>
      <c r="BM33" s="130"/>
      <c r="BN33" s="130"/>
      <c r="BO33" s="130"/>
      <c r="BP33" s="130"/>
      <c r="BQ33" s="130"/>
      <c r="BR33" s="130"/>
      <c r="BS33" s="130"/>
      <c r="BT33" s="130"/>
      <c r="BU33" s="130"/>
      <c r="BV33" s="130"/>
      <c r="BW33" s="131"/>
      <c r="BX33" s="129">
        <f>データ!AL7</f>
        <v>100.9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76.7</v>
      </c>
      <c r="DE33" s="130"/>
      <c r="DF33" s="130"/>
      <c r="DG33" s="130"/>
      <c r="DH33" s="130"/>
      <c r="DI33" s="130"/>
      <c r="DJ33" s="130"/>
      <c r="DK33" s="130"/>
      <c r="DL33" s="130"/>
      <c r="DM33" s="130"/>
      <c r="DN33" s="130"/>
      <c r="DO33" s="130"/>
      <c r="DP33" s="130"/>
      <c r="DQ33" s="130"/>
      <c r="DR33" s="131"/>
      <c r="DS33" s="129">
        <f>データ!AT7</f>
        <v>68.8</v>
      </c>
      <c r="DT33" s="130"/>
      <c r="DU33" s="130"/>
      <c r="DV33" s="130"/>
      <c r="DW33" s="130"/>
      <c r="DX33" s="130"/>
      <c r="DY33" s="130"/>
      <c r="DZ33" s="130"/>
      <c r="EA33" s="130"/>
      <c r="EB33" s="130"/>
      <c r="EC33" s="130"/>
      <c r="ED33" s="130"/>
      <c r="EE33" s="130"/>
      <c r="EF33" s="130"/>
      <c r="EG33" s="131"/>
      <c r="EH33" s="129">
        <f>データ!AU7</f>
        <v>70</v>
      </c>
      <c r="EI33" s="130"/>
      <c r="EJ33" s="130"/>
      <c r="EK33" s="130"/>
      <c r="EL33" s="130"/>
      <c r="EM33" s="130"/>
      <c r="EN33" s="130"/>
      <c r="EO33" s="130"/>
      <c r="EP33" s="130"/>
      <c r="EQ33" s="130"/>
      <c r="ER33" s="130"/>
      <c r="ES33" s="130"/>
      <c r="ET33" s="130"/>
      <c r="EU33" s="130"/>
      <c r="EV33" s="131"/>
      <c r="EW33" s="129">
        <f>データ!AV7</f>
        <v>68</v>
      </c>
      <c r="EX33" s="130"/>
      <c r="EY33" s="130"/>
      <c r="EZ33" s="130"/>
      <c r="FA33" s="130"/>
      <c r="FB33" s="130"/>
      <c r="FC33" s="130"/>
      <c r="FD33" s="130"/>
      <c r="FE33" s="130"/>
      <c r="FF33" s="130"/>
      <c r="FG33" s="130"/>
      <c r="FH33" s="130"/>
      <c r="FI33" s="130"/>
      <c r="FJ33" s="130"/>
      <c r="FK33" s="131"/>
      <c r="FL33" s="129">
        <f>データ!AW7</f>
        <v>64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v>
      </c>
      <c r="KG33" s="130"/>
      <c r="KH33" s="130"/>
      <c r="KI33" s="130"/>
      <c r="KJ33" s="130"/>
      <c r="KK33" s="130"/>
      <c r="KL33" s="130"/>
      <c r="KM33" s="130"/>
      <c r="KN33" s="130"/>
      <c r="KO33" s="130"/>
      <c r="KP33" s="130"/>
      <c r="KQ33" s="130"/>
      <c r="KR33" s="130"/>
      <c r="KS33" s="130"/>
      <c r="KT33" s="131"/>
      <c r="KU33" s="129">
        <f>データ!BP7</f>
        <v>83.1</v>
      </c>
      <c r="KV33" s="130"/>
      <c r="KW33" s="130"/>
      <c r="KX33" s="130"/>
      <c r="KY33" s="130"/>
      <c r="KZ33" s="130"/>
      <c r="LA33" s="130"/>
      <c r="LB33" s="130"/>
      <c r="LC33" s="130"/>
      <c r="LD33" s="130"/>
      <c r="LE33" s="130"/>
      <c r="LF33" s="130"/>
      <c r="LG33" s="130"/>
      <c r="LH33" s="130"/>
      <c r="LI33" s="131"/>
      <c r="LJ33" s="129">
        <f>データ!BQ7</f>
        <v>86.4</v>
      </c>
      <c r="LK33" s="130"/>
      <c r="LL33" s="130"/>
      <c r="LM33" s="130"/>
      <c r="LN33" s="130"/>
      <c r="LO33" s="130"/>
      <c r="LP33" s="130"/>
      <c r="LQ33" s="130"/>
      <c r="LR33" s="130"/>
      <c r="LS33" s="130"/>
      <c r="LT33" s="130"/>
      <c r="LU33" s="130"/>
      <c r="LV33" s="130"/>
      <c r="LW33" s="130"/>
      <c r="LX33" s="131"/>
      <c r="LY33" s="129">
        <f>データ!BR7</f>
        <v>82.8</v>
      </c>
      <c r="LZ33" s="130"/>
      <c r="MA33" s="130"/>
      <c r="MB33" s="130"/>
      <c r="MC33" s="130"/>
      <c r="MD33" s="130"/>
      <c r="ME33" s="130"/>
      <c r="MF33" s="130"/>
      <c r="MG33" s="130"/>
      <c r="MH33" s="130"/>
      <c r="MI33" s="130"/>
      <c r="MJ33" s="130"/>
      <c r="MK33" s="130"/>
      <c r="ML33" s="130"/>
      <c r="MM33" s="131"/>
      <c r="MN33" s="129">
        <f>データ!BS7</f>
        <v>83.5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16635</v>
      </c>
      <c r="Q55" s="139"/>
      <c r="R55" s="139"/>
      <c r="S55" s="139"/>
      <c r="T55" s="139"/>
      <c r="U55" s="139"/>
      <c r="V55" s="139"/>
      <c r="W55" s="139"/>
      <c r="X55" s="139"/>
      <c r="Y55" s="139"/>
      <c r="Z55" s="139"/>
      <c r="AA55" s="139"/>
      <c r="AB55" s="139"/>
      <c r="AC55" s="139"/>
      <c r="AD55" s="140"/>
      <c r="AE55" s="138">
        <f>データ!CA7</f>
        <v>15604</v>
      </c>
      <c r="AF55" s="139"/>
      <c r="AG55" s="139"/>
      <c r="AH55" s="139"/>
      <c r="AI55" s="139"/>
      <c r="AJ55" s="139"/>
      <c r="AK55" s="139"/>
      <c r="AL55" s="139"/>
      <c r="AM55" s="139"/>
      <c r="AN55" s="139"/>
      <c r="AO55" s="139"/>
      <c r="AP55" s="139"/>
      <c r="AQ55" s="139"/>
      <c r="AR55" s="139"/>
      <c r="AS55" s="140"/>
      <c r="AT55" s="138">
        <f>データ!CB7</f>
        <v>15525</v>
      </c>
      <c r="AU55" s="139"/>
      <c r="AV55" s="139"/>
      <c r="AW55" s="139"/>
      <c r="AX55" s="139"/>
      <c r="AY55" s="139"/>
      <c r="AZ55" s="139"/>
      <c r="BA55" s="139"/>
      <c r="BB55" s="139"/>
      <c r="BC55" s="139"/>
      <c r="BD55" s="139"/>
      <c r="BE55" s="139"/>
      <c r="BF55" s="139"/>
      <c r="BG55" s="139"/>
      <c r="BH55" s="140"/>
      <c r="BI55" s="138">
        <f>データ!CC7</f>
        <v>15615</v>
      </c>
      <c r="BJ55" s="139"/>
      <c r="BK55" s="139"/>
      <c r="BL55" s="139"/>
      <c r="BM55" s="139"/>
      <c r="BN55" s="139"/>
      <c r="BO55" s="139"/>
      <c r="BP55" s="139"/>
      <c r="BQ55" s="139"/>
      <c r="BR55" s="139"/>
      <c r="BS55" s="139"/>
      <c r="BT55" s="139"/>
      <c r="BU55" s="139"/>
      <c r="BV55" s="139"/>
      <c r="BW55" s="140"/>
      <c r="BX55" s="138">
        <f>データ!CD7</f>
        <v>15016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7220</v>
      </c>
      <c r="DE55" s="139"/>
      <c r="DF55" s="139"/>
      <c r="DG55" s="139"/>
      <c r="DH55" s="139"/>
      <c r="DI55" s="139"/>
      <c r="DJ55" s="139"/>
      <c r="DK55" s="139"/>
      <c r="DL55" s="139"/>
      <c r="DM55" s="139"/>
      <c r="DN55" s="139"/>
      <c r="DO55" s="139"/>
      <c r="DP55" s="139"/>
      <c r="DQ55" s="139"/>
      <c r="DR55" s="140"/>
      <c r="DS55" s="138">
        <f>データ!CL7</f>
        <v>6637</v>
      </c>
      <c r="DT55" s="139"/>
      <c r="DU55" s="139"/>
      <c r="DV55" s="139"/>
      <c r="DW55" s="139"/>
      <c r="DX55" s="139"/>
      <c r="DY55" s="139"/>
      <c r="DZ55" s="139"/>
      <c r="EA55" s="139"/>
      <c r="EB55" s="139"/>
      <c r="EC55" s="139"/>
      <c r="ED55" s="139"/>
      <c r="EE55" s="139"/>
      <c r="EF55" s="139"/>
      <c r="EG55" s="140"/>
      <c r="EH55" s="138">
        <f>データ!CM7</f>
        <v>7071</v>
      </c>
      <c r="EI55" s="139"/>
      <c r="EJ55" s="139"/>
      <c r="EK55" s="139"/>
      <c r="EL55" s="139"/>
      <c r="EM55" s="139"/>
      <c r="EN55" s="139"/>
      <c r="EO55" s="139"/>
      <c r="EP55" s="139"/>
      <c r="EQ55" s="139"/>
      <c r="ER55" s="139"/>
      <c r="ES55" s="139"/>
      <c r="ET55" s="139"/>
      <c r="EU55" s="139"/>
      <c r="EV55" s="140"/>
      <c r="EW55" s="138">
        <f>データ!CN7</f>
        <v>7214</v>
      </c>
      <c r="EX55" s="139"/>
      <c r="EY55" s="139"/>
      <c r="EZ55" s="139"/>
      <c r="FA55" s="139"/>
      <c r="FB55" s="139"/>
      <c r="FC55" s="139"/>
      <c r="FD55" s="139"/>
      <c r="FE55" s="139"/>
      <c r="FF55" s="139"/>
      <c r="FG55" s="139"/>
      <c r="FH55" s="139"/>
      <c r="FI55" s="139"/>
      <c r="FJ55" s="139"/>
      <c r="FK55" s="140"/>
      <c r="FL55" s="138">
        <f>データ!CO7</f>
        <v>7593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83.8</v>
      </c>
      <c r="GS55" s="130"/>
      <c r="GT55" s="130"/>
      <c r="GU55" s="130"/>
      <c r="GV55" s="130"/>
      <c r="GW55" s="130"/>
      <c r="GX55" s="130"/>
      <c r="GY55" s="130"/>
      <c r="GZ55" s="130"/>
      <c r="HA55" s="130"/>
      <c r="HB55" s="130"/>
      <c r="HC55" s="130"/>
      <c r="HD55" s="130"/>
      <c r="HE55" s="130"/>
      <c r="HF55" s="131"/>
      <c r="HG55" s="129">
        <f>データ!CW7</f>
        <v>93.7</v>
      </c>
      <c r="HH55" s="130"/>
      <c r="HI55" s="130"/>
      <c r="HJ55" s="130"/>
      <c r="HK55" s="130"/>
      <c r="HL55" s="130"/>
      <c r="HM55" s="130"/>
      <c r="HN55" s="130"/>
      <c r="HO55" s="130"/>
      <c r="HP55" s="130"/>
      <c r="HQ55" s="130"/>
      <c r="HR55" s="130"/>
      <c r="HS55" s="130"/>
      <c r="HT55" s="130"/>
      <c r="HU55" s="131"/>
      <c r="HV55" s="129">
        <f>データ!CX7</f>
        <v>95.4</v>
      </c>
      <c r="HW55" s="130"/>
      <c r="HX55" s="130"/>
      <c r="HY55" s="130"/>
      <c r="HZ55" s="130"/>
      <c r="IA55" s="130"/>
      <c r="IB55" s="130"/>
      <c r="IC55" s="130"/>
      <c r="ID55" s="130"/>
      <c r="IE55" s="130"/>
      <c r="IF55" s="130"/>
      <c r="IG55" s="130"/>
      <c r="IH55" s="130"/>
      <c r="II55" s="130"/>
      <c r="IJ55" s="131"/>
      <c r="IK55" s="129">
        <f>データ!CY7</f>
        <v>97.4</v>
      </c>
      <c r="IL55" s="130"/>
      <c r="IM55" s="130"/>
      <c r="IN55" s="130"/>
      <c r="IO55" s="130"/>
      <c r="IP55" s="130"/>
      <c r="IQ55" s="130"/>
      <c r="IR55" s="130"/>
      <c r="IS55" s="130"/>
      <c r="IT55" s="130"/>
      <c r="IU55" s="130"/>
      <c r="IV55" s="130"/>
      <c r="IW55" s="130"/>
      <c r="IX55" s="130"/>
      <c r="IY55" s="131"/>
      <c r="IZ55" s="129">
        <f>データ!CZ7</f>
        <v>101.8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15.7</v>
      </c>
      <c r="KG55" s="130"/>
      <c r="KH55" s="130"/>
      <c r="KI55" s="130"/>
      <c r="KJ55" s="130"/>
      <c r="KK55" s="130"/>
      <c r="KL55" s="130"/>
      <c r="KM55" s="130"/>
      <c r="KN55" s="130"/>
      <c r="KO55" s="130"/>
      <c r="KP55" s="130"/>
      <c r="KQ55" s="130"/>
      <c r="KR55" s="130"/>
      <c r="KS55" s="130"/>
      <c r="KT55" s="131"/>
      <c r="KU55" s="129">
        <f>データ!DH7</f>
        <v>15.9</v>
      </c>
      <c r="KV55" s="130"/>
      <c r="KW55" s="130"/>
      <c r="KX55" s="130"/>
      <c r="KY55" s="130"/>
      <c r="KZ55" s="130"/>
      <c r="LA55" s="130"/>
      <c r="LB55" s="130"/>
      <c r="LC55" s="130"/>
      <c r="LD55" s="130"/>
      <c r="LE55" s="130"/>
      <c r="LF55" s="130"/>
      <c r="LG55" s="130"/>
      <c r="LH55" s="130"/>
      <c r="LI55" s="131"/>
      <c r="LJ55" s="129">
        <f>データ!DI7</f>
        <v>15.5</v>
      </c>
      <c r="LK55" s="130"/>
      <c r="LL55" s="130"/>
      <c r="LM55" s="130"/>
      <c r="LN55" s="130"/>
      <c r="LO55" s="130"/>
      <c r="LP55" s="130"/>
      <c r="LQ55" s="130"/>
      <c r="LR55" s="130"/>
      <c r="LS55" s="130"/>
      <c r="LT55" s="130"/>
      <c r="LU55" s="130"/>
      <c r="LV55" s="130"/>
      <c r="LW55" s="130"/>
      <c r="LX55" s="131"/>
      <c r="LY55" s="129">
        <f>データ!DJ7</f>
        <v>15.6</v>
      </c>
      <c r="LZ55" s="130"/>
      <c r="MA55" s="130"/>
      <c r="MB55" s="130"/>
      <c r="MC55" s="130"/>
      <c r="MD55" s="130"/>
      <c r="ME55" s="130"/>
      <c r="MF55" s="130"/>
      <c r="MG55" s="130"/>
      <c r="MH55" s="130"/>
      <c r="MI55" s="130"/>
      <c r="MJ55" s="130"/>
      <c r="MK55" s="130"/>
      <c r="ML55" s="130"/>
      <c r="MM55" s="131"/>
      <c r="MN55" s="129">
        <f>データ!DK7</f>
        <v>15.2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63.6</v>
      </c>
      <c r="V79" s="151"/>
      <c r="W79" s="151"/>
      <c r="X79" s="151"/>
      <c r="Y79" s="151"/>
      <c r="Z79" s="151"/>
      <c r="AA79" s="151"/>
      <c r="AB79" s="151"/>
      <c r="AC79" s="151"/>
      <c r="AD79" s="151"/>
      <c r="AE79" s="151"/>
      <c r="AF79" s="151"/>
      <c r="AG79" s="151"/>
      <c r="AH79" s="151"/>
      <c r="AI79" s="151"/>
      <c r="AJ79" s="151"/>
      <c r="AK79" s="151"/>
      <c r="AL79" s="151"/>
      <c r="AM79" s="151"/>
      <c r="AN79" s="151">
        <f>データ!DS7</f>
        <v>65.599999999999994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67.900000000000006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68.8</v>
      </c>
      <c r="CA79" s="151"/>
      <c r="CB79" s="151"/>
      <c r="CC79" s="151"/>
      <c r="CD79" s="151"/>
      <c r="CE79" s="151"/>
      <c r="CF79" s="151"/>
      <c r="CG79" s="151"/>
      <c r="CH79" s="151"/>
      <c r="CI79" s="151"/>
      <c r="CJ79" s="151"/>
      <c r="CK79" s="151"/>
      <c r="CL79" s="151"/>
      <c r="CM79" s="151"/>
      <c r="CN79" s="151"/>
      <c r="CO79" s="151"/>
      <c r="CP79" s="151"/>
      <c r="CQ79" s="151"/>
      <c r="CR79" s="151"/>
      <c r="CS79" s="151">
        <f>データ!DV7</f>
        <v>63.3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75</v>
      </c>
      <c r="EP79" s="151"/>
      <c r="EQ79" s="151"/>
      <c r="ER79" s="151"/>
      <c r="ES79" s="151"/>
      <c r="ET79" s="151"/>
      <c r="EU79" s="151"/>
      <c r="EV79" s="151"/>
      <c r="EW79" s="151"/>
      <c r="EX79" s="151"/>
      <c r="EY79" s="151"/>
      <c r="EZ79" s="151"/>
      <c r="FA79" s="151"/>
      <c r="FB79" s="151"/>
      <c r="FC79" s="151"/>
      <c r="FD79" s="151"/>
      <c r="FE79" s="151"/>
      <c r="FF79" s="151"/>
      <c r="FG79" s="151"/>
      <c r="FH79" s="151">
        <f>データ!ED7</f>
        <v>69.599999999999994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70.599999999999994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69.599999999999994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69.599999999999994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20687333</v>
      </c>
      <c r="JK79" s="152"/>
      <c r="JL79" s="152"/>
      <c r="JM79" s="152"/>
      <c r="JN79" s="152"/>
      <c r="JO79" s="152"/>
      <c r="JP79" s="152"/>
      <c r="JQ79" s="152"/>
      <c r="JR79" s="152"/>
      <c r="JS79" s="152"/>
      <c r="JT79" s="152"/>
      <c r="JU79" s="152"/>
      <c r="JV79" s="152"/>
      <c r="JW79" s="152"/>
      <c r="JX79" s="152"/>
      <c r="JY79" s="152"/>
      <c r="JZ79" s="152"/>
      <c r="KA79" s="152"/>
      <c r="KB79" s="152"/>
      <c r="KC79" s="152">
        <f>データ!EO7</f>
        <v>21048400</v>
      </c>
      <c r="KD79" s="152"/>
      <c r="KE79" s="152"/>
      <c r="KF79" s="152"/>
      <c r="KG79" s="152"/>
      <c r="KH79" s="152"/>
      <c r="KI79" s="152"/>
      <c r="KJ79" s="152"/>
      <c r="KK79" s="152"/>
      <c r="KL79" s="152"/>
      <c r="KM79" s="152"/>
      <c r="KN79" s="152"/>
      <c r="KO79" s="152"/>
      <c r="KP79" s="152"/>
      <c r="KQ79" s="152"/>
      <c r="KR79" s="152"/>
      <c r="KS79" s="152"/>
      <c r="KT79" s="152"/>
      <c r="KU79" s="152"/>
      <c r="KV79" s="152">
        <f>データ!EP7</f>
        <v>21205550</v>
      </c>
      <c r="KW79" s="152"/>
      <c r="KX79" s="152"/>
      <c r="KY79" s="152"/>
      <c r="KZ79" s="152"/>
      <c r="LA79" s="152"/>
      <c r="LB79" s="152"/>
      <c r="LC79" s="152"/>
      <c r="LD79" s="152"/>
      <c r="LE79" s="152"/>
      <c r="LF79" s="152"/>
      <c r="LG79" s="152"/>
      <c r="LH79" s="152"/>
      <c r="LI79" s="152"/>
      <c r="LJ79" s="152"/>
      <c r="LK79" s="152"/>
      <c r="LL79" s="152"/>
      <c r="LM79" s="152"/>
      <c r="LN79" s="152"/>
      <c r="LO79" s="152">
        <f>データ!EQ7</f>
        <v>21769867</v>
      </c>
      <c r="LP79" s="152"/>
      <c r="LQ79" s="152"/>
      <c r="LR79" s="152"/>
      <c r="LS79" s="152"/>
      <c r="LT79" s="152"/>
      <c r="LU79" s="152"/>
      <c r="LV79" s="152"/>
      <c r="LW79" s="152"/>
      <c r="LX79" s="152"/>
      <c r="LY79" s="152"/>
      <c r="LZ79" s="152"/>
      <c r="MA79" s="152"/>
      <c r="MB79" s="152"/>
      <c r="MC79" s="152"/>
      <c r="MD79" s="152"/>
      <c r="ME79" s="152"/>
      <c r="MF79" s="152"/>
      <c r="MG79" s="152"/>
      <c r="MH79" s="152">
        <f>データ!ER7</f>
        <v>23935933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Z2zIQoV6wpBicLxpa+gvRG28kjPhRuM3w/I5jfhxnviHVaAPuRZ1z/rRLSfVHBKxEAnYADMESryHs8LWXT/pw==" saltValue="jnlxZWqlckEZ6rMSA6k1Z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152</v>
      </c>
      <c r="AW5" s="62" t="s">
        <v>153</v>
      </c>
      <c r="AX5" s="62" t="s">
        <v>143</v>
      </c>
      <c r="AY5" s="62" t="s">
        <v>144</v>
      </c>
      <c r="AZ5" s="62" t="s">
        <v>145</v>
      </c>
      <c r="BA5" s="62" t="s">
        <v>146</v>
      </c>
      <c r="BB5" s="62" t="s">
        <v>147</v>
      </c>
      <c r="BC5" s="62" t="s">
        <v>148</v>
      </c>
      <c r="BD5" s="62" t="s">
        <v>138</v>
      </c>
      <c r="BE5" s="62" t="s">
        <v>150</v>
      </c>
      <c r="BF5" s="62" t="s">
        <v>151</v>
      </c>
      <c r="BG5" s="62" t="s">
        <v>152</v>
      </c>
      <c r="BH5" s="62" t="s">
        <v>153</v>
      </c>
      <c r="BI5" s="62" t="s">
        <v>143</v>
      </c>
      <c r="BJ5" s="62" t="s">
        <v>144</v>
      </c>
      <c r="BK5" s="62" t="s">
        <v>145</v>
      </c>
      <c r="BL5" s="62" t="s">
        <v>146</v>
      </c>
      <c r="BM5" s="62" t="s">
        <v>147</v>
      </c>
      <c r="BN5" s="62" t="s">
        <v>148</v>
      </c>
      <c r="BO5" s="62" t="s">
        <v>138</v>
      </c>
      <c r="BP5" s="62" t="s">
        <v>139</v>
      </c>
      <c r="BQ5" s="62" t="s">
        <v>140</v>
      </c>
      <c r="BR5" s="62" t="s">
        <v>152</v>
      </c>
      <c r="BS5" s="62" t="s">
        <v>154</v>
      </c>
      <c r="BT5" s="62" t="s">
        <v>143</v>
      </c>
      <c r="BU5" s="62" t="s">
        <v>144</v>
      </c>
      <c r="BV5" s="62" t="s">
        <v>145</v>
      </c>
      <c r="BW5" s="62" t="s">
        <v>146</v>
      </c>
      <c r="BX5" s="62" t="s">
        <v>147</v>
      </c>
      <c r="BY5" s="62" t="s">
        <v>148</v>
      </c>
      <c r="BZ5" s="62" t="s">
        <v>149</v>
      </c>
      <c r="CA5" s="62" t="s">
        <v>139</v>
      </c>
      <c r="CB5" s="62" t="s">
        <v>151</v>
      </c>
      <c r="CC5" s="62" t="s">
        <v>152</v>
      </c>
      <c r="CD5" s="62" t="s">
        <v>154</v>
      </c>
      <c r="CE5" s="62" t="s">
        <v>143</v>
      </c>
      <c r="CF5" s="62" t="s">
        <v>144</v>
      </c>
      <c r="CG5" s="62" t="s">
        <v>145</v>
      </c>
      <c r="CH5" s="62" t="s">
        <v>146</v>
      </c>
      <c r="CI5" s="62" t="s">
        <v>147</v>
      </c>
      <c r="CJ5" s="62" t="s">
        <v>148</v>
      </c>
      <c r="CK5" s="62" t="s">
        <v>155</v>
      </c>
      <c r="CL5" s="62" t="s">
        <v>139</v>
      </c>
      <c r="CM5" s="62" t="s">
        <v>151</v>
      </c>
      <c r="CN5" s="62" t="s">
        <v>156</v>
      </c>
      <c r="CO5" s="62" t="s">
        <v>154</v>
      </c>
      <c r="CP5" s="62" t="s">
        <v>143</v>
      </c>
      <c r="CQ5" s="62" t="s">
        <v>144</v>
      </c>
      <c r="CR5" s="62" t="s">
        <v>145</v>
      </c>
      <c r="CS5" s="62" t="s">
        <v>146</v>
      </c>
      <c r="CT5" s="62" t="s">
        <v>147</v>
      </c>
      <c r="CU5" s="62" t="s">
        <v>148</v>
      </c>
      <c r="CV5" s="62" t="s">
        <v>138</v>
      </c>
      <c r="CW5" s="62" t="s">
        <v>139</v>
      </c>
      <c r="CX5" s="62" t="s">
        <v>140</v>
      </c>
      <c r="CY5" s="62" t="s">
        <v>156</v>
      </c>
      <c r="CZ5" s="62" t="s">
        <v>153</v>
      </c>
      <c r="DA5" s="62" t="s">
        <v>143</v>
      </c>
      <c r="DB5" s="62" t="s">
        <v>144</v>
      </c>
      <c r="DC5" s="62" t="s">
        <v>145</v>
      </c>
      <c r="DD5" s="62" t="s">
        <v>146</v>
      </c>
      <c r="DE5" s="62" t="s">
        <v>147</v>
      </c>
      <c r="DF5" s="62" t="s">
        <v>148</v>
      </c>
      <c r="DG5" s="62" t="s">
        <v>155</v>
      </c>
      <c r="DH5" s="62" t="s">
        <v>150</v>
      </c>
      <c r="DI5" s="62" t="s">
        <v>151</v>
      </c>
      <c r="DJ5" s="62" t="s">
        <v>156</v>
      </c>
      <c r="DK5" s="62" t="s">
        <v>154</v>
      </c>
      <c r="DL5" s="62" t="s">
        <v>143</v>
      </c>
      <c r="DM5" s="62" t="s">
        <v>144</v>
      </c>
      <c r="DN5" s="62" t="s">
        <v>145</v>
      </c>
      <c r="DO5" s="62" t="s">
        <v>146</v>
      </c>
      <c r="DP5" s="62" t="s">
        <v>147</v>
      </c>
      <c r="DQ5" s="62" t="s">
        <v>148</v>
      </c>
      <c r="DR5" s="62" t="s">
        <v>138</v>
      </c>
      <c r="DS5" s="62" t="s">
        <v>139</v>
      </c>
      <c r="DT5" s="62" t="s">
        <v>157</v>
      </c>
      <c r="DU5" s="62" t="s">
        <v>156</v>
      </c>
      <c r="DV5" s="62" t="s">
        <v>153</v>
      </c>
      <c r="DW5" s="62" t="s">
        <v>143</v>
      </c>
      <c r="DX5" s="62" t="s">
        <v>144</v>
      </c>
      <c r="DY5" s="62" t="s">
        <v>145</v>
      </c>
      <c r="DZ5" s="62" t="s">
        <v>146</v>
      </c>
      <c r="EA5" s="62" t="s">
        <v>147</v>
      </c>
      <c r="EB5" s="62" t="s">
        <v>148</v>
      </c>
      <c r="EC5" s="62" t="s">
        <v>138</v>
      </c>
      <c r="ED5" s="62" t="s">
        <v>150</v>
      </c>
      <c r="EE5" s="62" t="s">
        <v>140</v>
      </c>
      <c r="EF5" s="62" t="s">
        <v>156</v>
      </c>
      <c r="EG5" s="62" t="s">
        <v>154</v>
      </c>
      <c r="EH5" s="62" t="s">
        <v>143</v>
      </c>
      <c r="EI5" s="62" t="s">
        <v>144</v>
      </c>
      <c r="EJ5" s="62" t="s">
        <v>145</v>
      </c>
      <c r="EK5" s="62" t="s">
        <v>146</v>
      </c>
      <c r="EL5" s="62" t="s">
        <v>147</v>
      </c>
      <c r="EM5" s="62" t="s">
        <v>158</v>
      </c>
      <c r="EN5" s="62" t="s">
        <v>155</v>
      </c>
      <c r="EO5" s="62" t="s">
        <v>150</v>
      </c>
      <c r="EP5" s="62" t="s">
        <v>140</v>
      </c>
      <c r="EQ5" s="62" t="s">
        <v>141</v>
      </c>
      <c r="ER5" s="62" t="s">
        <v>153</v>
      </c>
      <c r="ES5" s="62" t="s">
        <v>143</v>
      </c>
      <c r="ET5" s="62" t="s">
        <v>144</v>
      </c>
      <c r="EU5" s="62" t="s">
        <v>145</v>
      </c>
      <c r="EV5" s="62" t="s">
        <v>146</v>
      </c>
      <c r="EW5" s="62" t="s">
        <v>147</v>
      </c>
      <c r="EX5" s="62" t="s">
        <v>148</v>
      </c>
    </row>
    <row r="6" spans="1:154" s="67" customFormat="1" x14ac:dyDescent="0.2">
      <c r="A6" s="48" t="s">
        <v>159</v>
      </c>
      <c r="B6" s="63">
        <f>B8</f>
        <v>2019</v>
      </c>
      <c r="C6" s="63">
        <f t="shared" ref="C6:M6" si="2">C8</f>
        <v>385069</v>
      </c>
      <c r="D6" s="63">
        <f t="shared" si="2"/>
        <v>46</v>
      </c>
      <c r="E6" s="63">
        <f t="shared" si="2"/>
        <v>6</v>
      </c>
      <c r="F6" s="63">
        <f t="shared" si="2"/>
        <v>0</v>
      </c>
      <c r="G6" s="63">
        <f t="shared" si="2"/>
        <v>1</v>
      </c>
      <c r="H6" s="155" t="str">
        <f>IF(H8&lt;&gt;I8,H8,"")&amp;IF(I8&lt;&gt;J8,I8,"")&amp;"　"&amp;J8</f>
        <v>愛媛県愛南町　愛南町国保一本松病院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訓</v>
      </c>
      <c r="T6" s="63" t="str">
        <f t="shared" si="3"/>
        <v>-</v>
      </c>
      <c r="U6" s="64">
        <f>U8</f>
        <v>20969</v>
      </c>
      <c r="V6" s="64">
        <f>V8</f>
        <v>3752</v>
      </c>
      <c r="W6" s="63" t="str">
        <f>W8</f>
        <v>第２種該当</v>
      </c>
      <c r="X6" s="63" t="str">
        <f t="shared" si="3"/>
        <v>２０：１</v>
      </c>
      <c r="Y6" s="64" t="str">
        <f t="shared" si="3"/>
        <v>-</v>
      </c>
      <c r="Z6" s="64">
        <f t="shared" si="3"/>
        <v>60</v>
      </c>
      <c r="AA6" s="64" t="str">
        <f t="shared" si="3"/>
        <v>-</v>
      </c>
      <c r="AB6" s="64" t="str">
        <f t="shared" si="3"/>
        <v>-</v>
      </c>
      <c r="AC6" s="64" t="str">
        <f t="shared" si="3"/>
        <v>-</v>
      </c>
      <c r="AD6" s="64">
        <f t="shared" si="3"/>
        <v>60</v>
      </c>
      <c r="AE6" s="64" t="str">
        <f t="shared" si="3"/>
        <v>-</v>
      </c>
      <c r="AF6" s="64">
        <f t="shared" si="3"/>
        <v>60</v>
      </c>
      <c r="AG6" s="64">
        <f t="shared" si="3"/>
        <v>60</v>
      </c>
      <c r="AH6" s="65">
        <f>IF(AH8="-",NA(),AH8)</f>
        <v>94.4</v>
      </c>
      <c r="AI6" s="65">
        <f t="shared" ref="AI6:AQ6" si="4">IF(AI8="-",NA(),AI8)</f>
        <v>101.9</v>
      </c>
      <c r="AJ6" s="65">
        <f t="shared" si="4"/>
        <v>101.3</v>
      </c>
      <c r="AK6" s="65">
        <f t="shared" si="4"/>
        <v>100.2</v>
      </c>
      <c r="AL6" s="65">
        <f t="shared" si="4"/>
        <v>100.9</v>
      </c>
      <c r="AM6" s="65">
        <f t="shared" si="4"/>
        <v>98</v>
      </c>
      <c r="AN6" s="65">
        <f t="shared" si="4"/>
        <v>98.4</v>
      </c>
      <c r="AO6" s="65">
        <f t="shared" si="4"/>
        <v>98.2</v>
      </c>
      <c r="AP6" s="65">
        <f t="shared" si="4"/>
        <v>97.5</v>
      </c>
      <c r="AQ6" s="65">
        <f t="shared" si="4"/>
        <v>97.7</v>
      </c>
      <c r="AR6" s="65" t="str">
        <f>IF(AR8="-","【-】","【"&amp;SUBSTITUTE(TEXT(AR8,"#,##0.0"),"-","△")&amp;"】")</f>
        <v>【98.2】</v>
      </c>
      <c r="AS6" s="65">
        <f>IF(AS8="-",NA(),AS8)</f>
        <v>76.7</v>
      </c>
      <c r="AT6" s="65">
        <f t="shared" ref="AT6:BB6" si="5">IF(AT8="-",NA(),AT8)</f>
        <v>68.8</v>
      </c>
      <c r="AU6" s="65">
        <f t="shared" si="5"/>
        <v>70</v>
      </c>
      <c r="AV6" s="65">
        <f t="shared" si="5"/>
        <v>68</v>
      </c>
      <c r="AW6" s="65">
        <f t="shared" si="5"/>
        <v>64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85</v>
      </c>
      <c r="BP6" s="65">
        <f t="shared" ref="BP6:BX6" si="7">IF(BP8="-",NA(),BP8)</f>
        <v>83.1</v>
      </c>
      <c r="BQ6" s="65">
        <f t="shared" si="7"/>
        <v>86.4</v>
      </c>
      <c r="BR6" s="65">
        <f t="shared" si="7"/>
        <v>82.8</v>
      </c>
      <c r="BS6" s="65">
        <f t="shared" si="7"/>
        <v>83.5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16635</v>
      </c>
      <c r="CA6" s="66">
        <f t="shared" ref="CA6:CI6" si="8">IF(CA8="-",NA(),CA8)</f>
        <v>15604</v>
      </c>
      <c r="CB6" s="66">
        <f t="shared" si="8"/>
        <v>15525</v>
      </c>
      <c r="CC6" s="66">
        <f t="shared" si="8"/>
        <v>15615</v>
      </c>
      <c r="CD6" s="66">
        <f t="shared" si="8"/>
        <v>15016</v>
      </c>
      <c r="CE6" s="66">
        <f t="shared" si="8"/>
        <v>24371</v>
      </c>
      <c r="CF6" s="66">
        <f t="shared" si="8"/>
        <v>24882</v>
      </c>
      <c r="CG6" s="66">
        <f t="shared" si="8"/>
        <v>25249</v>
      </c>
      <c r="CH6" s="66">
        <f t="shared" si="8"/>
        <v>25711</v>
      </c>
      <c r="CI6" s="66">
        <f t="shared" si="8"/>
        <v>26415</v>
      </c>
      <c r="CJ6" s="65" t="str">
        <f>IF(CJ8="-","【-】","【"&amp;SUBSTITUTE(TEXT(CJ8,"#,##0"),"-","△")&amp;"】")</f>
        <v>【53,621】</v>
      </c>
      <c r="CK6" s="66">
        <f>IF(CK8="-",NA(),CK8)</f>
        <v>7220</v>
      </c>
      <c r="CL6" s="66">
        <f t="shared" ref="CL6:CT6" si="9">IF(CL8="-",NA(),CL8)</f>
        <v>6637</v>
      </c>
      <c r="CM6" s="66">
        <f t="shared" si="9"/>
        <v>7071</v>
      </c>
      <c r="CN6" s="66">
        <f t="shared" si="9"/>
        <v>7214</v>
      </c>
      <c r="CO6" s="66">
        <f t="shared" si="9"/>
        <v>7593</v>
      </c>
      <c r="CP6" s="66">
        <f t="shared" si="9"/>
        <v>8736</v>
      </c>
      <c r="CQ6" s="66">
        <f t="shared" si="9"/>
        <v>8797</v>
      </c>
      <c r="CR6" s="66">
        <f t="shared" si="9"/>
        <v>8852</v>
      </c>
      <c r="CS6" s="66">
        <f t="shared" si="9"/>
        <v>9060</v>
      </c>
      <c r="CT6" s="66">
        <f t="shared" si="9"/>
        <v>9135</v>
      </c>
      <c r="CU6" s="65" t="str">
        <f>IF(CU8="-","【-】","【"&amp;SUBSTITUTE(TEXT(CU8,"#,##0"),"-","△")&amp;"】")</f>
        <v>【15,586】</v>
      </c>
      <c r="CV6" s="65">
        <f>IF(CV8="-",NA(),CV8)</f>
        <v>83.8</v>
      </c>
      <c r="CW6" s="65">
        <f t="shared" ref="CW6:DE6" si="10">IF(CW8="-",NA(),CW8)</f>
        <v>93.7</v>
      </c>
      <c r="CX6" s="65">
        <f t="shared" si="10"/>
        <v>95.4</v>
      </c>
      <c r="CY6" s="65">
        <f t="shared" si="10"/>
        <v>97.4</v>
      </c>
      <c r="CZ6" s="65">
        <f t="shared" si="10"/>
        <v>101.8</v>
      </c>
      <c r="DA6" s="65">
        <f t="shared" si="10"/>
        <v>67.5</v>
      </c>
      <c r="DB6" s="65">
        <f t="shared" si="10"/>
        <v>69.5</v>
      </c>
      <c r="DC6" s="65">
        <f t="shared" si="10"/>
        <v>70.3</v>
      </c>
      <c r="DD6" s="65">
        <f t="shared" si="10"/>
        <v>71.099999999999994</v>
      </c>
      <c r="DE6" s="65">
        <f t="shared" si="10"/>
        <v>72</v>
      </c>
      <c r="DF6" s="65" t="str">
        <f>IF(DF8="-","【-】","【"&amp;SUBSTITUTE(TEXT(DF8,"#,##0.0"),"-","△")&amp;"】")</f>
        <v>【54.6】</v>
      </c>
      <c r="DG6" s="65">
        <f>IF(DG8="-",NA(),DG8)</f>
        <v>15.7</v>
      </c>
      <c r="DH6" s="65">
        <f t="shared" ref="DH6:DP6" si="11">IF(DH8="-",NA(),DH8)</f>
        <v>15.9</v>
      </c>
      <c r="DI6" s="65">
        <f t="shared" si="11"/>
        <v>15.5</v>
      </c>
      <c r="DJ6" s="65">
        <f t="shared" si="11"/>
        <v>15.6</v>
      </c>
      <c r="DK6" s="65">
        <f t="shared" si="11"/>
        <v>15.2</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63.6</v>
      </c>
      <c r="DS6" s="65">
        <f t="shared" ref="DS6:EA6" si="12">IF(DS8="-",NA(),DS8)</f>
        <v>65.599999999999994</v>
      </c>
      <c r="DT6" s="65">
        <f t="shared" si="12"/>
        <v>67.900000000000006</v>
      </c>
      <c r="DU6" s="65">
        <f t="shared" si="12"/>
        <v>68.8</v>
      </c>
      <c r="DV6" s="65">
        <f t="shared" si="12"/>
        <v>63.3</v>
      </c>
      <c r="DW6" s="65">
        <f t="shared" si="12"/>
        <v>52.6</v>
      </c>
      <c r="DX6" s="65">
        <f t="shared" si="12"/>
        <v>54.2</v>
      </c>
      <c r="DY6" s="65">
        <f t="shared" si="12"/>
        <v>53.8</v>
      </c>
      <c r="DZ6" s="65">
        <f t="shared" si="12"/>
        <v>56.1</v>
      </c>
      <c r="EA6" s="65">
        <f t="shared" si="12"/>
        <v>56.4</v>
      </c>
      <c r="EB6" s="65" t="str">
        <f>IF(EB8="-","【-】","【"&amp;SUBSTITUTE(TEXT(EB8,"#,##0.0"),"-","△")&amp;"】")</f>
        <v>【53.5】</v>
      </c>
      <c r="EC6" s="65">
        <f>IF(EC8="-",NA(),EC8)</f>
        <v>75</v>
      </c>
      <c r="ED6" s="65">
        <f t="shared" ref="ED6:EL6" si="13">IF(ED8="-",NA(),ED8)</f>
        <v>69.599999999999994</v>
      </c>
      <c r="EE6" s="65">
        <f t="shared" si="13"/>
        <v>70.599999999999994</v>
      </c>
      <c r="EF6" s="65">
        <f t="shared" si="13"/>
        <v>69.599999999999994</v>
      </c>
      <c r="EG6" s="65">
        <f t="shared" si="13"/>
        <v>69.599999999999994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20687333</v>
      </c>
      <c r="EO6" s="66">
        <f t="shared" ref="EO6:EW6" si="14">IF(EO8="-",NA(),EO8)</f>
        <v>21048400</v>
      </c>
      <c r="EP6" s="66">
        <f t="shared" si="14"/>
        <v>21205550</v>
      </c>
      <c r="EQ6" s="66">
        <f t="shared" si="14"/>
        <v>21769867</v>
      </c>
      <c r="ER6" s="66">
        <f t="shared" si="14"/>
        <v>23935933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2">
      <c r="A7" s="48" t="s">
        <v>160</v>
      </c>
      <c r="B7" s="63">
        <f t="shared" ref="B7:AG7" si="15">B8</f>
        <v>2019</v>
      </c>
      <c r="C7" s="63">
        <f t="shared" si="15"/>
        <v>385069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訓</v>
      </c>
      <c r="T7" s="63" t="str">
        <f t="shared" si="15"/>
        <v>-</v>
      </c>
      <c r="U7" s="64">
        <f>U8</f>
        <v>20969</v>
      </c>
      <c r="V7" s="64">
        <f>V8</f>
        <v>3752</v>
      </c>
      <c r="W7" s="63" t="str">
        <f>W8</f>
        <v>第２種該当</v>
      </c>
      <c r="X7" s="63" t="str">
        <f t="shared" si="15"/>
        <v>２０：１</v>
      </c>
      <c r="Y7" s="64" t="str">
        <f t="shared" si="15"/>
        <v>-</v>
      </c>
      <c r="Z7" s="64">
        <f t="shared" si="15"/>
        <v>60</v>
      </c>
      <c r="AA7" s="64" t="str">
        <f t="shared" si="15"/>
        <v>-</v>
      </c>
      <c r="AB7" s="64" t="str">
        <f t="shared" si="15"/>
        <v>-</v>
      </c>
      <c r="AC7" s="64" t="str">
        <f t="shared" si="15"/>
        <v>-</v>
      </c>
      <c r="AD7" s="64">
        <f t="shared" si="15"/>
        <v>60</v>
      </c>
      <c r="AE7" s="64" t="str">
        <f t="shared" si="15"/>
        <v>-</v>
      </c>
      <c r="AF7" s="64">
        <f t="shared" si="15"/>
        <v>60</v>
      </c>
      <c r="AG7" s="64">
        <f t="shared" si="15"/>
        <v>60</v>
      </c>
      <c r="AH7" s="65">
        <f>AH8</f>
        <v>94.4</v>
      </c>
      <c r="AI7" s="65">
        <f t="shared" ref="AI7:AQ7" si="16">AI8</f>
        <v>101.9</v>
      </c>
      <c r="AJ7" s="65">
        <f t="shared" si="16"/>
        <v>101.3</v>
      </c>
      <c r="AK7" s="65">
        <f t="shared" si="16"/>
        <v>100.2</v>
      </c>
      <c r="AL7" s="65">
        <f t="shared" si="16"/>
        <v>100.9</v>
      </c>
      <c r="AM7" s="65">
        <f t="shared" si="16"/>
        <v>98</v>
      </c>
      <c r="AN7" s="65">
        <f t="shared" si="16"/>
        <v>98.4</v>
      </c>
      <c r="AO7" s="65">
        <f t="shared" si="16"/>
        <v>98.2</v>
      </c>
      <c r="AP7" s="65">
        <f t="shared" si="16"/>
        <v>97.5</v>
      </c>
      <c r="AQ7" s="65">
        <f t="shared" si="16"/>
        <v>97.7</v>
      </c>
      <c r="AR7" s="65"/>
      <c r="AS7" s="65">
        <f>AS8</f>
        <v>76.7</v>
      </c>
      <c r="AT7" s="65">
        <f t="shared" ref="AT7:BB7" si="17">AT8</f>
        <v>68.8</v>
      </c>
      <c r="AU7" s="65">
        <f t="shared" si="17"/>
        <v>70</v>
      </c>
      <c r="AV7" s="65">
        <f t="shared" si="17"/>
        <v>68</v>
      </c>
      <c r="AW7" s="65">
        <f t="shared" si="17"/>
        <v>64</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85</v>
      </c>
      <c r="BP7" s="65">
        <f t="shared" ref="BP7:BX7" si="19">BP8</f>
        <v>83.1</v>
      </c>
      <c r="BQ7" s="65">
        <f t="shared" si="19"/>
        <v>86.4</v>
      </c>
      <c r="BR7" s="65">
        <f t="shared" si="19"/>
        <v>82.8</v>
      </c>
      <c r="BS7" s="65">
        <f t="shared" si="19"/>
        <v>83.5</v>
      </c>
      <c r="BT7" s="65">
        <f t="shared" si="19"/>
        <v>66.599999999999994</v>
      </c>
      <c r="BU7" s="65">
        <f t="shared" si="19"/>
        <v>66.8</v>
      </c>
      <c r="BV7" s="65">
        <f t="shared" si="19"/>
        <v>67.900000000000006</v>
      </c>
      <c r="BW7" s="65">
        <f t="shared" si="19"/>
        <v>66.900000000000006</v>
      </c>
      <c r="BX7" s="65">
        <f t="shared" si="19"/>
        <v>66.099999999999994</v>
      </c>
      <c r="BY7" s="65"/>
      <c r="BZ7" s="66">
        <f>BZ8</f>
        <v>16635</v>
      </c>
      <c r="CA7" s="66">
        <f t="shared" ref="CA7:CI7" si="20">CA8</f>
        <v>15604</v>
      </c>
      <c r="CB7" s="66">
        <f t="shared" si="20"/>
        <v>15525</v>
      </c>
      <c r="CC7" s="66">
        <f t="shared" si="20"/>
        <v>15615</v>
      </c>
      <c r="CD7" s="66">
        <f t="shared" si="20"/>
        <v>15016</v>
      </c>
      <c r="CE7" s="66">
        <f t="shared" si="20"/>
        <v>24371</v>
      </c>
      <c r="CF7" s="66">
        <f t="shared" si="20"/>
        <v>24882</v>
      </c>
      <c r="CG7" s="66">
        <f t="shared" si="20"/>
        <v>25249</v>
      </c>
      <c r="CH7" s="66">
        <f t="shared" si="20"/>
        <v>25711</v>
      </c>
      <c r="CI7" s="66">
        <f t="shared" si="20"/>
        <v>26415</v>
      </c>
      <c r="CJ7" s="65"/>
      <c r="CK7" s="66">
        <f>CK8</f>
        <v>7220</v>
      </c>
      <c r="CL7" s="66">
        <f t="shared" ref="CL7:CT7" si="21">CL8</f>
        <v>6637</v>
      </c>
      <c r="CM7" s="66">
        <f t="shared" si="21"/>
        <v>7071</v>
      </c>
      <c r="CN7" s="66">
        <f t="shared" si="21"/>
        <v>7214</v>
      </c>
      <c r="CO7" s="66">
        <f t="shared" si="21"/>
        <v>7593</v>
      </c>
      <c r="CP7" s="66">
        <f t="shared" si="21"/>
        <v>8736</v>
      </c>
      <c r="CQ7" s="66">
        <f t="shared" si="21"/>
        <v>8797</v>
      </c>
      <c r="CR7" s="66">
        <f t="shared" si="21"/>
        <v>8852</v>
      </c>
      <c r="CS7" s="66">
        <f t="shared" si="21"/>
        <v>9060</v>
      </c>
      <c r="CT7" s="66">
        <f t="shared" si="21"/>
        <v>9135</v>
      </c>
      <c r="CU7" s="65"/>
      <c r="CV7" s="65">
        <f>CV8</f>
        <v>83.8</v>
      </c>
      <c r="CW7" s="65">
        <f t="shared" ref="CW7:DE7" si="22">CW8</f>
        <v>93.7</v>
      </c>
      <c r="CX7" s="65">
        <f t="shared" si="22"/>
        <v>95.4</v>
      </c>
      <c r="CY7" s="65">
        <f t="shared" si="22"/>
        <v>97.4</v>
      </c>
      <c r="CZ7" s="65">
        <f t="shared" si="22"/>
        <v>101.8</v>
      </c>
      <c r="DA7" s="65">
        <f t="shared" si="22"/>
        <v>67.5</v>
      </c>
      <c r="DB7" s="65">
        <f t="shared" si="22"/>
        <v>69.5</v>
      </c>
      <c r="DC7" s="65">
        <f t="shared" si="22"/>
        <v>70.3</v>
      </c>
      <c r="DD7" s="65">
        <f t="shared" si="22"/>
        <v>71.099999999999994</v>
      </c>
      <c r="DE7" s="65">
        <f t="shared" si="22"/>
        <v>72</v>
      </c>
      <c r="DF7" s="65"/>
      <c r="DG7" s="65">
        <f>DG8</f>
        <v>15.7</v>
      </c>
      <c r="DH7" s="65">
        <f t="shared" ref="DH7:DP7" si="23">DH8</f>
        <v>15.9</v>
      </c>
      <c r="DI7" s="65">
        <f t="shared" si="23"/>
        <v>15.5</v>
      </c>
      <c r="DJ7" s="65">
        <f t="shared" si="23"/>
        <v>15.6</v>
      </c>
      <c r="DK7" s="65">
        <f t="shared" si="23"/>
        <v>15.2</v>
      </c>
      <c r="DL7" s="65">
        <f t="shared" si="23"/>
        <v>17.899999999999999</v>
      </c>
      <c r="DM7" s="65">
        <f t="shared" si="23"/>
        <v>17.399999999999999</v>
      </c>
      <c r="DN7" s="65">
        <f t="shared" si="23"/>
        <v>17</v>
      </c>
      <c r="DO7" s="65">
        <f t="shared" si="23"/>
        <v>16.5</v>
      </c>
      <c r="DP7" s="65">
        <f t="shared" si="23"/>
        <v>16</v>
      </c>
      <c r="DQ7" s="65"/>
      <c r="DR7" s="65">
        <f>DR8</f>
        <v>63.6</v>
      </c>
      <c r="DS7" s="65">
        <f t="shared" ref="DS7:EA7" si="24">DS8</f>
        <v>65.599999999999994</v>
      </c>
      <c r="DT7" s="65">
        <f t="shared" si="24"/>
        <v>67.900000000000006</v>
      </c>
      <c r="DU7" s="65">
        <f t="shared" si="24"/>
        <v>68.8</v>
      </c>
      <c r="DV7" s="65">
        <f t="shared" si="24"/>
        <v>63.3</v>
      </c>
      <c r="DW7" s="65">
        <f t="shared" si="24"/>
        <v>52.6</v>
      </c>
      <c r="DX7" s="65">
        <f t="shared" si="24"/>
        <v>54.2</v>
      </c>
      <c r="DY7" s="65">
        <f t="shared" si="24"/>
        <v>53.8</v>
      </c>
      <c r="DZ7" s="65">
        <f t="shared" si="24"/>
        <v>56.1</v>
      </c>
      <c r="EA7" s="65">
        <f t="shared" si="24"/>
        <v>56.4</v>
      </c>
      <c r="EB7" s="65"/>
      <c r="EC7" s="65">
        <f>EC8</f>
        <v>75</v>
      </c>
      <c r="ED7" s="65">
        <f t="shared" ref="ED7:EL7" si="25">ED8</f>
        <v>69.599999999999994</v>
      </c>
      <c r="EE7" s="65">
        <f t="shared" si="25"/>
        <v>70.599999999999994</v>
      </c>
      <c r="EF7" s="65">
        <f t="shared" si="25"/>
        <v>69.599999999999994</v>
      </c>
      <c r="EG7" s="65">
        <f t="shared" si="25"/>
        <v>69.599999999999994</v>
      </c>
      <c r="EH7" s="65">
        <f t="shared" si="25"/>
        <v>68</v>
      </c>
      <c r="EI7" s="65">
        <f t="shared" si="25"/>
        <v>70</v>
      </c>
      <c r="EJ7" s="65">
        <f t="shared" si="25"/>
        <v>71</v>
      </c>
      <c r="EK7" s="65">
        <f t="shared" si="25"/>
        <v>73.2</v>
      </c>
      <c r="EL7" s="65">
        <f t="shared" si="25"/>
        <v>73.400000000000006</v>
      </c>
      <c r="EM7" s="65"/>
      <c r="EN7" s="66">
        <f>EN8</f>
        <v>20687333</v>
      </c>
      <c r="EO7" s="66">
        <f t="shared" ref="EO7:EW7" si="26">EO8</f>
        <v>21048400</v>
      </c>
      <c r="EP7" s="66">
        <f t="shared" si="26"/>
        <v>21205550</v>
      </c>
      <c r="EQ7" s="66">
        <f t="shared" si="26"/>
        <v>21769867</v>
      </c>
      <c r="ER7" s="66">
        <f t="shared" si="26"/>
        <v>23935933</v>
      </c>
      <c r="ES7" s="66">
        <f t="shared" si="26"/>
        <v>36094355</v>
      </c>
      <c r="ET7" s="66">
        <f t="shared" si="26"/>
        <v>36941419</v>
      </c>
      <c r="EU7" s="66">
        <f t="shared" si="26"/>
        <v>38480542</v>
      </c>
      <c r="EV7" s="66">
        <f t="shared" si="26"/>
        <v>38744035</v>
      </c>
      <c r="EW7" s="66">
        <f t="shared" si="26"/>
        <v>40117620</v>
      </c>
      <c r="EX7" s="66"/>
    </row>
    <row r="8" spans="1:154" s="67" customFormat="1" x14ac:dyDescent="0.2">
      <c r="A8" s="48"/>
      <c r="B8" s="68">
        <v>2019</v>
      </c>
      <c r="C8" s="68">
        <v>385069</v>
      </c>
      <c r="D8" s="68">
        <v>46</v>
      </c>
      <c r="E8" s="68">
        <v>6</v>
      </c>
      <c r="F8" s="68">
        <v>0</v>
      </c>
      <c r="G8" s="68">
        <v>1</v>
      </c>
      <c r="H8" s="68" t="s">
        <v>161</v>
      </c>
      <c r="I8" s="68" t="s">
        <v>162</v>
      </c>
      <c r="J8" s="68" t="s">
        <v>163</v>
      </c>
      <c r="K8" s="68" t="s">
        <v>164</v>
      </c>
      <c r="L8" s="68" t="s">
        <v>165</v>
      </c>
      <c r="M8" s="68" t="s">
        <v>166</v>
      </c>
      <c r="N8" s="68" t="s">
        <v>167</v>
      </c>
      <c r="O8" s="68" t="s">
        <v>168</v>
      </c>
      <c r="P8" s="68" t="s">
        <v>169</v>
      </c>
      <c r="Q8" s="69">
        <v>3</v>
      </c>
      <c r="R8" s="68" t="s">
        <v>38</v>
      </c>
      <c r="S8" s="68" t="s">
        <v>170</v>
      </c>
      <c r="T8" s="68" t="s">
        <v>38</v>
      </c>
      <c r="U8" s="69">
        <v>20969</v>
      </c>
      <c r="V8" s="69">
        <v>3752</v>
      </c>
      <c r="W8" s="68" t="s">
        <v>171</v>
      </c>
      <c r="X8" s="70" t="s">
        <v>172</v>
      </c>
      <c r="Y8" s="69" t="s">
        <v>38</v>
      </c>
      <c r="Z8" s="69">
        <v>60</v>
      </c>
      <c r="AA8" s="69" t="s">
        <v>38</v>
      </c>
      <c r="AB8" s="69" t="s">
        <v>38</v>
      </c>
      <c r="AC8" s="69" t="s">
        <v>38</v>
      </c>
      <c r="AD8" s="69">
        <v>60</v>
      </c>
      <c r="AE8" s="69" t="s">
        <v>38</v>
      </c>
      <c r="AF8" s="69">
        <v>60</v>
      </c>
      <c r="AG8" s="69">
        <v>60</v>
      </c>
      <c r="AH8" s="71">
        <v>94.4</v>
      </c>
      <c r="AI8" s="71">
        <v>101.9</v>
      </c>
      <c r="AJ8" s="71">
        <v>101.3</v>
      </c>
      <c r="AK8" s="71">
        <v>100.2</v>
      </c>
      <c r="AL8" s="71">
        <v>100.9</v>
      </c>
      <c r="AM8" s="71">
        <v>98</v>
      </c>
      <c r="AN8" s="71">
        <v>98.4</v>
      </c>
      <c r="AO8" s="71">
        <v>98.2</v>
      </c>
      <c r="AP8" s="71">
        <v>97.5</v>
      </c>
      <c r="AQ8" s="71">
        <v>97.7</v>
      </c>
      <c r="AR8" s="71">
        <v>98.2</v>
      </c>
      <c r="AS8" s="71">
        <v>76.7</v>
      </c>
      <c r="AT8" s="71">
        <v>68.8</v>
      </c>
      <c r="AU8" s="71">
        <v>70</v>
      </c>
      <c r="AV8" s="71">
        <v>68</v>
      </c>
      <c r="AW8" s="71">
        <v>64</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85</v>
      </c>
      <c r="BP8" s="71">
        <v>83.1</v>
      </c>
      <c r="BQ8" s="71">
        <v>86.4</v>
      </c>
      <c r="BR8" s="71">
        <v>82.8</v>
      </c>
      <c r="BS8" s="71">
        <v>83.5</v>
      </c>
      <c r="BT8" s="71">
        <v>66.599999999999994</v>
      </c>
      <c r="BU8" s="71">
        <v>66.8</v>
      </c>
      <c r="BV8" s="71">
        <v>67.900000000000006</v>
      </c>
      <c r="BW8" s="71">
        <v>66.900000000000006</v>
      </c>
      <c r="BX8" s="71">
        <v>66.099999999999994</v>
      </c>
      <c r="BY8" s="71">
        <v>74.7</v>
      </c>
      <c r="BZ8" s="72">
        <v>16635</v>
      </c>
      <c r="CA8" s="72">
        <v>15604</v>
      </c>
      <c r="CB8" s="72">
        <v>15525</v>
      </c>
      <c r="CC8" s="72">
        <v>15615</v>
      </c>
      <c r="CD8" s="72">
        <v>15016</v>
      </c>
      <c r="CE8" s="72">
        <v>24371</v>
      </c>
      <c r="CF8" s="72">
        <v>24882</v>
      </c>
      <c r="CG8" s="72">
        <v>25249</v>
      </c>
      <c r="CH8" s="72">
        <v>25711</v>
      </c>
      <c r="CI8" s="72">
        <v>26415</v>
      </c>
      <c r="CJ8" s="71">
        <v>53621</v>
      </c>
      <c r="CK8" s="72">
        <v>7220</v>
      </c>
      <c r="CL8" s="72">
        <v>6637</v>
      </c>
      <c r="CM8" s="72">
        <v>7071</v>
      </c>
      <c r="CN8" s="72">
        <v>7214</v>
      </c>
      <c r="CO8" s="72">
        <v>7593</v>
      </c>
      <c r="CP8" s="72">
        <v>8736</v>
      </c>
      <c r="CQ8" s="72">
        <v>8797</v>
      </c>
      <c r="CR8" s="72">
        <v>8852</v>
      </c>
      <c r="CS8" s="72">
        <v>9060</v>
      </c>
      <c r="CT8" s="72">
        <v>9135</v>
      </c>
      <c r="CU8" s="71">
        <v>15586</v>
      </c>
      <c r="CV8" s="72">
        <v>83.8</v>
      </c>
      <c r="CW8" s="72">
        <v>93.7</v>
      </c>
      <c r="CX8" s="72">
        <v>95.4</v>
      </c>
      <c r="CY8" s="72">
        <v>97.4</v>
      </c>
      <c r="CZ8" s="72">
        <v>101.8</v>
      </c>
      <c r="DA8" s="72">
        <v>67.5</v>
      </c>
      <c r="DB8" s="72">
        <v>69.5</v>
      </c>
      <c r="DC8" s="72">
        <v>70.3</v>
      </c>
      <c r="DD8" s="72">
        <v>71.099999999999994</v>
      </c>
      <c r="DE8" s="72">
        <v>72</v>
      </c>
      <c r="DF8" s="72">
        <v>54.6</v>
      </c>
      <c r="DG8" s="72">
        <v>15.7</v>
      </c>
      <c r="DH8" s="72">
        <v>15.9</v>
      </c>
      <c r="DI8" s="72">
        <v>15.5</v>
      </c>
      <c r="DJ8" s="72">
        <v>15.6</v>
      </c>
      <c r="DK8" s="72">
        <v>15.2</v>
      </c>
      <c r="DL8" s="72">
        <v>17.899999999999999</v>
      </c>
      <c r="DM8" s="72">
        <v>17.399999999999999</v>
      </c>
      <c r="DN8" s="72">
        <v>17</v>
      </c>
      <c r="DO8" s="72">
        <v>16.5</v>
      </c>
      <c r="DP8" s="72">
        <v>16</v>
      </c>
      <c r="DQ8" s="72">
        <v>25</v>
      </c>
      <c r="DR8" s="71">
        <v>63.6</v>
      </c>
      <c r="DS8" s="71">
        <v>65.599999999999994</v>
      </c>
      <c r="DT8" s="71">
        <v>67.900000000000006</v>
      </c>
      <c r="DU8" s="71">
        <v>68.8</v>
      </c>
      <c r="DV8" s="71">
        <v>63.3</v>
      </c>
      <c r="DW8" s="71">
        <v>52.6</v>
      </c>
      <c r="DX8" s="71">
        <v>54.2</v>
      </c>
      <c r="DY8" s="71">
        <v>53.8</v>
      </c>
      <c r="DZ8" s="71">
        <v>56.1</v>
      </c>
      <c r="EA8" s="71">
        <v>56.4</v>
      </c>
      <c r="EB8" s="71">
        <v>53.5</v>
      </c>
      <c r="EC8" s="71">
        <v>75</v>
      </c>
      <c r="ED8" s="71">
        <v>69.599999999999994</v>
      </c>
      <c r="EE8" s="71">
        <v>70.599999999999994</v>
      </c>
      <c r="EF8" s="71">
        <v>69.599999999999994</v>
      </c>
      <c r="EG8" s="71">
        <v>69.599999999999994</v>
      </c>
      <c r="EH8" s="71">
        <v>68</v>
      </c>
      <c r="EI8" s="71">
        <v>70</v>
      </c>
      <c r="EJ8" s="71">
        <v>71</v>
      </c>
      <c r="EK8" s="71">
        <v>73.2</v>
      </c>
      <c r="EL8" s="71">
        <v>73.400000000000006</v>
      </c>
      <c r="EM8" s="71">
        <v>70</v>
      </c>
      <c r="EN8" s="72">
        <v>20687333</v>
      </c>
      <c r="EO8" s="72">
        <v>21048400</v>
      </c>
      <c r="EP8" s="72">
        <v>21205550</v>
      </c>
      <c r="EQ8" s="72">
        <v>21769867</v>
      </c>
      <c r="ER8" s="72">
        <v>23935933</v>
      </c>
      <c r="ES8" s="72">
        <v>36094355</v>
      </c>
      <c r="ET8" s="72">
        <v>36941419</v>
      </c>
      <c r="EU8" s="72">
        <v>38480542</v>
      </c>
      <c r="EV8" s="72">
        <v>38744035</v>
      </c>
      <c r="EW8" s="72">
        <v>40117620</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dcterms:created xsi:type="dcterms:W3CDTF">2020-12-15T03:57:53Z</dcterms:created>
  <dcterms:modified xsi:type="dcterms:W3CDTF">2021-01-18T08:19:04Z</dcterms:modified>
  <cp:category/>
</cp:coreProperties>
</file>