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709\Desktop\公営企業に係る経営比較分析表\14 松前町\提出用\"/>
    </mc:Choice>
  </mc:AlternateContent>
  <xr:revisionPtr revIDLastSave="0" documentId="13_ncr:1_{3629AFD4-AE56-4CF3-A7AC-55100F08F463}" xr6:coauthVersionLast="36" xr6:coauthVersionMax="36" xr10:uidLastSave="{00000000-0000-0000-0000-000000000000}"/>
  <workbookProtection workbookAlgorithmName="SHA-512" workbookHashValue="TGnlcJvyXE8S/kOH44iWx1MEpGQR8W9e+uK1TRoRuzBo4o3ZhnhbZUQ8+H1Cq1prZB3XUaluzSi3UN/ZyNxcmQ==" workbookSaltValue="iMtWfJUE2ttkWCZ24UWHT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AT8"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<sst xmlns="http://schemas.openxmlformats.org/spreadsheetml/2006/main" count="236" uniqueCount="117">
  <si>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</si>
  <si>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</si>
  <si>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</si>
  <si>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</si>
  <si>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</si>
  <si>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</si>
  <si>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</si>
  <si>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</si>
  <si>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</si>
  <si>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</si>
  <si>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</si>
  <si>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</si>
  <si>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</si>
  <si>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</si>
  <si>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</si>
  <si>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</si>
  <si>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</si>
  <si>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</si>
  <si>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</si>
  <si>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</si>
  <si>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</si>
  <si>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</si>
  <si>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</si>
  <si>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</si>
  <si>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</si>
  <si>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</si>
  <si>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</si>
  <si>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</si>
  <si>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</si>
  <si>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</si>
  <si>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</si>
  <si>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</si>
  <si>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</si>
  <si>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</si>
  <si>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</si>
  <si>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</si>
  <si>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</si>
  <si>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</si>
  <si>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</si>
  <si>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</si>
  <si>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</si>
  <si>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</si>
  <si>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</si>
  <si>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</si>
  <si>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</si>
  <si>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</si>
  <si>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</si>
  <si>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</si>
  <si>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</si>
  <si>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</si>
  <si>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</si>
  <si>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</si>
  <si>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</si>
  <si>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</si>
  <si>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</si>
  <si>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</si>
  <si>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</si>
  <si>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</si>
  <si>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</si>
  <si>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</si>
  <si>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</si>
  <si>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</si>
  <si>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</si>
  <si>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</si>
  <si>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</si>
  <si>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</si>
  <si>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</si>
  <si>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</si>
  <si>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</si>
  <si>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</si>
  <si>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</si>
  <si>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</si>
  <si>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</si>
  <si>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</si>
  <si>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</si>
  <si>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</si>
  <si>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</si>
  <si>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</si>
  <si>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</si>
  <si>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</si>
  <si>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</si>
  <si>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</si>
  <si>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</si>
  <si>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</si>
  <si>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</si>
  <si>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</si>
  <si>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</si>
  <si>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</si>
  <si>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</si>
  <si>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</si>
  <si>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</si>
  <si>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</si>
  <si>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</si>
  <si>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</si>
  <si>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</si>
  <si>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</si>
  <si>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</si>
  <si>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</si>
  <si>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</si>
  <si>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</si>
  <si>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</si>
  <si>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</si>
  <si>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</si>
  <si>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</si>
  <si>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</si>
  <si>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</si>
  <si>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</si>
  <si>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</si>
  <si>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</si>
  <si>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</si>
  <si>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</si>
  <si>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</si>
  <si>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</si>
  <si>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</si>
  <si>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平成14年３月31日の供用開始であり、各施設は比較的新しいため、管渠の老朽化は顕著ではない。</t>
    <rPh sb="2" eb="4">
      <t>ヘイセイ</t>
    </rPh>
    <rPh sb="6" eb="7">
      <t>ネン</t>
    </rPh>
    <rPh sb="8" eb="9">
      <t>ガツ</t>
    </rPh>
    <rPh sb="11" eb="12">
      <t>ニチ</t>
    </rPh>
    <rPh sb="13" eb="15">
      <t>キョウヨウ</t>
    </rPh>
    <rPh sb="15" eb="17">
      <t>カイシ</t>
    </rPh>
    <rPh sb="21" eb="24">
      <t>カクシセツ</t>
    </rPh>
    <rPh sb="25" eb="28">
      <t>ヒカクテキ</t>
    </rPh>
    <rPh sb="28" eb="29">
      <t>アタラ</t>
    </rPh>
    <rPh sb="34" eb="35">
      <t>カン</t>
    </rPh>
    <rPh sb="35" eb="36">
      <t>キョ</t>
    </rPh>
    <rPh sb="37" eb="40">
      <t>ロウキュウカ</t>
    </rPh>
    <rPh sb="41" eb="43">
      <t>ケンチョ</t>
    </rPh>
    <phoneticPr fontId="4"/>
  </si>
  <si>
    <t xml:space="preserve">
　経営の健全性・効率性については、類似団体平均値をやや下回っている傾向となっている。また、現在のところは施設の老朽化については本格的な更新期に入っていない。
　今後については、老朽施設の維持管理費の支出増や人口減・節水などの使用料収入への影響が考えられるため、公営企業会計の導入による経営分析により、経営改善に向けた取組みについて検討が必要となる。</t>
    <rPh sb="2" eb="4">
      <t>ケイエイ</t>
    </rPh>
    <rPh sb="5" eb="8">
      <t>ケンゼンセイ</t>
    </rPh>
    <rPh sb="9" eb="12">
      <t>コウリツセイ</t>
    </rPh>
    <rPh sb="18" eb="20">
      <t>ルイジ</t>
    </rPh>
    <rPh sb="20" eb="22">
      <t>ダンタイ</t>
    </rPh>
    <rPh sb="22" eb="25">
      <t>ヘイキンチ</t>
    </rPh>
    <rPh sb="28" eb="30">
      <t>シタマワ</t>
    </rPh>
    <rPh sb="34" eb="36">
      <t>ケイコウ</t>
    </rPh>
    <rPh sb="46" eb="48">
      <t>ゲンザイ</t>
    </rPh>
    <rPh sb="53" eb="55">
      <t>シセツ</t>
    </rPh>
    <rPh sb="56" eb="59">
      <t>ロウキュウカ</t>
    </rPh>
    <rPh sb="64" eb="67">
      <t>ホンカクテキ</t>
    </rPh>
    <rPh sb="68" eb="71">
      <t>コウシンキ</t>
    </rPh>
    <rPh sb="72" eb="73">
      <t>ハイ</t>
    </rPh>
    <rPh sb="81" eb="83">
      <t>コンゴ</t>
    </rPh>
    <rPh sb="89" eb="91">
      <t>ロウキュウ</t>
    </rPh>
    <rPh sb="91" eb="93">
      <t>シセツ</t>
    </rPh>
    <rPh sb="94" eb="96">
      <t>イジ</t>
    </rPh>
    <rPh sb="96" eb="99">
      <t>カンリヒ</t>
    </rPh>
    <rPh sb="100" eb="102">
      <t>シシュツ</t>
    </rPh>
    <rPh sb="102" eb="103">
      <t>ゾウ</t>
    </rPh>
    <rPh sb="104" eb="107">
      <t>ジンコウゲン</t>
    </rPh>
    <rPh sb="108" eb="110">
      <t>セッスイ</t>
    </rPh>
    <rPh sb="113" eb="116">
      <t>シヨウリョウ</t>
    </rPh>
    <rPh sb="116" eb="118">
      <t>シュウニュウ</t>
    </rPh>
    <rPh sb="120" eb="122">
      <t>エイキョウ</t>
    </rPh>
    <rPh sb="123" eb="124">
      <t>カンガ</t>
    </rPh>
    <rPh sb="131" eb="133">
      <t>コウエイ</t>
    </rPh>
    <rPh sb="133" eb="135">
      <t>キギョウ</t>
    </rPh>
    <rPh sb="135" eb="137">
      <t>カイケイ</t>
    </rPh>
    <rPh sb="138" eb="140">
      <t>ドウニュウ</t>
    </rPh>
    <rPh sb="143" eb="145">
      <t>ケイエイ</t>
    </rPh>
    <rPh sb="145" eb="147">
      <t>ブンセキ</t>
    </rPh>
    <rPh sb="151" eb="153">
      <t>ケイエイ</t>
    </rPh>
    <rPh sb="153" eb="155">
      <t>カイゼン</t>
    </rPh>
    <rPh sb="156" eb="157">
      <t>ム</t>
    </rPh>
    <rPh sb="159" eb="160">
      <t>ト</t>
    </rPh>
    <rPh sb="160" eb="161">
      <t>ク</t>
    </rPh>
    <rPh sb="166" eb="168">
      <t>ケントウ</t>
    </rPh>
    <rPh sb="169" eb="171">
      <t>ヒツヨウ</t>
    </rPh>
    <phoneticPr fontId="4"/>
  </si>
  <si>
    <t xml:space="preserve">
　収益的収支比率は100％を下回っており、費用の一部は収益で賄い切れていない。これは供用開始前後の初期の施設建設のための起債借入の償還が続いているためである。
　企業債残高対事業規模比率は類似団体平均値よりも低い数値となっている。
　経費回収率、施設利用率、水洗化率は、接続戸数の増加に伴い使用料収入、処理水量、汚水処理費及び水洗便所設置済人口が増加しており、前年度より改善されているが類似団体の平均値を下回っている。</t>
    <rPh sb="2" eb="5">
      <t>シュウエキテキ</t>
    </rPh>
    <rPh sb="5" eb="7">
      <t>シュウシ</t>
    </rPh>
    <rPh sb="7" eb="9">
      <t>ヒリツ</t>
    </rPh>
    <rPh sb="15" eb="17">
      <t>シタマワ</t>
    </rPh>
    <rPh sb="22" eb="24">
      <t>ヒヨウ</t>
    </rPh>
    <rPh sb="25" eb="27">
      <t>イチブ</t>
    </rPh>
    <rPh sb="28" eb="30">
      <t>シュウエキ</t>
    </rPh>
    <rPh sb="31" eb="32">
      <t>マカナ</t>
    </rPh>
    <rPh sb="33" eb="34">
      <t>キ</t>
    </rPh>
    <rPh sb="43" eb="45">
      <t>キョウヨウ</t>
    </rPh>
    <rPh sb="45" eb="47">
      <t>カイシ</t>
    </rPh>
    <rPh sb="47" eb="49">
      <t>ゼンゴ</t>
    </rPh>
    <rPh sb="50" eb="52">
      <t>ショキ</t>
    </rPh>
    <rPh sb="53" eb="55">
      <t>シセツ</t>
    </rPh>
    <rPh sb="55" eb="57">
      <t>ケンセツ</t>
    </rPh>
    <rPh sb="61" eb="63">
      <t>キサイ</t>
    </rPh>
    <rPh sb="63" eb="64">
      <t>カ</t>
    </rPh>
    <rPh sb="64" eb="65">
      <t>イ</t>
    </rPh>
    <rPh sb="66" eb="68">
      <t>ショウカン</t>
    </rPh>
    <rPh sb="69" eb="70">
      <t>ツヅ</t>
    </rPh>
    <rPh sb="82" eb="84">
      <t>キギョウ</t>
    </rPh>
    <rPh sb="84" eb="85">
      <t>サイ</t>
    </rPh>
    <rPh sb="85" eb="87">
      <t>ザンダカ</t>
    </rPh>
    <rPh sb="87" eb="88">
      <t>タイ</t>
    </rPh>
    <rPh sb="88" eb="90">
      <t>ジギョウ</t>
    </rPh>
    <rPh sb="90" eb="92">
      <t>キボ</t>
    </rPh>
    <rPh sb="92" eb="94">
      <t>ヒリツ</t>
    </rPh>
    <rPh sb="95" eb="97">
      <t>ルイジ</t>
    </rPh>
    <rPh sb="97" eb="99">
      <t>ダンタイ</t>
    </rPh>
    <rPh sb="99" eb="102">
      <t>ヘイキンチ</t>
    </rPh>
    <rPh sb="105" eb="106">
      <t>ヒク</t>
    </rPh>
    <rPh sb="107" eb="109">
      <t>スウチ</t>
    </rPh>
    <rPh sb="118" eb="120">
      <t>ケイヒ</t>
    </rPh>
    <rPh sb="120" eb="122">
      <t>カイシュウ</t>
    </rPh>
    <rPh sb="122" eb="123">
      <t>リツ</t>
    </rPh>
    <rPh sb="124" eb="126">
      <t>シセツ</t>
    </rPh>
    <rPh sb="126" eb="128">
      <t>リヨウ</t>
    </rPh>
    <rPh sb="128" eb="129">
      <t>リツ</t>
    </rPh>
    <rPh sb="130" eb="133">
      <t>スイセンカ</t>
    </rPh>
    <rPh sb="133" eb="134">
      <t>リツ</t>
    </rPh>
    <rPh sb="136" eb="138">
      <t>セツゾク</t>
    </rPh>
    <rPh sb="138" eb="140">
      <t>コスウ</t>
    </rPh>
    <rPh sb="141" eb="143">
      <t>ゾウカ</t>
    </rPh>
    <rPh sb="144" eb="145">
      <t>トモナ</t>
    </rPh>
    <rPh sb="146" eb="149">
      <t>シヨウリョウ</t>
    </rPh>
    <rPh sb="149" eb="151">
      <t>シュウニュウ</t>
    </rPh>
    <rPh sb="152" eb="154">
      <t>ショリ</t>
    </rPh>
    <rPh sb="154" eb="156">
      <t>スイリョウ</t>
    </rPh>
    <rPh sb="157" eb="159">
      <t>オスイ</t>
    </rPh>
    <rPh sb="159" eb="161">
      <t>ショリ</t>
    </rPh>
    <rPh sb="161" eb="162">
      <t>ヒ</t>
    </rPh>
    <rPh sb="162" eb="163">
      <t>オヨ</t>
    </rPh>
    <rPh sb="164" eb="166">
      <t>スイセン</t>
    </rPh>
    <rPh sb="166" eb="168">
      <t>ベンジョ</t>
    </rPh>
    <rPh sb="168" eb="170">
      <t>セッチ</t>
    </rPh>
    <rPh sb="170" eb="171">
      <t>ズ</t>
    </rPh>
    <rPh sb="171" eb="173">
      <t>ジンコウ</t>
    </rPh>
    <rPh sb="174" eb="176">
      <t>ゾウカ</t>
    </rPh>
    <rPh sb="181" eb="184">
      <t>ゼンネンド</t>
    </rPh>
    <rPh sb="186" eb="188">
      <t>カイゼン</t>
    </rPh>
    <rPh sb="194" eb="196">
      <t>ルイジ</t>
    </rPh>
    <rPh sb="196" eb="198">
      <t>ダンタイ</t>
    </rPh>
    <rPh sb="199" eb="202">
      <t>ヘイキンチ</t>
    </rPh>
    <rPh sb="203" eb="20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</si>
</sst>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50-4DC6-AB22-ABD8A1333A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0.19</c:v>
                </c:pt>
                <c:pt idx="2">
                  <c:v>0.16</c:v>
                </c:pt>
                <c:pt idx="3">
                  <c:v>0.2</c:v>
                </c:pt>
                <c:pt idx="4">
                  <c:v>0.34</c:v>
                </c:pt>
              </c:numCache>
            </c:numRef>
          </c:val>
          <c:smooth val="0"/>
          <c:extLst>
            <c:ext xmlns:c16="http://schemas.microsoft.com/office/drawing/2014/chart" uri="{C3380CC4-5D6E-409C-BE32-E72D297353CC}">
              <c16:uniqueId val="{00000001-0C50-4DC6-AB22-ABD8A1333A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42.45</c:v>
                </c:pt>
                <c:pt idx="1">
                  <c:v>43.57</c:v>
                </c:pt>
                <c:pt idx="2">
                  <c:v>44.24</c:v>
                </c:pt>
                <c:pt idx="3">
                  <c:v>44.31</c:v>
                </c:pt>
                <c:pt idx="4">
                  <c:v>44.39</c:v>
                </c:pt>
              </c:numCache>
            </c:numRef>
          </c:val>
          <c:extLst>
            <c:ext xmlns:c16="http://schemas.microsoft.com/office/drawing/2014/chart" uri="{C3380CC4-5D6E-409C-BE32-E72D297353CC}">
              <c16:uniqueId val="{00000000-8145-4B0F-A019-478C9DDAF2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51.05</c:v>
                </c:pt>
                <c:pt idx="2">
                  <c:v>50.12</c:v>
                </c:pt>
                <c:pt idx="3">
                  <c:v>49.98</c:v>
                </c:pt>
                <c:pt idx="4">
                  <c:v>50.06</c:v>
                </c:pt>
              </c:numCache>
            </c:numRef>
          </c:val>
          <c:smooth val="0"/>
          <c:extLst>
            <c:ext xmlns:c16="http://schemas.microsoft.com/office/drawing/2014/chart" uri="{C3380CC4-5D6E-409C-BE32-E72D297353CC}">
              <c16:uniqueId val="{00000001-8145-4B0F-A019-478C9DDAF2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c:v>
                </c:pt>
                <c:pt idx="1">
                  <c:v>77.239999999999995</c:v>
                </c:pt>
                <c:pt idx="2">
                  <c:v>80.17</c:v>
                </c:pt>
                <c:pt idx="3">
                  <c:v>80.89</c:v>
                </c:pt>
                <c:pt idx="4">
                  <c:v>82.42</c:v>
                </c:pt>
              </c:numCache>
            </c:numRef>
          </c:val>
          <c:extLst>
            <c:ext xmlns:c16="http://schemas.microsoft.com/office/drawing/2014/chart" uri="{C3380CC4-5D6E-409C-BE32-E72D297353CC}">
              <c16:uniqueId val="{00000000-CBD7-4DF2-96DF-DFAF3554B0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87.52</c:v>
                </c:pt>
                <c:pt idx="2">
                  <c:v>86.63</c:v>
                </c:pt>
                <c:pt idx="3">
                  <c:v>87.09</c:v>
                </c:pt>
                <c:pt idx="4">
                  <c:v>85.79</c:v>
                </c:pt>
              </c:numCache>
            </c:numRef>
          </c:val>
          <c:smooth val="0"/>
          <c:extLst>
            <c:ext xmlns:c16="http://schemas.microsoft.com/office/drawing/2014/chart" uri="{C3380CC4-5D6E-409C-BE32-E72D297353CC}">
              <c16:uniqueId val="{00000001-CBD7-4DF2-96DF-DFAF3554B0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83.58</c:v>
                </c:pt>
                <c:pt idx="1">
                  <c:v>83.77</c:v>
                </c:pt>
                <c:pt idx="2">
                  <c:v>77.650000000000006</c:v>
                </c:pt>
                <c:pt idx="3">
                  <c:v>78.66</c:v>
                </c:pt>
                <c:pt idx="4">
                  <c:v>84.21</c:v>
                </c:pt>
              </c:numCache>
            </c:numRef>
          </c:val>
          <c:extLst>
            <c:ext xmlns:c16="http://schemas.microsoft.com/office/drawing/2014/chart" uri="{C3380CC4-5D6E-409C-BE32-E72D297353CC}">
              <c16:uniqueId val="{00000000-173C-4185-99C0-14BF11D858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C-4185-99C0-14BF11D858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8-40DA-BC61-EF541E79D3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8-40DA-BC61-EF541E79D3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3B-4C02-8212-6EA787ECA7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3B-4C02-8212-6EA787ECA7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AE-4A71-9EF8-13F3B1C4B38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AE-4A71-9EF8-13F3B1C4B38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A-4521-972A-D9A3B85DFE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A-4521-972A-D9A3B85DFE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977.66</c:v>
                </c:pt>
                <c:pt idx="1">
                  <c:v>1063.03</c:v>
                </c:pt>
                <c:pt idx="2">
                  <c:v>642.33000000000004</c:v>
                </c:pt>
                <c:pt idx="3">
                  <c:v>630.54</c:v>
                </c:pt>
                <c:pt idx="4">
                  <c:v>632.82000000000005</c:v>
                </c:pt>
              </c:numCache>
            </c:numRef>
          </c:val>
          <c:extLst>
            <c:ext xmlns:c16="http://schemas.microsoft.com/office/drawing/2014/chart" uri="{C3380CC4-5D6E-409C-BE32-E72D297353CC}">
              <c16:uniqueId val="{00000000-CB7C-4D9F-BD0C-9F1340DEA2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1120.55</c:v>
                </c:pt>
                <c:pt idx="2">
                  <c:v>855.79</c:v>
                </c:pt>
                <c:pt idx="3">
                  <c:v>948.07</c:v>
                </c:pt>
                <c:pt idx="4">
                  <c:v>1105.9100000000001</c:v>
                </c:pt>
              </c:numCache>
            </c:numRef>
          </c:val>
          <c:smooth val="0"/>
          <c:extLst>
            <c:ext xmlns:c16="http://schemas.microsoft.com/office/drawing/2014/chart" uri="{C3380CC4-5D6E-409C-BE32-E72D297353CC}">
              <c16:uniqueId val="{00000001-CB7C-4D9F-BD0C-9F1340DEA2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68.2</c:v>
                </c:pt>
                <c:pt idx="1">
                  <c:v>68.75</c:v>
                </c:pt>
                <c:pt idx="2">
                  <c:v>66.31</c:v>
                </c:pt>
                <c:pt idx="3">
                  <c:v>57.99</c:v>
                </c:pt>
                <c:pt idx="4">
                  <c:v>73.33</c:v>
                </c:pt>
              </c:numCache>
            </c:numRef>
          </c:val>
          <c:extLst>
            <c:ext xmlns:c16="http://schemas.microsoft.com/office/drawing/2014/chart" uri="{C3380CC4-5D6E-409C-BE32-E72D297353CC}">
              <c16:uniqueId val="{00000000-9027-44AB-A496-BBA1B663D6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73.28</c:v>
                </c:pt>
                <c:pt idx="2">
                  <c:v>82.82</c:v>
                </c:pt>
                <c:pt idx="3">
                  <c:v>83.31</c:v>
                </c:pt>
                <c:pt idx="4">
                  <c:v>76.319999999999993</c:v>
                </c:pt>
              </c:numCache>
            </c:numRef>
          </c:val>
          <c:smooth val="0"/>
          <c:extLst>
            <c:ext xmlns:c16="http://schemas.microsoft.com/office/drawing/2014/chart" uri="{C3380CC4-5D6E-409C-BE32-E72D297353CC}">
              <c16:uniqueId val="{00000001-9027-44AB-A496-BBA1B663D6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210.19</c:v>
                </c:pt>
                <c:pt idx="1">
                  <c:v>208.23</c:v>
                </c:pt>
                <c:pt idx="2">
                  <c:v>215.31</c:v>
                </c:pt>
                <c:pt idx="3">
                  <c:v>247.52</c:v>
                </c:pt>
                <c:pt idx="4">
                  <c:v>195.65</c:v>
                </c:pt>
              </c:numCache>
            </c:numRef>
          </c:val>
          <c:extLst>
            <c:ext xmlns:c16="http://schemas.microsoft.com/office/drawing/2014/chart" uri="{C3380CC4-5D6E-409C-BE32-E72D297353CC}">
              <c16:uniqueId val="{00000000-03DE-45CE-A0D0-9FC0F71C1E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193.1</c:v>
                </c:pt>
                <c:pt idx="2">
                  <c:v>165.76</c:v>
                </c:pt>
                <c:pt idx="3">
                  <c:v>160.62</c:v>
                </c:pt>
                <c:pt idx="4">
                  <c:v>171.08</c:v>
                </c:pt>
              </c:numCache>
            </c:numRef>
          </c:val>
          <c:smooth val="0"/>
          <c:extLst>
            <c:ext xmlns:c16="http://schemas.microsoft.com/office/drawing/2014/chart" uri="{C3380CC4-5D6E-409C-BE32-E72D297353CC}">
              <c16:uniqueId val="{00000001-03DE-45CE-A0D0-9FC0F71C1E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8" zoomScaleNormal="100" workbookViewId="0">
      <selection activeCell="AQ34" sqref="AQ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松前町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30668</v>
      </c>
      <c r="AM8" s="51"/>
      <c r="AN8" s="51"/>
      <c r="AO8" s="51"/>
      <c r="AP8" s="51"/>
      <c r="AQ8" s="51"/>
      <c r="AR8" s="51"/>
      <c r="AS8" s="51"/>
      <c r="AT8" s="46">
        <f>データ!T6</f>
        <v>20.41</v>
      </c>
      <c r="AU8" s="46"/>
      <c r="AV8" s="46"/>
      <c r="AW8" s="46"/>
      <c r="AX8" s="46"/>
      <c r="AY8" s="46"/>
      <c r="AZ8" s="46"/>
      <c r="BA8" s="46"/>
      <c r="BB8" s="46">
        <f>データ!U6</f>
        <v>1502.6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31.36</v>
      </c>
      <c r="Q10" s="46"/>
      <c r="R10" s="46"/>
      <c r="S10" s="46"/>
      <c r="T10" s="46"/>
      <c r="U10" s="46"/>
      <c r="V10" s="46"/>
      <c r="W10" s="46">
        <f>データ!Q6</f>
        <v>98.07</v>
      </c>
      <c r="X10" s="46"/>
      <c r="Y10" s="46"/>
      <c r="Z10" s="46"/>
      <c r="AA10" s="46"/>
      <c r="AB10" s="46"/>
      <c r="AC10" s="46"/>
      <c r="AD10" s="51">
        <f>データ!R6</f>
        <v>2318</v>
      </c>
      <c r="AE10" s="51"/>
      <c r="AF10" s="51"/>
      <c r="AG10" s="51"/>
      <c r="AH10" s="51"/>
      <c r="AI10" s="51"/>
      <c r="AJ10" s="51"/>
      <c r="AK10" s="2"/>
      <c r="AL10" s="51">
        <f>データ!V6</f>
        <v>9597</v>
      </c>
      <c r="AM10" s="51"/>
      <c r="AN10" s="51"/>
      <c r="AO10" s="51"/>
      <c r="AP10" s="51"/>
      <c r="AQ10" s="51"/>
      <c r="AR10" s="51"/>
      <c r="AS10" s="51"/>
      <c r="AT10" s="46">
        <f>データ!W6</f>
        <v>1.6</v>
      </c>
      <c r="AU10" s="46"/>
      <c r="AV10" s="46"/>
      <c r="AW10" s="46"/>
      <c r="AX10" s="46"/>
      <c r="AY10" s="46"/>
      <c r="AZ10" s="46"/>
      <c r="BA10" s="46"/>
      <c r="BB10" s="46">
        <f>データ!X6</f>
        <v>5998.13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bIGyFyzqS89V7spqF3AKyg201FmLQSOuN56gAJdWGRLyS3nemL19KJaqjyIdPxftXl/u6GQgBkl9JFpfG2slWg==" saltValue="QBBqYNfBO2tlKucH38p5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384011</v>
      </c>
      <c r="D6" s="33">
        <f t="shared" si="3"/>
        <v>47</v>
      </c>
      <c r="E6" s="33">
        <f t="shared" si="3"/>
        <v>17</v>
      </c>
      <c r="F6" s="33">
        <f t="shared" si="3"/>
        <v>1</v>
      </c>
      <c r="G6" s="33">
        <f t="shared" si="3"/>
        <v>0</v>
      </c>
      <c r="H6" s="33" t="str">
        <f t="shared" si="3"/>
        <v>愛媛県　松前町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31.36</v>
      </c>
      <c r="Q6" s="34">
        <f t="shared" si="3"/>
        <v>98.07</v>
      </c>
      <c r="R6" s="34">
        <f t="shared" si="3"/>
        <v>2318</v>
      </c>
      <c r="S6" s="34">
        <f t="shared" si="3"/>
        <v>30668</v>
      </c>
      <c r="T6" s="34">
        <f t="shared" si="3"/>
        <v>20.41</v>
      </c>
      <c r="U6" s="34">
        <f t="shared" si="3"/>
        <v>1502.6</v>
      </c>
      <c r="V6" s="34">
        <f t="shared" si="3"/>
        <v>9597</v>
      </c>
      <c r="W6" s="34">
        <f t="shared" si="3"/>
        <v>1.6</v>
      </c>
      <c r="X6" s="34">
        <f t="shared" si="3"/>
        <v>5998.13</v>
      </c>
      <c r="Y6" s="35">
        <f>IF(Y7="",NA(),Y7)</f>
        <v>83.58</v>
      </c>
      <c r="Z6" s="35">
        <f t="shared" ref="Z6:AH6" si="4">IF(Z7="",NA(),Z7)</f>
        <v>83.77</v>
      </c>
      <c r="AA6" s="35">
        <f t="shared" si="4"/>
        <v>77.650000000000006</v>
      </c>
      <c r="AB6" s="35">
        <f t="shared" si="4"/>
        <v>78.66</v>
      </c>
      <c r="AC6" s="35">
        <f t="shared" si="4"/>
        <v>84.21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977.66</v>
      </c>
      <c r="BG6" s="35">
        <f t="shared" ref="BG6:BO6" si="7">IF(BG7="",NA(),BG7)</f>
        <v>1063.03</v>
      </c>
      <c r="BH6" s="35">
        <f t="shared" si="7"/>
        <v>642.33000000000004</v>
      </c>
      <c r="BI6" s="35">
        <f t="shared" si="7"/>
        <v>630.54</v>
      </c>
      <c r="BJ6" s="35">
        <f t="shared" si="7"/>
        <v>632.82000000000005</v>
      </c>
      <c r="BK6" s="35">
        <f t="shared" si="7"/>
        <v>1862.51</v>
      </c>
      <c r="BL6" s="35">
        <f t="shared" si="7"/>
        <v>1120.55</v>
      </c>
      <c r="BM6" s="35">
        <f t="shared" si="7"/>
        <v>855.79</v>
      </c>
      <c r="BN6" s="35">
        <f t="shared" si="7"/>
        <v>948.07</v>
      </c>
      <c r="BO6" s="35">
        <f t="shared" si="7"/>
        <v>1105.9100000000001</v>
      </c>
      <c r="BP6" s="34" t="str">
        <f>IF(BP7="","",IF(BP7="-","【-】","【"&amp;SUBSTITUTE(TEXT(BP7,"#,##0.00"),"-","△")&amp;"】"))</f>
        <v>【682.51】</v>
      </c>
      <c r="BQ6" s="35">
        <f>IF(BQ7="",NA(),BQ7)</f>
        <v>68.2</v>
      </c>
      <c r="BR6" s="35">
        <f t="shared" ref="BR6:BZ6" si="8">IF(BR7="",NA(),BR7)</f>
        <v>68.75</v>
      </c>
      <c r="BS6" s="35">
        <f t="shared" si="8"/>
        <v>66.31</v>
      </c>
      <c r="BT6" s="35">
        <f t="shared" si="8"/>
        <v>57.99</v>
      </c>
      <c r="BU6" s="35">
        <f t="shared" si="8"/>
        <v>73.33</v>
      </c>
      <c r="BV6" s="35">
        <f t="shared" si="8"/>
        <v>53.03</v>
      </c>
      <c r="BW6" s="35">
        <f t="shared" si="8"/>
        <v>73.28</v>
      </c>
      <c r="BX6" s="35">
        <f t="shared" si="8"/>
        <v>82.82</v>
      </c>
      <c r="BY6" s="35">
        <f t="shared" si="8"/>
        <v>83.31</v>
      </c>
      <c r="BZ6" s="35">
        <f t="shared" si="8"/>
        <v>76.319999999999993</v>
      </c>
      <c r="CA6" s="34" t="str">
        <f>IF(CA7="","",IF(CA7="-","【-】","【"&amp;SUBSTITUTE(TEXT(CA7,"#,##0.00"),"-","△")&amp;"】"))</f>
        <v>【100.34】</v>
      </c>
      <c r="CB6" s="35">
        <f>IF(CB7="",NA(),CB7)</f>
        <v>210.19</v>
      </c>
      <c r="CC6" s="35">
        <f t="shared" ref="CC6:CK6" si="9">IF(CC7="",NA(),CC7)</f>
        <v>208.23</v>
      </c>
      <c r="CD6" s="35">
        <f t="shared" si="9"/>
        <v>215.31</v>
      </c>
      <c r="CE6" s="35">
        <f t="shared" si="9"/>
        <v>247.52</v>
      </c>
      <c r="CF6" s="35">
        <f t="shared" si="9"/>
        <v>195.65</v>
      </c>
      <c r="CG6" s="35">
        <f t="shared" si="9"/>
        <v>250.86</v>
      </c>
      <c r="CH6" s="35">
        <f t="shared" si="9"/>
        <v>193.1</v>
      </c>
      <c r="CI6" s="35">
        <f t="shared" si="9"/>
        <v>165.76</v>
      </c>
      <c r="CJ6" s="35">
        <f t="shared" si="9"/>
        <v>160.62</v>
      </c>
      <c r="CK6" s="35">
        <f t="shared" si="9"/>
        <v>171.08</v>
      </c>
      <c r="CL6" s="34" t="str">
        <f>IF(CL7="","",IF(CL7="-","【-】","【"&amp;SUBSTITUTE(TEXT(CL7,"#,##0.00"),"-","△")&amp;"】"))</f>
        <v>【136.15】</v>
      </c>
      <c r="CM6" s="35">
        <f>IF(CM7="",NA(),CM7)</f>
        <v>42.45</v>
      </c>
      <c r="CN6" s="35">
        <f t="shared" ref="CN6:CV6" si="10">IF(CN7="",NA(),CN7)</f>
        <v>43.57</v>
      </c>
      <c r="CO6" s="35">
        <f t="shared" si="10"/>
        <v>44.24</v>
      </c>
      <c r="CP6" s="35">
        <f t="shared" si="10"/>
        <v>44.31</v>
      </c>
      <c r="CQ6" s="35">
        <f t="shared" si="10"/>
        <v>44.39</v>
      </c>
      <c r="CR6" s="35">
        <f t="shared" si="10"/>
        <v>37.950000000000003</v>
      </c>
      <c r="CS6" s="35">
        <f t="shared" si="10"/>
        <v>51.05</v>
      </c>
      <c r="CT6" s="35">
        <f t="shared" si="10"/>
        <v>50.12</v>
      </c>
      <c r="CU6" s="35">
        <f t="shared" si="10"/>
        <v>49.98</v>
      </c>
      <c r="CV6" s="35">
        <f t="shared" si="10"/>
        <v>50.06</v>
      </c>
      <c r="CW6" s="34" t="str">
        <f>IF(CW7="","",IF(CW7="-","【-】","【"&amp;SUBSTITUTE(TEXT(CW7,"#,##0.00"),"-","△")&amp;"】"))</f>
        <v>【59.64】</v>
      </c>
      <c r="CX6" s="35">
        <f>IF(CX7="",NA(),CX7)</f>
        <v>77</v>
      </c>
      <c r="CY6" s="35">
        <f t="shared" ref="CY6:DG6" si="11">IF(CY7="",NA(),CY7)</f>
        <v>77.239999999999995</v>
      </c>
      <c r="CZ6" s="35">
        <f t="shared" si="11"/>
        <v>80.17</v>
      </c>
      <c r="DA6" s="35">
        <f t="shared" si="11"/>
        <v>80.89</v>
      </c>
      <c r="DB6" s="35">
        <f t="shared" si="11"/>
        <v>82.42</v>
      </c>
      <c r="DC6" s="35">
        <f t="shared" si="11"/>
        <v>63.25</v>
      </c>
      <c r="DD6" s="35">
        <f t="shared" si="11"/>
        <v>87.52</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0.19</v>
      </c>
      <c r="EL6" s="35">
        <f t="shared" si="14"/>
        <v>0.16</v>
      </c>
      <c r="EM6" s="35">
        <f t="shared" si="14"/>
        <v>0.2</v>
      </c>
      <c r="EN6" s="35">
        <f t="shared" si="14"/>
        <v>0.34</v>
      </c>
      <c r="EO6" s="34" t="str">
        <f>IF(EO7="","",IF(EO7="-","【-】","【"&amp;SUBSTITUTE(TEXT(EO7,"#,##0.00"),"-","△")&amp;"】"))</f>
        <v>【0.22】</v>
      </c>
    </row>
    <row r="7" spans="1:145" s="36" customFormat="1" x14ac:dyDescent="0.15">
      <c r="A7" s="28"/>
      <c r="B7" s="37">
        <v>2019</v>
      </c>
      <c r="C7" s="37">
        <v>384011</v>
      </c>
      <c r="D7" s="37">
        <v>47</v>
      </c>
      <c r="E7" s="37">
        <v>17</v>
      </c>
      <c r="F7" s="37">
        <v>1</v>
      </c>
      <c r="G7" s="37">
        <v>0</v>
      </c>
      <c r="H7" s="37" t="s">
        <v>96</v>
      </c>
      <c r="I7" s="37" t="s">
        <v>97</v>
      </c>
      <c r="J7" s="37" t="s">
        <v>98</v>
      </c>
      <c r="K7" s="37" t="s">
        <v>99</v>
      </c>
      <c r="L7" s="37" t="s">
        <v>100</v>
      </c>
      <c r="M7" s="37" t="s">
        <v>101</v>
      </c>
      <c r="N7" s="38" t="s">
        <v>102</v>
      </c>
      <c r="O7" s="38" t="s">
        <v>103</v>
      </c>
      <c r="P7" s="38">
        <v>31.36</v>
      </c>
      <c r="Q7" s="38">
        <v>98.07</v>
      </c>
      <c r="R7" s="38">
        <v>2318</v>
      </c>
      <c r="S7" s="38">
        <v>30668</v>
      </c>
      <c r="T7" s="38">
        <v>20.41</v>
      </c>
      <c r="U7" s="38">
        <v>1502.6</v>
      </c>
      <c r="V7" s="38">
        <v>9597</v>
      </c>
      <c r="W7" s="38">
        <v>1.6</v>
      </c>
      <c r="X7" s="38">
        <v>5998.13</v>
      </c>
      <c r="Y7" s="38">
        <v>83.58</v>
      </c>
      <c r="Z7" s="38">
        <v>83.77</v>
      </c>
      <c r="AA7" s="38">
        <v>77.650000000000006</v>
      </c>
      <c r="AB7" s="38">
        <v>78.66</v>
      </c>
      <c r="AC7" s="38">
        <v>84.21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977.66</v>
      </c>
      <c r="BG7" s="38">
        <v>1063.03</v>
      </c>
      <c r="BH7" s="38">
        <v>642.33000000000004</v>
      </c>
      <c r="BI7" s="38">
        <v>630.54</v>
      </c>
      <c r="BJ7" s="38">
        <v>632.82000000000005</v>
      </c>
      <c r="BK7" s="38">
        <v>1862.51</v>
      </c>
      <c r="BL7" s="38">
        <v>1120.55</v>
      </c>
      <c r="BM7" s="38">
        <v>855.79</v>
      </c>
      <c r="BN7" s="38">
        <v>948.07</v>
      </c>
      <c r="BO7" s="38">
        <v>1105.9100000000001</v>
      </c>
      <c r="BP7" s="38">
        <v>682.51</v>
      </c>
      <c r="BQ7" s="38">
        <v>68.2</v>
      </c>
      <c r="BR7" s="38">
        <v>68.75</v>
      </c>
      <c r="BS7" s="38">
        <v>66.31</v>
      </c>
      <c r="BT7" s="38">
        <v>57.99</v>
      </c>
      <c r="BU7" s="38">
        <v>73.33</v>
      </c>
      <c r="BV7" s="38">
        <v>53.03</v>
      </c>
      <c r="BW7" s="38">
        <v>73.28</v>
      </c>
      <c r="BX7" s="38">
        <v>82.82</v>
      </c>
      <c r="BY7" s="38">
        <v>83.31</v>
      </c>
      <c r="BZ7" s="38">
        <v>76.319999999999993</v>
      </c>
      <c r="CA7" s="38">
        <v>100.34</v>
      </c>
      <c r="CB7" s="38">
        <v>210.19</v>
      </c>
      <c r="CC7" s="38">
        <v>208.23</v>
      </c>
      <c r="CD7" s="38">
        <v>215.31</v>
      </c>
      <c r="CE7" s="38">
        <v>247.52</v>
      </c>
      <c r="CF7" s="38">
        <v>195.65</v>
      </c>
      <c r="CG7" s="38">
        <v>250.86</v>
      </c>
      <c r="CH7" s="38">
        <v>193.1</v>
      </c>
      <c r="CI7" s="38">
        <v>165.76</v>
      </c>
      <c r="CJ7" s="38">
        <v>160.62</v>
      </c>
      <c r="CK7" s="38">
        <v>171.08</v>
      </c>
      <c r="CL7" s="38">
        <v>136.15</v>
      </c>
      <c r="CM7" s="38">
        <v>42.45</v>
      </c>
      <c r="CN7" s="38">
        <v>43.57</v>
      </c>
      <c r="CO7" s="38">
        <v>44.24</v>
      </c>
      <c r="CP7" s="38">
        <v>44.31</v>
      </c>
      <c r="CQ7" s="38">
        <v>44.39</v>
      </c>
      <c r="CR7" s="38">
        <v>37.950000000000003</v>
      </c>
      <c r="CS7" s="38">
        <v>51.05</v>
      </c>
      <c r="CT7" s="38">
        <v>50.12</v>
      </c>
      <c r="CU7" s="38">
        <v>49.98</v>
      </c>
      <c r="CV7" s="38">
        <v>50.06</v>
      </c>
      <c r="CW7" s="38">
        <v>59.64</v>
      </c>
      <c r="CX7" s="38">
        <v>77</v>
      </c>
      <c r="CY7" s="38">
        <v>77.239999999999995</v>
      </c>
      <c r="CZ7" s="38">
        <v>80.17</v>
      </c>
      <c r="DA7" s="38">
        <v>80.89</v>
      </c>
      <c r="DB7" s="38">
        <v>82.42</v>
      </c>
      <c r="DC7" s="38">
        <v>63.25</v>
      </c>
      <c r="DD7" s="38">
        <v>87.52</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0.19</v>
      </c>
      <c r="EL7" s="38">
        <v>0.16</v>
      </c>
      <c r="EM7" s="38">
        <v>0.2</v>
      </c>
      <c r="EN7" s="38">
        <v>0.34</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2021-01-28T06:25:13Z</cp:lastPrinted>
  <dcterms:created xsi:type="dcterms:W3CDTF">2020-12-04T02:49:18Z</dcterms:created>
  <dcterms:modified xsi:type="dcterms:W3CDTF">2021-01-28T06:25:45Z</dcterms:modified>
  <cp:category/>
</cp:coreProperties>
</file>