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709\Desktop\公営企業に係る経営比較分析表\14 松前町\提出用\"/>
    </mc:Choice>
  </mc:AlternateContent>
  <xr:revisionPtr revIDLastSave="0" documentId="13_ncr:1_{8B5BC3C3-284B-44D4-9BCE-EF8F91B8E254}" xr6:coauthVersionLast="36" xr6:coauthVersionMax="36" xr10:uidLastSave="{00000000-0000-0000-0000-000000000000}"/>
  <workbookProtection workbookAlgorithmName="SHA-512" workbookHashValue="nH4vflzeOT/LLFnkeq5UlX4VXGKpAjMnz7k5Qhl3U+Bvk3i3HF6vpnp4qA1JYHzFpR8yp+DXz51EjMAhhPFzXQ==" workbookSaltValue="1DemNnRhMkll04F/s99A0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W10"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<sst xmlns="http://schemas.openxmlformats.org/spreadsheetml/2006/main" count="228" uniqueCount="113">
  <si>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</si>
  <si>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</si>
  <si>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</si>
  <si>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</si>
  <si>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</si>
  <si>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</si>
  <si>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</si>
  <si>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</si>
  <si>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</si>
  <si>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</si>
  <si>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</si>
  <si>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</si>
  <si>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</si>
  <si>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</si>
  <si>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</si>
  <si>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</si>
  <si>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</si>
  <si>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</si>
  <si>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</si>
  <si>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</si>
  <si>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</si>
  <si>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</si>
  <si>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</si>
  <si>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</si>
  <si>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</si>
  <si>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</si>
  <si>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</si>
  <si>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</si>
  <si>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</si>
  <si>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</si>
  <si>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</si>
  <si>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</si>
  <si>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</si>
  <si>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</si>
  <si>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</si>
  <si>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</si>
  <si>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</si>
  <si>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</si>
  <si>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</si>
  <si>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</si>
  <si>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</si>
  <si>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</si>
  <si>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</si>
  <si>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</si>
  <si>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</si>
  <si>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</si>
  <si>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</si>
  <si>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</si>
  <si>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</si>
  <si>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</si>
  <si>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</si>
  <si>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</si>
  <si>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</si>
  <si>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</si>
  <si>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</si>
  <si>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</si>
  <si>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</si>
  <si>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</si>
  <si>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</si>
  <si>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</si>
  <si>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</si>
  <si>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</si>
  <si>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</si>
  <si>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</si>
  <si>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</si>
  <si>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</si>
  <si>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</si>
  <si>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</si>
  <si>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</si>
  <si>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</si>
  <si>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</si>
  <si>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</si>
  <si>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</si>
  <si>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</si>
  <si>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</si>
  <si>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</si>
  <si>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</si>
  <si>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</si>
  <si>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</si>
  <si>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</si>
  <si>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</si>
  <si>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</si>
  <si>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</si>
  <si>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</si>
  <si>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</si>
  <si>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</si>
  <si>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</si>
  <si>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</si>
  <si>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</si>
  <si>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</si>
  <si>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</si>
  <si>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</si>
  <si>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</si>
  <si>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</si>
  <si>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</si>
  <si>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</si>
  <si>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</si>
  <si>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</si>
  <si>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</si>
  <si>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</si>
  <si>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</si>
  <si>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</si>
  <si>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</si>
  <si>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</si>
  <si>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</si>
  <si>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</si>
  <si>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</si>
  <si>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</si>
  <si>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</si>
  <si>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</si>
  <si>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第６次拡張事業計画を基に、施設等の更新を計画的に実施してきており、管路経年化率は低く法定耐用年数を超えた管路は少ない状況である。
　今後は経営状況を勘案したうえで、浄水場の建設及び計画的な配水管等の耐震対策を行っていく必要がある。</t>
    <rPh sb="2" eb="3">
      <t>ダイ</t>
    </rPh>
    <rPh sb="4" eb="5">
      <t>ジ</t>
    </rPh>
    <rPh sb="5" eb="7">
      <t>カクチョウ</t>
    </rPh>
    <rPh sb="7" eb="9">
      <t>ジギョウ</t>
    </rPh>
    <rPh sb="9" eb="11">
      <t>ケイカク</t>
    </rPh>
    <rPh sb="12" eb="13">
      <t>モト</t>
    </rPh>
    <rPh sb="15" eb="17">
      <t>シセツ</t>
    </rPh>
    <rPh sb="17" eb="18">
      <t>トウ</t>
    </rPh>
    <rPh sb="19" eb="21">
      <t>コウシン</t>
    </rPh>
    <rPh sb="22" eb="25">
      <t>ケイカクテキ</t>
    </rPh>
    <rPh sb="26" eb="28">
      <t>ジッシ</t>
    </rPh>
    <rPh sb="35" eb="37">
      <t>カンロ</t>
    </rPh>
    <rPh sb="37" eb="40">
      <t>ケイネンカ</t>
    </rPh>
    <rPh sb="40" eb="41">
      <t>リツ</t>
    </rPh>
    <rPh sb="42" eb="43">
      <t>ヒク</t>
    </rPh>
    <rPh sb="44" eb="46">
      <t>ホウテイ</t>
    </rPh>
    <rPh sb="46" eb="48">
      <t>タイヨウ</t>
    </rPh>
    <rPh sb="48" eb="50">
      <t>ネンスウ</t>
    </rPh>
    <rPh sb="51" eb="52">
      <t>コ</t>
    </rPh>
    <rPh sb="54" eb="56">
      <t>カンロ</t>
    </rPh>
    <rPh sb="57" eb="58">
      <t>スク</t>
    </rPh>
    <rPh sb="60" eb="62">
      <t>ジョウキョウ</t>
    </rPh>
    <rPh sb="68" eb="70">
      <t>コンゴ</t>
    </rPh>
    <rPh sb="71" eb="73">
      <t>ケイエイ</t>
    </rPh>
    <rPh sb="73" eb="75">
      <t>ジョウキョウ</t>
    </rPh>
    <rPh sb="76" eb="78">
      <t>カンアン</t>
    </rPh>
    <rPh sb="84" eb="87">
      <t>ジョウスイジョウ</t>
    </rPh>
    <rPh sb="88" eb="90">
      <t>ケンセツ</t>
    </rPh>
    <rPh sb="90" eb="91">
      <t>オヨ</t>
    </rPh>
    <rPh sb="92" eb="95">
      <t>ケイカクテキ</t>
    </rPh>
    <rPh sb="96" eb="99">
      <t>ハイスイカン</t>
    </rPh>
    <rPh sb="99" eb="100">
      <t>トウ</t>
    </rPh>
    <rPh sb="101" eb="103">
      <t>タイシン</t>
    </rPh>
    <rPh sb="103" eb="105">
      <t>タイサク</t>
    </rPh>
    <rPh sb="106" eb="107">
      <t>オコナ</t>
    </rPh>
    <rPh sb="111" eb="113">
      <t>ヒツヨウ</t>
    </rPh>
    <phoneticPr fontId="4"/>
  </si>
  <si>
    <t xml:space="preserve">
　第６次拡張事業計画を基に、施設建設及び計画的な配水管等の耐震対策を行い、安心・安全な水を供給できる環境を整えていく必要がある。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rPh sb="2" eb="3">
      <t>ダイ</t>
    </rPh>
    <rPh sb="4" eb="5">
      <t>ジ</t>
    </rPh>
    <rPh sb="5" eb="7">
      <t>カクチョウ</t>
    </rPh>
    <rPh sb="7" eb="9">
      <t>ジギョウ</t>
    </rPh>
    <rPh sb="9" eb="11">
      <t>ケイカク</t>
    </rPh>
    <rPh sb="12" eb="13">
      <t>モト</t>
    </rPh>
    <rPh sb="15" eb="17">
      <t>シセツ</t>
    </rPh>
    <rPh sb="17" eb="19">
      <t>ケンセツ</t>
    </rPh>
    <rPh sb="19" eb="20">
      <t>オヨ</t>
    </rPh>
    <rPh sb="21" eb="23">
      <t>ケイカク</t>
    </rPh>
    <rPh sb="23" eb="24">
      <t>テキ</t>
    </rPh>
    <rPh sb="25" eb="28">
      <t>ハイスイカン</t>
    </rPh>
    <rPh sb="28" eb="29">
      <t>トウ</t>
    </rPh>
    <rPh sb="30" eb="32">
      <t>タイシン</t>
    </rPh>
    <rPh sb="32" eb="34">
      <t>タイサク</t>
    </rPh>
    <rPh sb="35" eb="36">
      <t>オコナ</t>
    </rPh>
    <rPh sb="38" eb="40">
      <t>アンシン</t>
    </rPh>
    <rPh sb="41" eb="43">
      <t>アンゼン</t>
    </rPh>
    <rPh sb="44" eb="45">
      <t>ミズ</t>
    </rPh>
    <rPh sb="46" eb="48">
      <t>キョウキュウ</t>
    </rPh>
    <rPh sb="51" eb="53">
      <t>カンキョウ</t>
    </rPh>
    <rPh sb="54" eb="55">
      <t>トトノ</t>
    </rPh>
    <rPh sb="59" eb="61">
      <t>ヒツヨウ</t>
    </rPh>
    <rPh sb="72" eb="74">
      <t>コンゴ</t>
    </rPh>
    <rPh sb="75" eb="77">
      <t>ジギョウ</t>
    </rPh>
    <rPh sb="77" eb="79">
      <t>ケイカク</t>
    </rPh>
    <rPh sb="85" eb="87">
      <t>ヒヨウ</t>
    </rPh>
    <rPh sb="88" eb="90">
      <t>ゾウカ</t>
    </rPh>
    <rPh sb="93" eb="95">
      <t>ケイエイ</t>
    </rPh>
    <rPh sb="95" eb="97">
      <t>ジョウキョウ</t>
    </rPh>
    <rPh sb="98" eb="100">
      <t>アッカ</t>
    </rPh>
    <rPh sb="101" eb="103">
      <t>コウリョ</t>
    </rPh>
    <rPh sb="109" eb="111">
      <t>ジギョウ</t>
    </rPh>
    <rPh sb="112" eb="114">
      <t>スイシン</t>
    </rPh>
    <rPh sb="115" eb="117">
      <t>ヒツヨウ</t>
    </rPh>
    <phoneticPr fontId="4"/>
  </si>
  <si>
    <t xml:space="preserve">
　経常収支比率は、２年連続で100％を若干下回っている。累積欠損金は発生していないが経営改善に向けた取り組みが必要となっている。
　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その一方で、施設整備に伴い企業債残高対給水収益比率は平均値を上回っている。また、給水原価が上昇したことにより、過去５年間、料金回収率が100％を下回っている。</t>
    <rPh sb="2" eb="4">
      <t>ケイジョウ</t>
    </rPh>
    <rPh sb="4" eb="6">
      <t>シュウシ</t>
    </rPh>
    <rPh sb="6" eb="8">
      <t>ヒリツ</t>
    </rPh>
    <rPh sb="11" eb="12">
      <t>ネン</t>
    </rPh>
    <rPh sb="12" eb="14">
      <t>レンゾク</t>
    </rPh>
    <rPh sb="20" eb="22">
      <t>ジャッカン</t>
    </rPh>
    <rPh sb="22" eb="23">
      <t>シタ</t>
    </rPh>
    <rPh sb="29" eb="31">
      <t>ルイセキ</t>
    </rPh>
    <rPh sb="31" eb="33">
      <t>ケッソン</t>
    </rPh>
    <rPh sb="33" eb="34">
      <t>キン</t>
    </rPh>
    <rPh sb="35" eb="37">
      <t>ハッセイ</t>
    </rPh>
    <rPh sb="43" eb="45">
      <t>ケイエイ</t>
    </rPh>
    <rPh sb="45" eb="47">
      <t>カイゼン</t>
    </rPh>
    <rPh sb="48" eb="49">
      <t>ム</t>
    </rPh>
    <rPh sb="51" eb="52">
      <t>ト</t>
    </rPh>
    <rPh sb="53" eb="54">
      <t>ク</t>
    </rPh>
    <rPh sb="56" eb="58">
      <t>ヒツヨウ</t>
    </rPh>
    <rPh sb="67" eb="69">
      <t>シセツ</t>
    </rPh>
    <rPh sb="69" eb="71">
      <t>リヨウ</t>
    </rPh>
    <rPh sb="71" eb="72">
      <t>リツ</t>
    </rPh>
    <rPh sb="73" eb="76">
      <t>ユウシュウリツ</t>
    </rPh>
    <rPh sb="77" eb="80">
      <t>ヘイキンチ</t>
    </rPh>
    <rPh sb="83" eb="84">
      <t>タカ</t>
    </rPh>
    <rPh sb="88" eb="90">
      <t>キュウスイ</t>
    </rPh>
    <rPh sb="90" eb="92">
      <t>ゲンカ</t>
    </rPh>
    <rPh sb="93" eb="96">
      <t>ヘイキンチ</t>
    </rPh>
    <rPh sb="99" eb="100">
      <t>ヒク</t>
    </rPh>
    <rPh sb="106" eb="109">
      <t>コウリツテキ</t>
    </rPh>
    <rPh sb="110" eb="112">
      <t>キュウスイ</t>
    </rPh>
    <rPh sb="113" eb="114">
      <t>オコナ</t>
    </rPh>
    <rPh sb="123" eb="125">
      <t>イッポウ</t>
    </rPh>
    <rPh sb="127" eb="129">
      <t>シセツ</t>
    </rPh>
    <rPh sb="129" eb="131">
      <t>セイビ</t>
    </rPh>
    <rPh sb="132" eb="133">
      <t>トモナ</t>
    </rPh>
    <rPh sb="134" eb="136">
      <t>キギョウ</t>
    </rPh>
    <rPh sb="136" eb="137">
      <t>サイ</t>
    </rPh>
    <rPh sb="137" eb="139">
      <t>ザンダカ</t>
    </rPh>
    <rPh sb="139" eb="140">
      <t>タイ</t>
    </rPh>
    <rPh sb="140" eb="142">
      <t>キュウスイ</t>
    </rPh>
    <rPh sb="142" eb="144">
      <t>シュウエキ</t>
    </rPh>
    <rPh sb="144" eb="146">
      <t>ヒリツ</t>
    </rPh>
    <rPh sb="147" eb="150">
      <t>ヘイキンチ</t>
    </rPh>
    <rPh sb="151" eb="152">
      <t>ウワ</t>
    </rPh>
    <rPh sb="152" eb="153">
      <t>マワ</t>
    </rPh>
    <rPh sb="161" eb="163">
      <t>キュウスイ</t>
    </rPh>
    <rPh sb="163" eb="165">
      <t>ゲンカ</t>
    </rPh>
    <rPh sb="166" eb="168">
      <t>ジョウショウ</t>
    </rPh>
    <rPh sb="176" eb="178">
      <t>カコ</t>
    </rPh>
    <rPh sb="179" eb="181">
      <t>ネンカン</t>
    </rPh>
    <rPh sb="182" eb="184">
      <t>リョウキン</t>
    </rPh>
    <rPh sb="184" eb="186">
      <t>カイシュウ</t>
    </rPh>
    <rPh sb="186" eb="187">
      <t>リツ</t>
    </rPh>
    <rPh sb="193" eb="19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</si>
</sst>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0.66</c:v>
                </c:pt>
                <c:pt idx="1">
                  <c:v>0.48</c:v>
                </c:pt>
                <c:pt idx="2">
                  <c:v>0.61</c:v>
                </c:pt>
                <c:pt idx="3">
                  <c:v>0.18</c:v>
                </c:pt>
                <c:pt idx="4">
                  <c:v>0.82</c:v>
                </c:pt>
              </c:numCache>
            </c:numRef>
          </c:val>
          <c:extLst>
            <c:ext xmlns:c16="http://schemas.microsoft.com/office/drawing/2014/chart" uri="{C3380CC4-5D6E-409C-BE32-E72D297353CC}">
              <c16:uniqueId val="{00000000-76EF-4EF2-B966-16719E8165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76EF-4EF2-B966-16719E8165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61.72</c:v>
                </c:pt>
                <c:pt idx="1">
                  <c:v>62.29</c:v>
                </c:pt>
                <c:pt idx="2">
                  <c:v>63.44</c:v>
                </c:pt>
                <c:pt idx="3">
                  <c:v>63.58</c:v>
                </c:pt>
                <c:pt idx="4">
                  <c:v>63.47</c:v>
                </c:pt>
              </c:numCache>
            </c:numRef>
          </c:val>
          <c:extLst>
            <c:ext xmlns:c16="http://schemas.microsoft.com/office/drawing/2014/chart" uri="{C3380CC4-5D6E-409C-BE32-E72D297353CC}">
              <c16:uniqueId val="{00000000-85AB-4FA8-92DE-7F31BA4150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85AB-4FA8-92DE-7F31BA4150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93.53</c:v>
                </c:pt>
                <c:pt idx="1">
                  <c:v>94.17</c:v>
                </c:pt>
                <c:pt idx="2">
                  <c:v>91.29</c:v>
                </c:pt>
                <c:pt idx="3">
                  <c:v>91.67</c:v>
                </c:pt>
                <c:pt idx="4">
                  <c:v>91.55</c:v>
                </c:pt>
              </c:numCache>
            </c:numRef>
          </c:val>
          <c:extLst>
            <c:ext xmlns:c16="http://schemas.microsoft.com/office/drawing/2014/chart" uri="{C3380CC4-5D6E-409C-BE32-E72D297353CC}">
              <c16:uniqueId val="{00000000-4E16-4DCF-992F-349C93FD69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4E16-4DCF-992F-349C93FD69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101.03</c:v>
                </c:pt>
                <c:pt idx="1">
                  <c:v>102.66</c:v>
                </c:pt>
                <c:pt idx="2">
                  <c:v>100.84</c:v>
                </c:pt>
                <c:pt idx="3">
                  <c:v>99.43</c:v>
                </c:pt>
                <c:pt idx="4">
                  <c:v>99.61</c:v>
                </c:pt>
              </c:numCache>
            </c:numRef>
          </c:val>
          <c:extLst>
            <c:ext xmlns:c16="http://schemas.microsoft.com/office/drawing/2014/chart" uri="{C3380CC4-5D6E-409C-BE32-E72D297353CC}">
              <c16:uniqueId val="{00000000-D052-4741-BA77-9DCEEB4D20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D052-4741-BA77-9DCEEB4D20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37.04</c:v>
                </c:pt>
                <c:pt idx="1">
                  <c:v>39.1</c:v>
                </c:pt>
                <c:pt idx="2">
                  <c:v>40.6</c:v>
                </c:pt>
                <c:pt idx="3">
                  <c:v>42.55</c:v>
                </c:pt>
                <c:pt idx="4">
                  <c:v>44.23</c:v>
                </c:pt>
              </c:numCache>
            </c:numRef>
          </c:val>
          <c:extLst>
            <c:ext xmlns:c16="http://schemas.microsoft.com/office/drawing/2014/chart" uri="{C3380CC4-5D6E-409C-BE32-E72D297353CC}">
              <c16:uniqueId val="{00000000-F944-48AD-8571-09FE89CC5D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944-48AD-8571-09FE89CC5D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18.329999999999998</c:v>
                </c:pt>
                <c:pt idx="1">
                  <c:v>0.34</c:v>
                </c:pt>
                <c:pt idx="2">
                  <c:v>0.75</c:v>
                </c:pt>
                <c:pt idx="3">
                  <c:v>1.1200000000000001</c:v>
                </c:pt>
                <c:pt idx="4">
                  <c:v>2.83</c:v>
                </c:pt>
              </c:numCache>
            </c:numRef>
          </c:val>
          <c:extLst>
            <c:ext xmlns:c16="http://schemas.microsoft.com/office/drawing/2014/chart" uri="{C3380CC4-5D6E-409C-BE32-E72D297353CC}">
              <c16:uniqueId val="{00000000-5E1F-49D1-BB00-3A5FDDAC48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E1F-49D1-BB00-3A5FDDAC48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86-4BF2-A885-5204488987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B86-4BF2-A885-5204488987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563.30999999999995</c:v>
                </c:pt>
                <c:pt idx="1">
                  <c:v>549.26</c:v>
                </c:pt>
                <c:pt idx="2">
                  <c:v>491.03</c:v>
                </c:pt>
                <c:pt idx="3">
                  <c:v>503.73</c:v>
                </c:pt>
                <c:pt idx="4">
                  <c:v>516.82000000000005</c:v>
                </c:pt>
              </c:numCache>
            </c:numRef>
          </c:val>
          <c:extLst>
            <c:ext xmlns:c16="http://schemas.microsoft.com/office/drawing/2014/chart" uri="{C3380CC4-5D6E-409C-BE32-E72D297353CC}">
              <c16:uniqueId val="{00000000-BA7B-4B01-ADD0-EFBF6B9849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BA7B-4B01-ADD0-EFBF6B9849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807.5</c:v>
                </c:pt>
                <c:pt idx="1">
                  <c:v>796.26</c:v>
                </c:pt>
                <c:pt idx="2">
                  <c:v>805.45</c:v>
                </c:pt>
                <c:pt idx="3">
                  <c:v>793.11</c:v>
                </c:pt>
                <c:pt idx="4">
                  <c:v>806.1</c:v>
                </c:pt>
              </c:numCache>
            </c:numRef>
          </c:val>
          <c:extLst>
            <c:ext xmlns:c16="http://schemas.microsoft.com/office/drawing/2014/chart" uri="{C3380CC4-5D6E-409C-BE32-E72D297353CC}">
              <c16:uniqueId val="{00000000-5941-4E2D-B563-5F46EBA4AC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941-4E2D-B563-5F46EBA4AC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97.45</c:v>
                </c:pt>
                <c:pt idx="1">
                  <c:v>98.82</c:v>
                </c:pt>
                <c:pt idx="2">
                  <c:v>97.18</c:v>
                </c:pt>
                <c:pt idx="3">
                  <c:v>95.4</c:v>
                </c:pt>
                <c:pt idx="4">
                  <c:v>95.36</c:v>
                </c:pt>
              </c:numCache>
            </c:numRef>
          </c:val>
          <c:extLst>
            <c:ext xmlns:c16="http://schemas.microsoft.com/office/drawing/2014/chart" uri="{C3380CC4-5D6E-409C-BE32-E72D297353CC}">
              <c16:uniqueId val="{00000000-44D9-4ABD-9ADB-5400B79399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4D9-4ABD-9ADB-5400B79399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119.45</c:v>
                </c:pt>
                <c:pt idx="1">
                  <c:v>117.61</c:v>
                </c:pt>
                <c:pt idx="2">
                  <c:v>119.94</c:v>
                </c:pt>
                <c:pt idx="3">
                  <c:v>121.89</c:v>
                </c:pt>
                <c:pt idx="4">
                  <c:v>122.53</c:v>
                </c:pt>
              </c:numCache>
            </c:numRef>
          </c:val>
          <c:extLst>
            <c:ext xmlns:c16="http://schemas.microsoft.com/office/drawing/2014/chart" uri="{C3380CC4-5D6E-409C-BE32-E72D297353CC}">
              <c16:uniqueId val="{00000000-998E-495A-81F5-B3D403E7DF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98E-495A-81F5-B3D403E7DF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松前町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30668</v>
      </c>
      <c r="AM8" s="61"/>
      <c r="AN8" s="61"/>
      <c r="AO8" s="61"/>
      <c r="AP8" s="61"/>
      <c r="AQ8" s="61"/>
      <c r="AR8" s="61"/>
      <c r="AS8" s="61"/>
      <c r="AT8" s="52">
        <f>データ!$S$6</f>
        <v>20.41</v>
      </c>
      <c r="AU8" s="53"/>
      <c r="AV8" s="53"/>
      <c r="AW8" s="53"/>
      <c r="AX8" s="53"/>
      <c r="AY8" s="53"/>
      <c r="AZ8" s="53"/>
      <c r="BA8" s="53"/>
      <c r="BB8" s="54">
        <f>データ!$T$6</f>
        <v>1502.6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47.84</v>
      </c>
      <c r="J10" s="53"/>
      <c r="K10" s="53"/>
      <c r="L10" s="53"/>
      <c r="M10" s="53"/>
      <c r="N10" s="53"/>
      <c r="O10" s="64"/>
      <c r="P10" s="54">
        <f>データ!$P$6</f>
        <v>98.07</v>
      </c>
      <c r="Q10" s="54"/>
      <c r="R10" s="54"/>
      <c r="S10" s="54"/>
      <c r="T10" s="54"/>
      <c r="U10" s="54"/>
      <c r="V10" s="54"/>
      <c r="W10" s="61">
        <f>データ!$Q$6</f>
        <v>2129</v>
      </c>
      <c r="X10" s="61"/>
      <c r="Y10" s="61"/>
      <c r="Z10" s="61"/>
      <c r="AA10" s="61"/>
      <c r="AB10" s="61"/>
      <c r="AC10" s="61"/>
      <c r="AD10" s="2"/>
      <c r="AE10" s="2"/>
      <c r="AF10" s="2"/>
      <c r="AG10" s="2"/>
      <c r="AH10" s="4"/>
      <c r="AI10" s="4"/>
      <c r="AJ10" s="4"/>
      <c r="AK10" s="4"/>
      <c r="AL10" s="61">
        <f>データ!$U$6</f>
        <v>30013</v>
      </c>
      <c r="AM10" s="61"/>
      <c r="AN10" s="61"/>
      <c r="AO10" s="61"/>
      <c r="AP10" s="61"/>
      <c r="AQ10" s="61"/>
      <c r="AR10" s="61"/>
      <c r="AS10" s="61"/>
      <c r="AT10" s="52">
        <f>データ!$V$6</f>
        <v>20.41</v>
      </c>
      <c r="AU10" s="53"/>
      <c r="AV10" s="53"/>
      <c r="AW10" s="53"/>
      <c r="AX10" s="53"/>
      <c r="AY10" s="53"/>
      <c r="AZ10" s="53"/>
      <c r="BA10" s="53"/>
      <c r="BB10" s="54">
        <f>データ!$W$6</f>
        <v>1470.5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gBHDbkVpM3K2CvV2zu5cIua8Ux2Du44/EuzK5MrQHGx3DEWxTgrTMBShE8rmBC/8io7yQVO0yv5EnJjdMqQmQ==" saltValue="Mr5y71z3Q7Xa8wv1+Q89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384011</v>
      </c>
      <c r="D6" s="34">
        <f t="shared" si="3"/>
        <v>46</v>
      </c>
      <c r="E6" s="34">
        <f t="shared" si="3"/>
        <v>1</v>
      </c>
      <c r="F6" s="34">
        <f t="shared" si="3"/>
        <v>0</v>
      </c>
      <c r="G6" s="34">
        <f t="shared" si="3"/>
        <v>1</v>
      </c>
      <c r="H6" s="34" t="str">
        <f t="shared" si="3"/>
        <v>愛媛県　松前町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47.84</v>
      </c>
      <c r="P6" s="35">
        <f t="shared" si="3"/>
        <v>98.07</v>
      </c>
      <c r="Q6" s="35">
        <f t="shared" si="3"/>
        <v>2129</v>
      </c>
      <c r="R6" s="35">
        <f t="shared" si="3"/>
        <v>30668</v>
      </c>
      <c r="S6" s="35">
        <f t="shared" si="3"/>
        <v>20.41</v>
      </c>
      <c r="T6" s="35">
        <f t="shared" si="3"/>
        <v>1502.6</v>
      </c>
      <c r="U6" s="35">
        <f t="shared" si="3"/>
        <v>30013</v>
      </c>
      <c r="V6" s="35">
        <f t="shared" si="3"/>
        <v>20.41</v>
      </c>
      <c r="W6" s="35">
        <f t="shared" si="3"/>
        <v>1470.5</v>
      </c>
      <c r="X6" s="36">
        <f>IF(X7="",NA(),X7)</f>
        <v>101.03</v>
      </c>
      <c r="Y6" s="36">
        <f t="shared" ref="Y6:AG6" si="4">IF(Y7="",NA(),Y7)</f>
        <v>102.66</v>
      </c>
      <c r="Z6" s="36">
        <f t="shared" si="4"/>
        <v>100.84</v>
      </c>
      <c r="AA6" s="36">
        <f t="shared" si="4"/>
        <v>99.43</v>
      </c>
      <c r="AB6" s="36">
        <f t="shared" si="4"/>
        <v>99.61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563.30999999999995</v>
      </c>
      <c r="AU6" s="36">
        <f t="shared" ref="AU6:BC6" si="6">IF(AU7="",NA(),AU7)</f>
        <v>549.26</v>
      </c>
      <c r="AV6" s="36">
        <f t="shared" si="6"/>
        <v>491.03</v>
      </c>
      <c r="AW6" s="36">
        <f t="shared" si="6"/>
        <v>503.73</v>
      </c>
      <c r="AX6" s="36">
        <f t="shared" si="6"/>
        <v>516.82000000000005</v>
      </c>
      <c r="AY6" s="36">
        <f t="shared" si="6"/>
        <v>371.31</v>
      </c>
      <c r="AZ6" s="36">
        <f t="shared" si="6"/>
        <v>377.63</v>
      </c>
      <c r="BA6" s="36">
        <f t="shared" si="6"/>
        <v>357.34</v>
      </c>
      <c r="BB6" s="36">
        <f t="shared" si="6"/>
        <v>366.03</v>
      </c>
      <c r="BC6" s="36">
        <f t="shared" si="6"/>
        <v>365.18</v>
      </c>
      <c r="BD6" s="35" t="str">
        <f>IF(BD7="","",IF(BD7="-","【-】","【"&amp;SUBSTITUTE(TEXT(BD7,"#,##0.00"),"-","△")&amp;"】"))</f>
        <v>【264.97】</v>
      </c>
      <c r="BE6" s="36">
        <f>IF(BE7="",NA(),BE7)</f>
        <v>807.5</v>
      </c>
      <c r="BF6" s="36">
        <f t="shared" ref="BF6:BN6" si="7">IF(BF7="",NA(),BF7)</f>
        <v>796.26</v>
      </c>
      <c r="BG6" s="36">
        <f t="shared" si="7"/>
        <v>805.45</v>
      </c>
      <c r="BH6" s="36">
        <f t="shared" si="7"/>
        <v>793.11</v>
      </c>
      <c r="BI6" s="36">
        <f t="shared" si="7"/>
        <v>806.1</v>
      </c>
      <c r="BJ6" s="36">
        <f t="shared" si="7"/>
        <v>373.09</v>
      </c>
      <c r="BK6" s="36">
        <f t="shared" si="7"/>
        <v>364.71</v>
      </c>
      <c r="BL6" s="36">
        <f t="shared" si="7"/>
        <v>373.69</v>
      </c>
      <c r="BM6" s="36">
        <f t="shared" si="7"/>
        <v>370.12</v>
      </c>
      <c r="BN6" s="36">
        <f t="shared" si="7"/>
        <v>371.65</v>
      </c>
      <c r="BO6" s="35" t="str">
        <f>IF(BO7="","",IF(BO7="-","【-】","【"&amp;SUBSTITUTE(TEXT(BO7,"#,##0.00"),"-","△")&amp;"】"))</f>
        <v>【266.61】</v>
      </c>
      <c r="BP6" s="36">
        <f>IF(BP7="",NA(),BP7)</f>
        <v>97.45</v>
      </c>
      <c r="BQ6" s="36">
        <f t="shared" ref="BQ6:BY6" si="8">IF(BQ7="",NA(),BQ7)</f>
        <v>98.82</v>
      </c>
      <c r="BR6" s="36">
        <f t="shared" si="8"/>
        <v>97.18</v>
      </c>
      <c r="BS6" s="36">
        <f t="shared" si="8"/>
        <v>95.4</v>
      </c>
      <c r="BT6" s="36">
        <f t="shared" si="8"/>
        <v>95.36</v>
      </c>
      <c r="BU6" s="36">
        <f t="shared" si="8"/>
        <v>99.99</v>
      </c>
      <c r="BV6" s="36">
        <f t="shared" si="8"/>
        <v>100.65</v>
      </c>
      <c r="BW6" s="36">
        <f t="shared" si="8"/>
        <v>99.87</v>
      </c>
      <c r="BX6" s="36">
        <f t="shared" si="8"/>
        <v>100.42</v>
      </c>
      <c r="BY6" s="36">
        <f t="shared" si="8"/>
        <v>98.77</v>
      </c>
      <c r="BZ6" s="35" t="str">
        <f>IF(BZ7="","",IF(BZ7="-","【-】","【"&amp;SUBSTITUTE(TEXT(BZ7,"#,##0.00"),"-","△")&amp;"】"))</f>
        <v>【103.24】</v>
      </c>
      <c r="CA6" s="36">
        <f>IF(CA7="",NA(),CA7)</f>
        <v>119.45</v>
      </c>
      <c r="CB6" s="36">
        <f t="shared" ref="CB6:CJ6" si="9">IF(CB7="",NA(),CB7)</f>
        <v>117.61</v>
      </c>
      <c r="CC6" s="36">
        <f t="shared" si="9"/>
        <v>119.94</v>
      </c>
      <c r="CD6" s="36">
        <f t="shared" si="9"/>
        <v>121.89</v>
      </c>
      <c r="CE6" s="36">
        <f t="shared" si="9"/>
        <v>122.53</v>
      </c>
      <c r="CF6" s="36">
        <f t="shared" si="9"/>
        <v>171.15</v>
      </c>
      <c r="CG6" s="36">
        <f t="shared" si="9"/>
        <v>170.19</v>
      </c>
      <c r="CH6" s="36">
        <f t="shared" si="9"/>
        <v>171.81</v>
      </c>
      <c r="CI6" s="36">
        <f t="shared" si="9"/>
        <v>171.67</v>
      </c>
      <c r="CJ6" s="36">
        <f t="shared" si="9"/>
        <v>173.67</v>
      </c>
      <c r="CK6" s="35" t="str">
        <f>IF(CK7="","",IF(CK7="-","【-】","【"&amp;SUBSTITUTE(TEXT(CK7,"#,##0.00"),"-","△")&amp;"】"))</f>
        <v>【168.38】</v>
      </c>
      <c r="CL6" s="36">
        <f>IF(CL7="",NA(),CL7)</f>
        <v>61.72</v>
      </c>
      <c r="CM6" s="36">
        <f t="shared" ref="CM6:CU6" si="10">IF(CM7="",NA(),CM7)</f>
        <v>62.29</v>
      </c>
      <c r="CN6" s="36">
        <f t="shared" si="10"/>
        <v>63.44</v>
      </c>
      <c r="CO6" s="36">
        <f t="shared" si="10"/>
        <v>63.58</v>
      </c>
      <c r="CP6" s="36">
        <f t="shared" si="10"/>
        <v>63.47</v>
      </c>
      <c r="CQ6" s="36">
        <f t="shared" si="10"/>
        <v>58.53</v>
      </c>
      <c r="CR6" s="36">
        <f t="shared" si="10"/>
        <v>59.01</v>
      </c>
      <c r="CS6" s="36">
        <f t="shared" si="10"/>
        <v>60.03</v>
      </c>
      <c r="CT6" s="36">
        <f t="shared" si="10"/>
        <v>59.74</v>
      </c>
      <c r="CU6" s="36">
        <f t="shared" si="10"/>
        <v>59.67</v>
      </c>
      <c r="CV6" s="35" t="str">
        <f>IF(CV7="","",IF(CV7="-","【-】","【"&amp;SUBSTITUTE(TEXT(CV7,"#,##0.00"),"-","△")&amp;"】"))</f>
        <v>【60.00】</v>
      </c>
      <c r="CW6" s="36">
        <f>IF(CW7="",NA(),CW7)</f>
        <v>93.53</v>
      </c>
      <c r="CX6" s="36">
        <f t="shared" ref="CX6:DF6" si="11">IF(CX7="",NA(),CX7)</f>
        <v>94.17</v>
      </c>
      <c r="CY6" s="36">
        <f t="shared" si="11"/>
        <v>91.29</v>
      </c>
      <c r="CZ6" s="36">
        <f t="shared" si="11"/>
        <v>91.67</v>
      </c>
      <c r="DA6" s="36">
        <f t="shared" si="11"/>
        <v>91.55</v>
      </c>
      <c r="DB6" s="36">
        <f t="shared" si="11"/>
        <v>85.26</v>
      </c>
      <c r="DC6" s="36">
        <f t="shared" si="11"/>
        <v>85.37</v>
      </c>
      <c r="DD6" s="36">
        <f t="shared" si="11"/>
        <v>84.81</v>
      </c>
      <c r="DE6" s="36">
        <f t="shared" si="11"/>
        <v>84.8</v>
      </c>
      <c r="DF6" s="36">
        <f t="shared" si="11"/>
        <v>84.6</v>
      </c>
      <c r="DG6" s="35" t="str">
        <f>IF(DG7="","",IF(DG7="-","【-】","【"&amp;SUBSTITUTE(TEXT(DG7,"#,##0.00"),"-","△")&amp;"】"))</f>
        <v>【89.80】</v>
      </c>
      <c r="DH6" s="36">
        <f>IF(DH7="",NA(),DH7)</f>
        <v>37.04</v>
      </c>
      <c r="DI6" s="36">
        <f t="shared" ref="DI6:DQ6" si="12">IF(DI7="",NA(),DI7)</f>
        <v>39.1</v>
      </c>
      <c r="DJ6" s="36">
        <f t="shared" si="12"/>
        <v>40.6</v>
      </c>
      <c r="DK6" s="36">
        <f t="shared" si="12"/>
        <v>42.55</v>
      </c>
      <c r="DL6" s="36">
        <f t="shared" si="12"/>
        <v>44.23</v>
      </c>
      <c r="DM6" s="36">
        <f t="shared" si="12"/>
        <v>45.75</v>
      </c>
      <c r="DN6" s="36">
        <f t="shared" si="12"/>
        <v>46.9</v>
      </c>
      <c r="DO6" s="36">
        <f t="shared" si="12"/>
        <v>47.28</v>
      </c>
      <c r="DP6" s="36">
        <f t="shared" si="12"/>
        <v>47.66</v>
      </c>
      <c r="DQ6" s="36">
        <f t="shared" si="12"/>
        <v>48.17</v>
      </c>
      <c r="DR6" s="35" t="str">
        <f>IF(DR7="","",IF(DR7="-","【-】","【"&amp;SUBSTITUTE(TEXT(DR7,"#,##0.00"),"-","△")&amp;"】"))</f>
        <v>【49.59】</v>
      </c>
      <c r="DS6" s="36">
        <f>IF(DS7="",NA(),DS7)</f>
        <v>18.329999999999998</v>
      </c>
      <c r="DT6" s="36">
        <f t="shared" ref="DT6:EB6" si="13">IF(DT7="",NA(),DT7)</f>
        <v>0.34</v>
      </c>
      <c r="DU6" s="36">
        <f t="shared" si="13"/>
        <v>0.75</v>
      </c>
      <c r="DV6" s="36">
        <f t="shared" si="13"/>
        <v>1.1200000000000001</v>
      </c>
      <c r="DW6" s="36">
        <f t="shared" si="13"/>
        <v>2.83</v>
      </c>
      <c r="DX6" s="36">
        <f t="shared" si="13"/>
        <v>10.54</v>
      </c>
      <c r="DY6" s="36">
        <f t="shared" si="13"/>
        <v>12.03</v>
      </c>
      <c r="DZ6" s="36">
        <f t="shared" si="13"/>
        <v>12.19</v>
      </c>
      <c r="EA6" s="36">
        <f t="shared" si="13"/>
        <v>15.1</v>
      </c>
      <c r="EB6" s="36">
        <f t="shared" si="13"/>
        <v>17.12</v>
      </c>
      <c r="EC6" s="35" t="str">
        <f>IF(EC7="","",IF(EC7="-","【-】","【"&amp;SUBSTITUTE(TEXT(EC7,"#,##0.00"),"-","△")&amp;"】"))</f>
        <v>【19.44】</v>
      </c>
      <c r="ED6" s="36">
        <f>IF(ED7="",NA(),ED7)</f>
        <v>0.66</v>
      </c>
      <c r="EE6" s="36">
        <f t="shared" ref="EE6:EM6" si="14">IF(EE7="",NA(),EE7)</f>
        <v>0.48</v>
      </c>
      <c r="EF6" s="36">
        <f t="shared" si="14"/>
        <v>0.61</v>
      </c>
      <c r="EG6" s="36">
        <f t="shared" si="14"/>
        <v>0.18</v>
      </c>
      <c r="EH6" s="36">
        <f t="shared" si="14"/>
        <v>0.82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384011</v>
      </c>
      <c r="D7" s="38">
        <v>46</v>
      </c>
      <c r="E7" s="38">
        <v>1</v>
      </c>
      <c r="F7" s="38">
        <v>0</v>
      </c>
      <c r="G7" s="38">
        <v>1</v>
      </c>
      <c r="H7" s="38" t="s">
        <v>93</v>
      </c>
      <c r="I7" s="38" t="s">
        <v>94</v>
      </c>
      <c r="J7" s="38" t="s">
        <v>95</v>
      </c>
      <c r="K7" s="38" t="s">
        <v>96</v>
      </c>
      <c r="L7" s="38" t="s">
        <v>97</v>
      </c>
      <c r="M7" s="38" t="s">
        <v>98</v>
      </c>
      <c r="N7" s="39" t="s">
        <v>99</v>
      </c>
      <c r="O7" s="39">
        <v>47.84</v>
      </c>
      <c r="P7" s="39">
        <v>98.07</v>
      </c>
      <c r="Q7" s="39">
        <v>2129</v>
      </c>
      <c r="R7" s="39">
        <v>30668</v>
      </c>
      <c r="S7" s="39">
        <v>20.41</v>
      </c>
      <c r="T7" s="39">
        <v>1502.6</v>
      </c>
      <c r="U7" s="39">
        <v>30013</v>
      </c>
      <c r="V7" s="39">
        <v>20.41</v>
      </c>
      <c r="W7" s="39">
        <v>1470.5</v>
      </c>
      <c r="X7" s="39">
        <v>101.03</v>
      </c>
      <c r="Y7" s="39">
        <v>102.66</v>
      </c>
      <c r="Z7" s="39">
        <v>100.84</v>
      </c>
      <c r="AA7" s="39">
        <v>99.43</v>
      </c>
      <c r="AB7" s="39">
        <v>99.61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563.30999999999995</v>
      </c>
      <c r="AU7" s="39">
        <v>549.26</v>
      </c>
      <c r="AV7" s="39">
        <v>491.03</v>
      </c>
      <c r="AW7" s="39">
        <v>503.73</v>
      </c>
      <c r="AX7" s="39">
        <v>516.82000000000005</v>
      </c>
      <c r="AY7" s="39">
        <v>371.31</v>
      </c>
      <c r="AZ7" s="39">
        <v>377.63</v>
      </c>
      <c r="BA7" s="39">
        <v>357.34</v>
      </c>
      <c r="BB7" s="39">
        <v>366.03</v>
      </c>
      <c r="BC7" s="39">
        <v>365.18</v>
      </c>
      <c r="BD7" s="39">
        <v>264.97000000000003</v>
      </c>
      <c r="BE7" s="39">
        <v>807.5</v>
      </c>
      <c r="BF7" s="39">
        <v>796.26</v>
      </c>
      <c r="BG7" s="39">
        <v>805.45</v>
      </c>
      <c r="BH7" s="39">
        <v>793.11</v>
      </c>
      <c r="BI7" s="39">
        <v>806.1</v>
      </c>
      <c r="BJ7" s="39">
        <v>373.09</v>
      </c>
      <c r="BK7" s="39">
        <v>364.71</v>
      </c>
      <c r="BL7" s="39">
        <v>373.69</v>
      </c>
      <c r="BM7" s="39">
        <v>370.12</v>
      </c>
      <c r="BN7" s="39">
        <v>371.65</v>
      </c>
      <c r="BO7" s="39">
        <v>266.61</v>
      </c>
      <c r="BP7" s="39">
        <v>97.45</v>
      </c>
      <c r="BQ7" s="39">
        <v>98.82</v>
      </c>
      <c r="BR7" s="39">
        <v>97.18</v>
      </c>
      <c r="BS7" s="39">
        <v>95.4</v>
      </c>
      <c r="BT7" s="39">
        <v>95.36</v>
      </c>
      <c r="BU7" s="39">
        <v>99.99</v>
      </c>
      <c r="BV7" s="39">
        <v>100.65</v>
      </c>
      <c r="BW7" s="39">
        <v>99.87</v>
      </c>
      <c r="BX7" s="39">
        <v>100.42</v>
      </c>
      <c r="BY7" s="39">
        <v>98.77</v>
      </c>
      <c r="BZ7" s="39">
        <v>103.24</v>
      </c>
      <c r="CA7" s="39">
        <v>119.45</v>
      </c>
      <c r="CB7" s="39">
        <v>117.61</v>
      </c>
      <c r="CC7" s="39">
        <v>119.94</v>
      </c>
      <c r="CD7" s="39">
        <v>121.89</v>
      </c>
      <c r="CE7" s="39">
        <v>122.53</v>
      </c>
      <c r="CF7" s="39">
        <v>171.15</v>
      </c>
      <c r="CG7" s="39">
        <v>170.19</v>
      </c>
      <c r="CH7" s="39">
        <v>171.81</v>
      </c>
      <c r="CI7" s="39">
        <v>171.67</v>
      </c>
      <c r="CJ7" s="39">
        <v>173.67</v>
      </c>
      <c r="CK7" s="39">
        <v>168.38</v>
      </c>
      <c r="CL7" s="39">
        <v>61.72</v>
      </c>
      <c r="CM7" s="39">
        <v>62.29</v>
      </c>
      <c r="CN7" s="39">
        <v>63.44</v>
      </c>
      <c r="CO7" s="39">
        <v>63.58</v>
      </c>
      <c r="CP7" s="39">
        <v>63.47</v>
      </c>
      <c r="CQ7" s="39">
        <v>58.53</v>
      </c>
      <c r="CR7" s="39">
        <v>59.01</v>
      </c>
      <c r="CS7" s="39">
        <v>60.03</v>
      </c>
      <c r="CT7" s="39">
        <v>59.74</v>
      </c>
      <c r="CU7" s="39">
        <v>59.67</v>
      </c>
      <c r="CV7" s="39">
        <v>60</v>
      </c>
      <c r="CW7" s="39">
        <v>93.53</v>
      </c>
      <c r="CX7" s="39">
        <v>94.17</v>
      </c>
      <c r="CY7" s="39">
        <v>91.29</v>
      </c>
      <c r="CZ7" s="39">
        <v>91.67</v>
      </c>
      <c r="DA7" s="39">
        <v>91.55</v>
      </c>
      <c r="DB7" s="39">
        <v>85.26</v>
      </c>
      <c r="DC7" s="39">
        <v>85.37</v>
      </c>
      <c r="DD7" s="39">
        <v>84.81</v>
      </c>
      <c r="DE7" s="39">
        <v>84.8</v>
      </c>
      <c r="DF7" s="39">
        <v>84.6</v>
      </c>
      <c r="DG7" s="39">
        <v>89.8</v>
      </c>
      <c r="DH7" s="39">
        <v>37.04</v>
      </c>
      <c r="DI7" s="39">
        <v>39.1</v>
      </c>
      <c r="DJ7" s="39">
        <v>40.6</v>
      </c>
      <c r="DK7" s="39">
        <v>42.55</v>
      </c>
      <c r="DL7" s="39">
        <v>44.23</v>
      </c>
      <c r="DM7" s="39">
        <v>45.75</v>
      </c>
      <c r="DN7" s="39">
        <v>46.9</v>
      </c>
      <c r="DO7" s="39">
        <v>47.28</v>
      </c>
      <c r="DP7" s="39">
        <v>47.66</v>
      </c>
      <c r="DQ7" s="39">
        <v>48.17</v>
      </c>
      <c r="DR7" s="39">
        <v>49.59</v>
      </c>
      <c r="DS7" s="39">
        <v>18.329999999999998</v>
      </c>
      <c r="DT7" s="39">
        <v>0.34</v>
      </c>
      <c r="DU7" s="39">
        <v>0.75</v>
      </c>
      <c r="DV7" s="39">
        <v>1.1200000000000001</v>
      </c>
      <c r="DW7" s="39">
        <v>2.83</v>
      </c>
      <c r="DX7" s="39">
        <v>10.54</v>
      </c>
      <c r="DY7" s="39">
        <v>12.03</v>
      </c>
      <c r="DZ7" s="39">
        <v>12.19</v>
      </c>
      <c r="EA7" s="39">
        <v>15.1</v>
      </c>
      <c r="EB7" s="39">
        <v>17.12</v>
      </c>
      <c r="EC7" s="39">
        <v>19.440000000000001</v>
      </c>
      <c r="ED7" s="39">
        <v>0.66</v>
      </c>
      <c r="EE7" s="39">
        <v>0.48</v>
      </c>
      <c r="EF7" s="39">
        <v>0.61</v>
      </c>
      <c r="EG7" s="39">
        <v>0.18</v>
      </c>
      <c r="EH7" s="39">
        <v>0.82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dcterms:created xsi:type="dcterms:W3CDTF">2020-12-04T02:14:27Z</dcterms:created>
  <dcterms:modified xsi:type="dcterms:W3CDTF">2021-01-29T07:10:45Z</dcterms:modified>
  <cp:category/>
</cp:coreProperties>
</file>