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er1\生活環境課\0000役場調査関係\総務課（管財係以外）\R2\R03.1.29 公営企業に係る経営比較分析表（令和元年度決算）の分析等について\"/>
    </mc:Choice>
  </mc:AlternateContent>
  <workbookProtection workbookAlgorithmName="SHA-512" workbookHashValue="RerraXDeHEmauL4cO2EIG6F0PXs0gLBAEoGcRHK9MMPtXyarJ/dkB8zqCyds6vuPU+EeYLPgRqp4VXJhdFhtOg==" workbookSaltValue="B36ckcjy31dWnv06nKWrD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<sst xmlns="http://schemas.openxmlformats.org/spreadsheetml/2006/main" count="236" uniqueCount="118">
  <si>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</si>
  <si>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</si>
  <si>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</si>
  <si>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</si>
  <si>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</si>
  <si>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</si>
  <si>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</si>
  <si>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</si>
  <si>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</si>
  <si>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</si>
  <si>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</si>
  <si>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</si>
  <si>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</si>
  <si>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</si>
  <si>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</si>
  <si>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</si>
  <si>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</si>
  <si>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</si>
  <si>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</si>
  <si>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</si>
  <si>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</si>
  <si>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</si>
  <si>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</si>
  <si>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</si>
  <si>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</si>
  <si>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</si>
  <si>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</si>
  <si>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</si>
  <si>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</si>
  <si>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</si>
  <si>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</si>
  <si>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</si>
  <si>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</si>
  <si>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</si>
  <si>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</si>
  <si>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</si>
  <si>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</si>
  <si>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</si>
  <si>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</si>
  <si>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</si>
  <si>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</si>
  <si>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</si>
  <si>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</si>
  <si>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</si>
  <si>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</si>
  <si>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</si>
  <si>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</si>
  <si>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</si>
  <si>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</si>
  <si>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</si>
  <si>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</si>
  <si>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</si>
  <si>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</si>
  <si>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</si>
  <si>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</si>
  <si>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</si>
  <si>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</si>
  <si>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</si>
  <si>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</si>
  <si>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</si>
  <si>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</si>
  <si>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</si>
  <si>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</si>
  <si>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</si>
  <si>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</si>
  <si>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</si>
  <si>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</si>
  <si>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</si>
  <si>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</si>
  <si>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</si>
  <si>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</si>
  <si>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</si>
  <si>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</si>
  <si>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</si>
  <si>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</si>
  <si>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</si>
  <si>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</si>
  <si>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</si>
  <si>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</si>
  <si>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</si>
  <si>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</si>
  <si>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</si>
  <si>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</si>
  <si>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</si>
  <si>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</si>
  <si>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</si>
  <si>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</si>
  <si>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</si>
  <si>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</si>
  <si>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</si>
  <si>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</si>
  <si>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</si>
  <si>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</si>
  <si>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</si>
  <si>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</si>
  <si>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</si>
  <si>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</si>
  <si>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</si>
  <si>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</si>
  <si>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</si>
  <si>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</si>
  <si>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</si>
  <si>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</si>
  <si>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</si>
  <si>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</si>
  <si>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</si>
  <si>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</si>
  <si>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</si>
  <si>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</si>
  <si>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</si>
  <si>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</si>
  <si>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</si>
  <si>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</si>
  <si>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</si>
  <si>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</si>
  <si>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対策として、平成28年度に施設状況を踏まえた更新計画を策定し、平成29年度から実施に向けた設計積算や更新工事を実施している。管渠についても、計画策定時に劣化調査を行っており、腐食の著しい箇所があるため、更新工事を予定している。今後も計画的な更新工事を実施していく。</t>
    <phoneticPr fontId="4"/>
  </si>
  <si>
    <t xml:space="preserve"> 農業集落排水区域については、面整備率100％かつ水洗化率91.42％という高水準の整備状況である。離島や小規模集落という条件から、岩城に3施設（西部、小漕、長江）、佐島に1施設の4施設を管理しているため、維持管理費が多くかかっている。高齢社会と人口減少により料金収入は減少傾向にあり、料金収入で賄うことができないことから、費用の大部分を一般会計からの繰入金に頼っている状況である。
　今後の方針については、適切なサイクルでの更新工事を行い、計画的な起債借入、料金改定の検討を実施し、将来負担の平準化を図りたい。</t>
    <phoneticPr fontId="4"/>
  </si>
  <si>
    <t>　上島町農業集落排水事業の経営比較分析については、会計規模が小さいため故障修繕費用などの短期的な費用上昇の影響を受けやすいことを前提に分析していく。
①【収益的収支比率】は101％となっているが、使用料収入だけでの経営が困難な為、一般会計からの繰入金によって施設の維持管理や地方債償還金を　補っている状況である。今後は、料金改定及び経費の削減を検討していきたい。
②【累積欠損金比率】と③【流動比率】については、法非適用企業のため該当しない。
④【企業債残高対事業規模比率】については、長寿命化工事による起債借入により増加した。
⑤【経費回収率】については、他団体と比較したが処理面積が狭く区域内人口も少ない状況で、処理施設が複数稼働している為、他団体に比べて経費が多くかかってしまう。　
⑥【汚水処理原価】については、344.41％と前年度に比べ、13.71％上昇している。処理水量が増加したことにより処理費が増加したため。
⑦【施設利用率】については、46.63％と全国や類似団体の平均値より低く、高齢社会と人口減少による処理水量の減少と現施設の処理能力とに差異が生じていることを示しているため、将来的に施設能力の見直しなどを検討する必要がある。
⑧【水洗化率】については、91.42％と全国や類似団体の平均を上回る高水準を維持している。今後も未接続減少に向けて取り組んでいきたい。</t>
    <rPh sb="145" eb="146">
      <t>オギナ</t>
    </rPh>
    <rPh sb="160" eb="162">
      <t>リョウキン</t>
    </rPh>
    <rPh sb="162" eb="164">
      <t>カイテイ</t>
    </rPh>
    <rPh sb="164" eb="165">
      <t>オヨ</t>
    </rPh>
    <rPh sb="169" eb="171">
      <t>サクゲン</t>
    </rPh>
    <rPh sb="172" eb="174">
      <t>ケントウ</t>
    </rPh>
    <rPh sb="279" eb="280">
      <t>タ</t>
    </rPh>
    <rPh sb="280" eb="282">
      <t>ダンタイ</t>
    </rPh>
    <rPh sb="283" eb="285">
      <t>ヒカク</t>
    </rPh>
    <rPh sb="288" eb="290">
      <t>ショリ</t>
    </rPh>
    <rPh sb="290" eb="292">
      <t>メンセキ</t>
    </rPh>
    <rPh sb="293" eb="294">
      <t>セマ</t>
    </rPh>
    <rPh sb="295" eb="298">
      <t>クイキナイ</t>
    </rPh>
    <rPh sb="298" eb="300">
      <t>ジンコウ</t>
    </rPh>
    <rPh sb="301" eb="302">
      <t>スク</t>
    </rPh>
    <rPh sb="304" eb="306">
      <t>ジョウキョウ</t>
    </rPh>
    <rPh sb="321" eb="322">
      <t>タメ</t>
    </rPh>
    <rPh sb="333" eb="334">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</si>
</sst>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06-4227-BFA8-0CC4F198E3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306-4227-BFA8-0CC4F198E3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49.4</c:v>
                </c:pt>
                <c:pt idx="1">
                  <c:v>50.99</c:v>
                </c:pt>
                <c:pt idx="2">
                  <c:v>50</c:v>
                </c:pt>
                <c:pt idx="3">
                  <c:v>44.05</c:v>
                </c:pt>
                <c:pt idx="4">
                  <c:v>46.63</c:v>
                </c:pt>
              </c:numCache>
            </c:numRef>
          </c:val>
          <c:extLst>
            <c:ext xmlns:c16="http://schemas.microsoft.com/office/drawing/2014/chart" uri="{C3380CC4-5D6E-409C-BE32-E72D297353CC}">
              <c16:uniqueId val="{00000000-0430-46C0-8178-22C4E013A3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430-46C0-8178-22C4E013A3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92.41</c:v>
                </c:pt>
                <c:pt idx="1">
                  <c:v>90.05</c:v>
                </c:pt>
                <c:pt idx="2">
                  <c:v>91.06</c:v>
                </c:pt>
                <c:pt idx="3">
                  <c:v>91.45</c:v>
                </c:pt>
                <c:pt idx="4">
                  <c:v>91.42</c:v>
                </c:pt>
              </c:numCache>
            </c:numRef>
          </c:val>
          <c:extLst>
            <c:ext xmlns:c16="http://schemas.microsoft.com/office/drawing/2014/chart" uri="{C3380CC4-5D6E-409C-BE32-E72D297353CC}">
              <c16:uniqueId val="{00000000-E910-4C96-AAD8-8388BF7328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910-4C96-AAD8-8388BF7328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67.41</c:v>
                </c:pt>
                <c:pt idx="1">
                  <c:v>67.05</c:v>
                </c:pt>
                <c:pt idx="2">
                  <c:v>72.010000000000005</c:v>
                </c:pt>
                <c:pt idx="3">
                  <c:v>68.790000000000006</c:v>
                </c:pt>
                <c:pt idx="4">
                  <c:v>101.19</c:v>
                </c:pt>
              </c:numCache>
            </c:numRef>
          </c:val>
          <c:extLst>
            <c:ext xmlns:c16="http://schemas.microsoft.com/office/drawing/2014/chart" uri="{C3380CC4-5D6E-409C-BE32-E72D297353CC}">
              <c16:uniqueId val="{00000000-6437-40E8-B387-2E7394505D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37-40E8-B387-2E7394505D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96-452E-8276-9B5013F548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96-452E-8276-9B5013F548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D8-43A1-B886-48ED5DF462E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D8-43A1-B886-48ED5DF462E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F2-464B-8973-9619EB49A1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F2-464B-8973-9619EB49A1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AA-4718-92A0-73FC5D4517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AA-4718-92A0-73FC5D4517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64.650000000000006</c:v>
                </c:pt>
                <c:pt idx="1">
                  <c:v>18</c:v>
                </c:pt>
                <c:pt idx="2">
                  <c:v>0.28999999999999998</c:v>
                </c:pt>
                <c:pt idx="3">
                  <c:v>16.93</c:v>
                </c:pt>
                <c:pt idx="4">
                  <c:v>17.8</c:v>
                </c:pt>
              </c:numCache>
            </c:numRef>
          </c:val>
          <c:extLst>
            <c:ext xmlns:c16="http://schemas.microsoft.com/office/drawing/2014/chart" uri="{C3380CC4-5D6E-409C-BE32-E72D297353CC}">
              <c16:uniqueId val="{00000000-CDFC-4C6F-B251-D17B8AC1DF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DFC-4C6F-B251-D17B8AC1DF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36.119999999999997</c:v>
                </c:pt>
                <c:pt idx="1">
                  <c:v>35.76</c:v>
                </c:pt>
                <c:pt idx="2">
                  <c:v>40.85</c:v>
                </c:pt>
                <c:pt idx="3">
                  <c:v>37.33</c:v>
                </c:pt>
                <c:pt idx="4">
                  <c:v>36.01</c:v>
                </c:pt>
              </c:numCache>
            </c:numRef>
          </c:val>
          <c:extLst>
            <c:ext xmlns:c16="http://schemas.microsoft.com/office/drawing/2014/chart" uri="{C3380CC4-5D6E-409C-BE32-E72D297353CC}">
              <c16:uniqueId val="{00000000-958B-4713-9F3A-3A2A76EA64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58B-4713-9F3A-3A2A76EA64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335.42</c:v>
                </c:pt>
                <c:pt idx="1">
                  <c:v>337.81</c:v>
                </c:pt>
                <c:pt idx="2">
                  <c:v>296.25</c:v>
                </c:pt>
                <c:pt idx="3">
                  <c:v>330.7</c:v>
                </c:pt>
                <c:pt idx="4">
                  <c:v>344.41</c:v>
                </c:pt>
              </c:numCache>
            </c:numRef>
          </c:val>
          <c:extLst>
            <c:ext xmlns:c16="http://schemas.microsoft.com/office/drawing/2014/chart" uri="{C3380CC4-5D6E-409C-BE32-E72D297353CC}">
              <c16:uniqueId val="{00000000-54B1-4819-9667-B394CCB4A0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4B1-4819-9667-B394CCB4A0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6" zoomScaleNormal="100" workbookViewId="0">
      <selection activeCell="CB28" sqref="CB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上島町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6761</v>
      </c>
      <c r="AM8" s="69"/>
      <c r="AN8" s="69"/>
      <c r="AO8" s="69"/>
      <c r="AP8" s="69"/>
      <c r="AQ8" s="69"/>
      <c r="AR8" s="69"/>
      <c r="AS8" s="69"/>
      <c r="AT8" s="68">
        <f>データ!T6</f>
        <v>30.38</v>
      </c>
      <c r="AU8" s="68"/>
      <c r="AV8" s="68"/>
      <c r="AW8" s="68"/>
      <c r="AX8" s="68"/>
      <c r="AY8" s="68"/>
      <c r="AZ8" s="68"/>
      <c r="BA8" s="68"/>
      <c r="BB8" s="68">
        <f>データ!U6</f>
        <v>222.55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16.170000000000002</v>
      </c>
      <c r="Q10" s="68"/>
      <c r="R10" s="68"/>
      <c r="S10" s="68"/>
      <c r="T10" s="68"/>
      <c r="U10" s="68"/>
      <c r="V10" s="68"/>
      <c r="W10" s="68">
        <f>データ!Q6</f>
        <v>99.03</v>
      </c>
      <c r="X10" s="68"/>
      <c r="Y10" s="68"/>
      <c r="Z10" s="68"/>
      <c r="AA10" s="68"/>
      <c r="AB10" s="68"/>
      <c r="AC10" s="68"/>
      <c r="AD10" s="69">
        <f>データ!R6</f>
        <v>2160</v>
      </c>
      <c r="AE10" s="69"/>
      <c r="AF10" s="69"/>
      <c r="AG10" s="69"/>
      <c r="AH10" s="69"/>
      <c r="AI10" s="69"/>
      <c r="AJ10" s="69"/>
      <c r="AK10" s="2"/>
      <c r="AL10" s="69">
        <f>データ!V6</f>
        <v>1072</v>
      </c>
      <c r="AM10" s="69"/>
      <c r="AN10" s="69"/>
      <c r="AO10" s="69"/>
      <c r="AP10" s="69"/>
      <c r="AQ10" s="69"/>
      <c r="AR10" s="69"/>
      <c r="AS10" s="69"/>
      <c r="AT10" s="68">
        <f>データ!W6</f>
        <v>0.64</v>
      </c>
      <c r="AU10" s="68"/>
      <c r="AV10" s="68"/>
      <c r="AW10" s="68"/>
      <c r="AX10" s="68"/>
      <c r="AY10" s="68"/>
      <c r="AZ10" s="68"/>
      <c r="BA10" s="68"/>
      <c r="BB10" s="68">
        <f>データ!X6</f>
        <v>1675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3BmB0Pt8GVK79oRyGfUg5v7wVARp6AigRiErByjxlz8UbEFBwBJx4V+4XHso3INXSxYdcaV9e71yYLUjQUfUXQ==" saltValue="AxkELuevN747CXmZwppL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topLeftCell="BG1" workbookViewId="0">
      <selection activeCell="BI8" sqref="BI8"/>
    </sheetView>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383562</v>
      </c>
      <c r="D6" s="33">
        <f t="shared" si="3"/>
        <v>47</v>
      </c>
      <c r="E6" s="33">
        <f t="shared" si="3"/>
        <v>17</v>
      </c>
      <c r="F6" s="33">
        <f t="shared" si="3"/>
        <v>5</v>
      </c>
      <c r="G6" s="33">
        <f t="shared" si="3"/>
        <v>0</v>
      </c>
      <c r="H6" s="33" t="str">
        <f t="shared" si="3"/>
        <v>愛媛県　上島町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16.170000000000002</v>
      </c>
      <c r="Q6" s="34">
        <f t="shared" si="3"/>
        <v>99.03</v>
      </c>
      <c r="R6" s="34">
        <f t="shared" si="3"/>
        <v>2160</v>
      </c>
      <c r="S6" s="34">
        <f t="shared" si="3"/>
        <v>6761</v>
      </c>
      <c r="T6" s="34">
        <f t="shared" si="3"/>
        <v>30.38</v>
      </c>
      <c r="U6" s="34">
        <f t="shared" si="3"/>
        <v>222.55</v>
      </c>
      <c r="V6" s="34">
        <f t="shared" si="3"/>
        <v>1072</v>
      </c>
      <c r="W6" s="34">
        <f t="shared" si="3"/>
        <v>0.64</v>
      </c>
      <c r="X6" s="34">
        <f t="shared" si="3"/>
        <v>1675</v>
      </c>
      <c r="Y6" s="35">
        <f>IF(Y7="",NA(),Y7)</f>
        <v>67.41</v>
      </c>
      <c r="Z6" s="35">
        <f t="shared" ref="Z6:AH6" si="4">IF(Z7="",NA(),Z7)</f>
        <v>67.05</v>
      </c>
      <c r="AA6" s="35">
        <f t="shared" si="4"/>
        <v>72.010000000000005</v>
      </c>
      <c r="AB6" s="35">
        <f t="shared" si="4"/>
        <v>68.790000000000006</v>
      </c>
      <c r="AC6" s="35">
        <f t="shared" si="4"/>
        <v>101.19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64.650000000000006</v>
      </c>
      <c r="BG6" s="35">
        <f t="shared" ref="BG6:BO6" si="7">IF(BG7="",NA(),BG7)</f>
        <v>18</v>
      </c>
      <c r="BH6" s="35">
        <f t="shared" si="7"/>
        <v>0.28999999999999998</v>
      </c>
      <c r="BI6" s="35">
        <f t="shared" si="7"/>
        <v>16.93</v>
      </c>
      <c r="BJ6" s="35">
        <f t="shared" si="7"/>
        <v>17.8</v>
      </c>
      <c r="BK6" s="35">
        <f t="shared" si="7"/>
        <v>1081.8</v>
      </c>
      <c r="BL6" s="35">
        <f t="shared" si="7"/>
        <v>974.93</v>
      </c>
      <c r="BM6" s="35">
        <f t="shared" si="7"/>
        <v>855.8</v>
      </c>
      <c r="BN6" s="35">
        <f t="shared" si="7"/>
        <v>789.46</v>
      </c>
      <c r="BO6" s="35">
        <f t="shared" si="7"/>
        <v>826.83</v>
      </c>
      <c r="BP6" s="34" t="str">
        <f>IF(BP7="","",IF(BP7="-","【-】","【"&amp;SUBSTITUTE(TEXT(BP7,"#,##0.00"),"-","△")&amp;"】"))</f>
        <v>【765.47】</v>
      </c>
      <c r="BQ6" s="35">
        <f>IF(BQ7="",NA(),BQ7)</f>
        <v>36.119999999999997</v>
      </c>
      <c r="BR6" s="35">
        <f t="shared" ref="BR6:BZ6" si="8">IF(BR7="",NA(),BR7)</f>
        <v>35.76</v>
      </c>
      <c r="BS6" s="35">
        <f t="shared" si="8"/>
        <v>40.85</v>
      </c>
      <c r="BT6" s="35">
        <f t="shared" si="8"/>
        <v>37.33</v>
      </c>
      <c r="BU6" s="35">
        <f t="shared" si="8"/>
        <v>36.01</v>
      </c>
      <c r="BV6" s="35">
        <f t="shared" si="8"/>
        <v>52.19</v>
      </c>
      <c r="BW6" s="35">
        <f t="shared" si="8"/>
        <v>55.32</v>
      </c>
      <c r="BX6" s="35">
        <f t="shared" si="8"/>
        <v>59.8</v>
      </c>
      <c r="BY6" s="35">
        <f t="shared" si="8"/>
        <v>57.77</v>
      </c>
      <c r="BZ6" s="35">
        <f t="shared" si="8"/>
        <v>57.31</v>
      </c>
      <c r="CA6" s="34" t="str">
        <f>IF(CA7="","",IF(CA7="-","【-】","【"&amp;SUBSTITUTE(TEXT(CA7,"#,##0.00"),"-","△")&amp;"】"))</f>
        <v>【59.59】</v>
      </c>
      <c r="CB6" s="35">
        <f>IF(CB7="",NA(),CB7)</f>
        <v>335.42</v>
      </c>
      <c r="CC6" s="35">
        <f t="shared" ref="CC6:CK6" si="9">IF(CC7="",NA(),CC7)</f>
        <v>337.81</v>
      </c>
      <c r="CD6" s="35">
        <f t="shared" si="9"/>
        <v>296.25</v>
      </c>
      <c r="CE6" s="35">
        <f t="shared" si="9"/>
        <v>330.7</v>
      </c>
      <c r="CF6" s="35">
        <f t="shared" si="9"/>
        <v>344.41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49.4</v>
      </c>
      <c r="CN6" s="35">
        <f t="shared" ref="CN6:CV6" si="10">IF(CN7="",NA(),CN7)</f>
        <v>50.99</v>
      </c>
      <c r="CO6" s="35">
        <f t="shared" si="10"/>
        <v>50</v>
      </c>
      <c r="CP6" s="35">
        <f t="shared" si="10"/>
        <v>44.05</v>
      </c>
      <c r="CQ6" s="35">
        <f t="shared" si="10"/>
        <v>46.63</v>
      </c>
      <c r="CR6" s="35">
        <f t="shared" si="10"/>
        <v>52.31</v>
      </c>
      <c r="CS6" s="35">
        <f t="shared" si="10"/>
        <v>60.65</v>
      </c>
      <c r="CT6" s="35">
        <f t="shared" si="10"/>
        <v>51.75</v>
      </c>
      <c r="CU6" s="35">
        <f t="shared" si="10"/>
        <v>50.68</v>
      </c>
      <c r="CV6" s="35">
        <f t="shared" si="10"/>
        <v>50.14</v>
      </c>
      <c r="CW6" s="34" t="str">
        <f>IF(CW7="","",IF(CW7="-","【-】","【"&amp;SUBSTITUTE(TEXT(CW7,"#,##0.00"),"-","△")&amp;"】"))</f>
        <v>【51.30】</v>
      </c>
      <c r="CX6" s="35">
        <f>IF(CX7="",NA(),CX7)</f>
        <v>92.41</v>
      </c>
      <c r="CY6" s="35">
        <f t="shared" ref="CY6:DG6" si="11">IF(CY7="",NA(),CY7)</f>
        <v>90.05</v>
      </c>
      <c r="CZ6" s="35">
        <f t="shared" si="11"/>
        <v>91.06</v>
      </c>
      <c r="DA6" s="35">
        <f t="shared" si="11"/>
        <v>91.45</v>
      </c>
      <c r="DB6" s="35">
        <f t="shared" si="11"/>
        <v>91.42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383562</v>
      </c>
      <c r="D7" s="37">
        <v>47</v>
      </c>
      <c r="E7" s="37">
        <v>17</v>
      </c>
      <c r="F7" s="37">
        <v>5</v>
      </c>
      <c r="G7" s="37">
        <v>0</v>
      </c>
      <c r="H7" s="37" t="s">
        <v>97</v>
      </c>
      <c r="I7" s="37" t="s">
        <v>98</v>
      </c>
      <c r="J7" s="37" t="s">
        <v>99</v>
      </c>
      <c r="K7" s="37" t="s">
        <v>100</v>
      </c>
      <c r="L7" s="37" t="s">
        <v>101</v>
      </c>
      <c r="M7" s="37" t="s">
        <v>102</v>
      </c>
      <c r="N7" s="38" t="s">
        <v>103</v>
      </c>
      <c r="O7" s="38" t="s">
        <v>104</v>
      </c>
      <c r="P7" s="38">
        <v>16.170000000000002</v>
      </c>
      <c r="Q7" s="38">
        <v>99.03</v>
      </c>
      <c r="R7" s="38">
        <v>2160</v>
      </c>
      <c r="S7" s="38">
        <v>6761</v>
      </c>
      <c r="T7" s="38">
        <v>30.38</v>
      </c>
      <c r="U7" s="38">
        <v>222.55</v>
      </c>
      <c r="V7" s="38">
        <v>1072</v>
      </c>
      <c r="W7" s="38">
        <v>0.64</v>
      </c>
      <c r="X7" s="38">
        <v>1675</v>
      </c>
      <c r="Y7" s="38">
        <v>67.41</v>
      </c>
      <c r="Z7" s="38">
        <v>67.05</v>
      </c>
      <c r="AA7" s="38">
        <v>72.010000000000005</v>
      </c>
      <c r="AB7" s="38">
        <v>68.790000000000006</v>
      </c>
      <c r="AC7" s="38">
        <v>101.19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64.650000000000006</v>
      </c>
      <c r="BG7" s="38">
        <v>18</v>
      </c>
      <c r="BH7" s="38">
        <v>0.28999999999999998</v>
      </c>
      <c r="BI7" s="38">
        <v>16.93</v>
      </c>
      <c r="BJ7" s="38">
        <v>17.8</v>
      </c>
      <c r="BK7" s="38">
        <v>1081.8</v>
      </c>
      <c r="BL7" s="38">
        <v>974.93</v>
      </c>
      <c r="BM7" s="38">
        <v>855.8</v>
      </c>
      <c r="BN7" s="38">
        <v>789.46</v>
      </c>
      <c r="BO7" s="38">
        <v>826.83</v>
      </c>
      <c r="BP7" s="38">
        <v>765.47</v>
      </c>
      <c r="BQ7" s="38">
        <v>36.119999999999997</v>
      </c>
      <c r="BR7" s="38">
        <v>35.76</v>
      </c>
      <c r="BS7" s="38">
        <v>40.85</v>
      </c>
      <c r="BT7" s="38">
        <v>37.33</v>
      </c>
      <c r="BU7" s="38">
        <v>36.01</v>
      </c>
      <c r="BV7" s="38">
        <v>52.19</v>
      </c>
      <c r="BW7" s="38">
        <v>55.32</v>
      </c>
      <c r="BX7" s="38">
        <v>59.8</v>
      </c>
      <c r="BY7" s="38">
        <v>57.77</v>
      </c>
      <c r="BZ7" s="38">
        <v>57.31</v>
      </c>
      <c r="CA7" s="38">
        <v>59.59</v>
      </c>
      <c r="CB7" s="38">
        <v>335.42</v>
      </c>
      <c r="CC7" s="38">
        <v>337.81</v>
      </c>
      <c r="CD7" s="38">
        <v>296.25</v>
      </c>
      <c r="CE7" s="38">
        <v>330.7</v>
      </c>
      <c r="CF7" s="38">
        <v>344.41</v>
      </c>
      <c r="CG7" s="38">
        <v>296.14</v>
      </c>
      <c r="CH7" s="38">
        <v>283.17</v>
      </c>
      <c r="CI7" s="38">
        <v>263.76</v>
      </c>
      <c r="CJ7" s="38">
        <v>274.35000000000002</v>
      </c>
      <c r="CK7" s="38">
        <v>273.52</v>
      </c>
      <c r="CL7" s="38">
        <v>257.86</v>
      </c>
      <c r="CM7" s="38">
        <v>49.4</v>
      </c>
      <c r="CN7" s="38">
        <v>50.99</v>
      </c>
      <c r="CO7" s="38">
        <v>50</v>
      </c>
      <c r="CP7" s="38">
        <v>44.05</v>
      </c>
      <c r="CQ7" s="38">
        <v>46.63</v>
      </c>
      <c r="CR7" s="38">
        <v>52.31</v>
      </c>
      <c r="CS7" s="38">
        <v>60.65</v>
      </c>
      <c r="CT7" s="38">
        <v>51.75</v>
      </c>
      <c r="CU7" s="38">
        <v>50.68</v>
      </c>
      <c r="CV7" s="38">
        <v>50.14</v>
      </c>
      <c r="CW7" s="38">
        <v>51.3</v>
      </c>
      <c r="CX7" s="38">
        <v>92.41</v>
      </c>
      <c r="CY7" s="38">
        <v>90.05</v>
      </c>
      <c r="CZ7" s="38">
        <v>91.06</v>
      </c>
      <c r="DA7" s="38">
        <v>91.45</v>
      </c>
      <c r="DB7" s="38">
        <v>91.42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田頭 錬</cp:lastModifiedBy>
  <cp:lastPrinted>2021-02-10T06:04:37Z</cp:lastPrinted>
  <dcterms:created xsi:type="dcterms:W3CDTF">2020-12-04T03:08:04Z</dcterms:created>
  <dcterms:modified xsi:type="dcterms:W3CDTF">2021-02-10T06:40:51Z</dcterms:modified>
  <cp:category/>
</cp:coreProperties>
</file>