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197\個人\0933\Desktop\"/>
    </mc:Choice>
  </mc:AlternateContent>
  <workbookProtection workbookAlgorithmName="SHA-512" workbookHashValue="2lxPtOTDSH67IbDKVuhnN27+0tV7/bgWlaDQCh2wKru6SBKmwFxlhTTDlSME33EDFXqzzoXcTdNyVTI+w2VF9Q==" workbookSaltValue="NtRMJd4ZI76B7mnAHccBwQ=="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<sst xmlns="http://schemas.openxmlformats.org/spreadsheetml/2006/main" count="228" uniqueCount="115">
  <si>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</si>
  <si>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</si>
  <si>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</si>
  <si>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</si>
  <si>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</si>
  <si>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</si>
  <si>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</si>
  <si>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</si>
  <si>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</si>
  <si>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</si>
  <si>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</si>
  <si>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</si>
  <si>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</si>
  <si>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</si>
  <si>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</si>
  <si>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</si>
  <si>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</si>
  <si>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</si>
  <si>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</si>
  <si>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</si>
  <si>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</si>
  <si>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</si>
  <si>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</si>
  <si>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</si>
  <si>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</si>
  <si>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</si>
  <si>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</si>
  <si>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</si>
  <si>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</si>
  <si>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</si>
  <si>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</si>
  <si>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</si>
  <si>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</si>
  <si>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</si>
  <si>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</si>
  <si>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</si>
  <si>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</si>
  <si>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</si>
  <si>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</si>
  <si>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</si>
  <si>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</si>
  <si>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</si>
  <si>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</si>
  <si>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</si>
  <si>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</si>
  <si>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</si>
  <si>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</si>
  <si>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</si>
  <si>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</si>
  <si>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</si>
  <si>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</si>
  <si>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</si>
  <si>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</si>
  <si>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</si>
  <si>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</si>
  <si>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</si>
  <si>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</si>
  <si>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</si>
  <si>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</si>
  <si>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</si>
  <si>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</si>
  <si>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</si>
  <si>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</si>
  <si>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</si>
  <si>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</si>
  <si>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</si>
  <si>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</si>
  <si>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</si>
  <si>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</si>
  <si>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</si>
  <si>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</si>
  <si>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</si>
  <si>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</si>
  <si>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</si>
  <si>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</si>
  <si>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</si>
  <si>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</si>
  <si>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</si>
  <si>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</si>
  <si>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</si>
  <si>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</si>
  <si>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</si>
  <si>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</si>
  <si>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</si>
  <si>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</si>
  <si>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</si>
  <si>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</si>
  <si>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</si>
  <si>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</si>
  <si>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</si>
  <si>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</si>
  <si>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</si>
  <si>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</si>
  <si>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</si>
  <si>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</si>
  <si>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</si>
  <si>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</si>
  <si>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</si>
  <si>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</si>
  <si>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</si>
  <si>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</si>
  <si>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</si>
  <si>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</si>
  <si>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</si>
  <si>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</si>
  <si>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</si>
  <si>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</si>
  <si>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</si>
  <si>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</si>
  <si>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</si>
  <si>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</si>
  <si>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</si>
  <si>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平成30年７月豪雨災害により被災した施設の仮復旧により経常収支比率は増加したものの100％を下回っており単年度の経常収支は赤字でした。
　有収水量の減少に伴い、今後も厳しい経営状況の中、更新時期を迎える管路及び施設も多いため、費用の削減に努める必要があります。
　累積欠損金は発生しておらず、また、流動比率については、100％を大きく上回る数値で推移しており、支払能力に問題はありませんが、今後も健全な事業経営を目指します。
　企業債残高対給水収益比率について、施設整備等の投資的経費にかかる財源として、企業債の借入を行っているが、今後は、財源の確保に努め、企業債の抑制に努める必要がある。
　料金回収率については、平成26年の料金改定で、一時的に数値は改善しましたが、近年は100％を下回っていますので、適正な料金収入を確保する必要があります。
　有収率については、配水管や給水管の老朽化により漏水が発生していると考えられます。配水管の更新と併せ、量水器一次側の給水管の取り替えも進め、有収率の改善に取り組んでいきます。</t>
    <rPh sb="1" eb="3">
      <t>ヘイセイ</t>
    </rPh>
    <rPh sb="5" eb="6">
      <t>ネン</t>
    </rPh>
    <rPh sb="7" eb="8">
      <t>ガツ</t>
    </rPh>
    <rPh sb="8" eb="10">
      <t>ゴウウ</t>
    </rPh>
    <rPh sb="10" eb="12">
      <t>サイガイ</t>
    </rPh>
    <rPh sb="15" eb="17">
      <t>ヒサイ</t>
    </rPh>
    <rPh sb="19" eb="21">
      <t>シセツ</t>
    </rPh>
    <rPh sb="22" eb="23">
      <t>カリ</t>
    </rPh>
    <rPh sb="23" eb="25">
      <t>フッキュウ</t>
    </rPh>
    <rPh sb="28" eb="30">
      <t>ケイジョウ</t>
    </rPh>
    <rPh sb="30" eb="32">
      <t>シュウシ</t>
    </rPh>
    <rPh sb="32" eb="34">
      <t>ヒリツ</t>
    </rPh>
    <rPh sb="35" eb="37">
      <t>ゾウカ</t>
    </rPh>
    <rPh sb="47" eb="49">
      <t>シタマワ</t>
    </rPh>
    <rPh sb="53" eb="56">
      <t>タンネンド</t>
    </rPh>
    <rPh sb="57" eb="59">
      <t>ケイジョウ</t>
    </rPh>
    <rPh sb="59" eb="61">
      <t>シュウシ</t>
    </rPh>
    <rPh sb="62" eb="64">
      <t>アカジ</t>
    </rPh>
    <rPh sb="81" eb="83">
      <t>コンゴ</t>
    </rPh>
    <rPh sb="84" eb="85">
      <t>キビ</t>
    </rPh>
    <rPh sb="87" eb="89">
      <t>ケイエイ</t>
    </rPh>
    <rPh sb="89" eb="91">
      <t>ジョウキョウ</t>
    </rPh>
    <rPh sb="92" eb="93">
      <t>ナカ</t>
    </rPh>
    <rPh sb="150" eb="152">
      <t>リュウドウ</t>
    </rPh>
    <rPh sb="152" eb="154">
      <t>ヒリツ</t>
    </rPh>
    <rPh sb="196" eb="198">
      <t>コンゴ</t>
    </rPh>
    <rPh sb="298" eb="300">
      <t>リョウキン</t>
    </rPh>
    <rPh sb="300" eb="302">
      <t>カイシュウ</t>
    </rPh>
    <rPh sb="302" eb="303">
      <t>リツ</t>
    </rPh>
    <rPh sb="366" eb="368">
      <t>ヒツヨウ</t>
    </rPh>
    <phoneticPr fontId="4"/>
  </si>
  <si>
    <t>　有形固定資産減価償却率は、類似団体と比較して下回っていますが、全国的に施設の老朽化が進展しているため、当市においても計画的に施設を更新し、数値の上昇を抑える必要があります。
　管路経年比率については、年々上昇していくことが予測されます。管種によっては法定耐用年数を超えていても、一概に老朽化が進展しているとは限らないため、状況に応じて更新の優先順位を決定する必要があります。
　管路更新率については、法定耐用年数を40年とした場合、年間2.5％の更新ペースが必要ということになります。
　しかし、今後、更新時期になる管路も多いため、費用の削減に努め財源を確保するとともに、管路の長寿命化を視野に入れ、計画的に更新する必要があります。</t>
    <rPh sb="14" eb="16">
      <t>ルイジ</t>
    </rPh>
    <rPh sb="16" eb="18">
      <t>ダンタイ</t>
    </rPh>
    <rPh sb="19" eb="21">
      <t>ヒカク</t>
    </rPh>
    <rPh sb="23" eb="25">
      <t>シタマワ</t>
    </rPh>
    <rPh sb="52" eb="54">
      <t>トウシ</t>
    </rPh>
    <rPh sb="89" eb="91">
      <t>カンロ</t>
    </rPh>
    <rPh sb="91" eb="93">
      <t>ケイネン</t>
    </rPh>
    <rPh sb="93" eb="95">
      <t>ヒリツ</t>
    </rPh>
    <rPh sb="190" eb="192">
      <t>カンロ</t>
    </rPh>
    <rPh sb="192" eb="194">
      <t>コウシン</t>
    </rPh>
    <rPh sb="194" eb="195">
      <t>リツ</t>
    </rPh>
    <rPh sb="214" eb="216">
      <t>バアイ</t>
    </rPh>
    <rPh sb="217" eb="219">
      <t>ネンカン</t>
    </rPh>
    <rPh sb="249" eb="251">
      <t>コンゴ</t>
    </rPh>
    <rPh sb="252" eb="254">
      <t>コウシン</t>
    </rPh>
    <rPh sb="254" eb="256">
      <t>ジキ</t>
    </rPh>
    <rPh sb="259" eb="261">
      <t>カンロ</t>
    </rPh>
    <rPh sb="262" eb="263">
      <t>オオ</t>
    </rPh>
    <phoneticPr fontId="4"/>
  </si>
  <si>
    <t>　経営状況としては、前年度の平成30年７月豪雨災害の復旧事業により回復傾向ではありますが、経常収支は赤字になっており、引き続き、厳しい事業経営が続くと考えられます。
　あわせて、人口減少の影響により給水人口の減少、節水機器の普及などによる収益の低下が予測され、施設の更新に充てる財源確保が難しくなるため、更なる費用の削減を行い今後の更新に備える必要があります。
　また、料金改定についても経営を分析し適正な料金価格を設定する必要があります。</t>
    <rPh sb="1" eb="3">
      <t>ケイエイ</t>
    </rPh>
    <rPh sb="3" eb="5">
      <t>ジョウキョウ</t>
    </rPh>
    <rPh sb="10" eb="13">
      <t>ゼンネンド</t>
    </rPh>
    <rPh sb="14" eb="16">
      <t>ヘイセイ</t>
    </rPh>
    <rPh sb="18" eb="19">
      <t>ネン</t>
    </rPh>
    <rPh sb="20" eb="21">
      <t>ガツ</t>
    </rPh>
    <rPh sb="21" eb="23">
      <t>ゴウウ</t>
    </rPh>
    <rPh sb="23" eb="25">
      <t>サイガイ</t>
    </rPh>
    <rPh sb="26" eb="28">
      <t>フッキュウ</t>
    </rPh>
    <rPh sb="28" eb="30">
      <t>ジギョウ</t>
    </rPh>
    <rPh sb="33" eb="35">
      <t>カイフク</t>
    </rPh>
    <rPh sb="35" eb="37">
      <t>ケイコウ</t>
    </rPh>
    <rPh sb="45" eb="47">
      <t>ケイジョウ</t>
    </rPh>
    <rPh sb="47" eb="49">
      <t>シュウシ</t>
    </rPh>
    <rPh sb="50" eb="52">
      <t>アカジ</t>
    </rPh>
    <rPh sb="59" eb="60">
      <t>ヒ</t>
    </rPh>
    <rPh sb="61" eb="62">
      <t>ツヅ</t>
    </rPh>
    <rPh sb="64" eb="65">
      <t>キビ</t>
    </rPh>
    <rPh sb="67" eb="69">
      <t>ジギョウ</t>
    </rPh>
    <rPh sb="69" eb="71">
      <t>ケイエイ</t>
    </rPh>
    <rPh sb="72" eb="73">
      <t>ツヅ</t>
    </rPh>
    <rPh sb="75" eb="76">
      <t>カンガ</t>
    </rPh>
    <rPh sb="89" eb="91">
      <t>ジンコウ</t>
    </rPh>
    <rPh sb="91" eb="93">
      <t>ゲンショウ</t>
    </rPh>
    <rPh sb="94" eb="96">
      <t>エイキョウ</t>
    </rPh>
    <rPh sb="99" eb="101">
      <t>キュウスイ</t>
    </rPh>
    <rPh sb="101" eb="103">
      <t>ジンコウ</t>
    </rPh>
    <rPh sb="104" eb="106">
      <t>ゲンショウ</t>
    </rPh>
    <rPh sb="107" eb="109">
      <t>セッスイ</t>
    </rPh>
    <rPh sb="109" eb="111">
      <t>キキ</t>
    </rPh>
    <rPh sb="112" eb="114">
      <t>フキュウ</t>
    </rPh>
    <rPh sb="119" eb="121">
      <t>シュウエキ</t>
    </rPh>
    <rPh sb="122" eb="124">
      <t>テイカ</t>
    </rPh>
    <rPh sb="125" eb="127">
      <t>ヨソク</t>
    </rPh>
    <rPh sb="200" eb="202">
      <t>テキセイ</t>
    </rPh>
    <rPh sb="203" eb="205">
      <t>リョウキン</t>
    </rPh>
    <rPh sb="205" eb="207">
      <t>カカク</t>
    </rPh>
    <rPh sb="208" eb="210">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</si>
</sst>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c:v>
                </c:pt>
                <c:pt idx="1">
                  <c:v>0.28000000000000003</c:v>
                </c:pt>
                <c:pt idx="2">
                  <c:v>0.34</c:v>
                </c:pt>
                <c:pt idx="3">
                  <c:v>0.23</c:v>
                </c:pt>
                <c:pt idx="4">
                  <c:v>0.44</c:v>
                </c:pt>
              </c:numCache>
            </c:numRef>
          </c:val>
          <c:extLst xmlns:c16r2="http://schemas.microsoft.com/office/drawing/2015/06/chart">
            <c:ext xmlns:c16="http://schemas.microsoft.com/office/drawing/2014/chart" uri="{C3380CC4-5D6E-409C-BE32-E72D297353CC}">
              <c16:uniqueId val="{00000000-C403-4F05-8F72-4EFA0F451F32}"/>
            </c:ext>
          </c:extLst>
        </c:ser>
        <c:dLbls>
          <c:showLegendKey val="0"/>
          <c:showVal val="0"/>
          <c:showCatName val="0"/>
          <c:showSerName val="0"/>
          <c:showPercent val="0"/>
          <c:showBubbleSize val="0"/>
        </c:dLbls>
        <c:gapWidth val="150"/>
        <c:axId val="397034152"/>
        <c:axId val="3970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0.52</c:v>
                </c:pt>
              </c:numCache>
            </c:numRef>
          </c:val>
          <c:smooth val="0"/>
          <c:extLst xmlns:c16r2="http://schemas.microsoft.com/office/drawing/2015/06/chart">
            <c:ext xmlns:c16="http://schemas.microsoft.com/office/drawing/2014/chart" uri="{C3380CC4-5D6E-409C-BE32-E72D297353CC}">
              <c16:uniqueId val="{00000001-C403-4F05-8F72-4EFA0F451F32}"/>
            </c:ext>
          </c:extLst>
        </c:ser>
        <c:dLbls>
          <c:showLegendKey val="0"/>
          <c:showVal val="0"/>
          <c:showCatName val="0"/>
          <c:showSerName val="0"/>
          <c:showPercent val="0"/>
          <c:showBubbleSize val="0"/>
        </c:dLbls>
        <c:marker val="1"/>
        <c:smooth val="0"/>
        <c:axId val="397034152"/>
        <c:axId val="397034544"/>
      </c:lineChart>
      <c:dateAx>
        <c:axId val="397034152"/>
        <c:scaling>
          <c:orientation val="minMax"/>
        </c:scaling>
        <c:delete val="1"/>
        <c:axPos val="b"/>
        <c:numFmt formatCode="&quot;H&quot;yy" sourceLinked="1"/>
        <c:majorTickMark val="none"/>
        <c:minorTickMark val="none"/>
        <c:tickLblPos val="none"/>
        <c:crossAx val="397034544"/>
        <c:crosses val="autoZero"/>
        <c:auto val="1"/>
        <c:lblOffset val="100"/>
        <c:baseTimeUnit val="years"/>
      </c:dateAx>
      <c:valAx>
        <c:axId val="3970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64.47</c:v>
                </c:pt>
                <c:pt idx="1">
                  <c:v>65.239999999999995</c:v>
                </c:pt>
                <c:pt idx="2">
                  <c:v>66.31</c:v>
                </c:pt>
                <c:pt idx="3">
                  <c:v>65.53</c:v>
                </c:pt>
                <c:pt idx="4">
                  <c:v>67.239999999999995</c:v>
                </c:pt>
              </c:numCache>
            </c:numRef>
          </c:val>
          <c:extLst xmlns:c16r2="http://schemas.microsoft.com/office/drawing/2015/06/chart">
            <c:ext xmlns:c16="http://schemas.microsoft.com/office/drawing/2014/chart" uri="{C3380CC4-5D6E-409C-BE32-E72D297353CC}">
              <c16:uniqueId val="{00000000-C632-41C9-BC94-55AB62C7970F}"/>
            </c:ext>
          </c:extLst>
        </c:ser>
        <c:dLbls>
          <c:showLegendKey val="0"/>
          <c:showVal val="0"/>
          <c:showCatName val="0"/>
          <c:showSerName val="0"/>
          <c:showPercent val="0"/>
          <c:showBubbleSize val="0"/>
        </c:dLbls>
        <c:gapWidth val="150"/>
        <c:axId val="522645488"/>
        <c:axId val="52264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55.14</c:v>
                </c:pt>
              </c:numCache>
            </c:numRef>
          </c:val>
          <c:smooth val="0"/>
          <c:extLst xmlns:c16r2="http://schemas.microsoft.com/office/drawing/2015/06/chart">
            <c:ext xmlns:c16="http://schemas.microsoft.com/office/drawing/2014/chart" uri="{C3380CC4-5D6E-409C-BE32-E72D297353CC}">
              <c16:uniqueId val="{00000001-C632-41C9-BC94-55AB62C7970F}"/>
            </c:ext>
          </c:extLst>
        </c:ser>
        <c:dLbls>
          <c:showLegendKey val="0"/>
          <c:showVal val="0"/>
          <c:showCatName val="0"/>
          <c:showSerName val="0"/>
          <c:showPercent val="0"/>
          <c:showBubbleSize val="0"/>
        </c:dLbls>
        <c:marker val="1"/>
        <c:smooth val="0"/>
        <c:axId val="522645488"/>
        <c:axId val="522648232"/>
      </c:lineChart>
      <c:dateAx>
        <c:axId val="522645488"/>
        <c:scaling>
          <c:orientation val="minMax"/>
        </c:scaling>
        <c:delete val="1"/>
        <c:axPos val="b"/>
        <c:numFmt formatCode="&quot;H&quot;yy" sourceLinked="1"/>
        <c:majorTickMark val="none"/>
        <c:minorTickMark val="none"/>
        <c:tickLblPos val="none"/>
        <c:crossAx val="522648232"/>
        <c:crosses val="autoZero"/>
        <c:auto val="1"/>
        <c:lblOffset val="100"/>
        <c:baseTimeUnit val="years"/>
      </c:dateAx>
      <c:valAx>
        <c:axId val="52264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79.59</c:v>
                </c:pt>
                <c:pt idx="1">
                  <c:v>79.760000000000005</c:v>
                </c:pt>
                <c:pt idx="2">
                  <c:v>77.48</c:v>
                </c:pt>
                <c:pt idx="3">
                  <c:v>75.98</c:v>
                </c:pt>
                <c:pt idx="4">
                  <c:v>73.569999999999993</c:v>
                </c:pt>
              </c:numCache>
            </c:numRef>
          </c:val>
          <c:extLst xmlns:c16r2="http://schemas.microsoft.com/office/drawing/2015/06/chart">
            <c:ext xmlns:c16="http://schemas.microsoft.com/office/drawing/2014/chart" uri="{C3380CC4-5D6E-409C-BE32-E72D297353CC}">
              <c16:uniqueId val="{00000000-2E47-4750-A954-0D102FFED265}"/>
            </c:ext>
          </c:extLst>
        </c:ser>
        <c:dLbls>
          <c:showLegendKey val="0"/>
          <c:showVal val="0"/>
          <c:showCatName val="0"/>
          <c:showSerName val="0"/>
          <c:showPercent val="0"/>
          <c:showBubbleSize val="0"/>
        </c:dLbls>
        <c:gapWidth val="150"/>
        <c:axId val="445413376"/>
        <c:axId val="4454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81.39</c:v>
                </c:pt>
              </c:numCache>
            </c:numRef>
          </c:val>
          <c:smooth val="0"/>
          <c:extLst xmlns:c16r2="http://schemas.microsoft.com/office/drawing/2015/06/chart">
            <c:ext xmlns:c16="http://schemas.microsoft.com/office/drawing/2014/chart" uri="{C3380CC4-5D6E-409C-BE32-E72D297353CC}">
              <c16:uniqueId val="{00000001-2E47-4750-A954-0D102FFED265}"/>
            </c:ext>
          </c:extLst>
        </c:ser>
        <c:dLbls>
          <c:showLegendKey val="0"/>
          <c:showVal val="0"/>
          <c:showCatName val="0"/>
          <c:showSerName val="0"/>
          <c:showPercent val="0"/>
          <c:showBubbleSize val="0"/>
        </c:dLbls>
        <c:marker val="1"/>
        <c:smooth val="0"/>
        <c:axId val="445413376"/>
        <c:axId val="445418080"/>
      </c:lineChart>
      <c:dateAx>
        <c:axId val="445413376"/>
        <c:scaling>
          <c:orientation val="minMax"/>
        </c:scaling>
        <c:delete val="1"/>
        <c:axPos val="b"/>
        <c:numFmt formatCode="&quot;H&quot;yy" sourceLinked="1"/>
        <c:majorTickMark val="none"/>
        <c:minorTickMark val="none"/>
        <c:tickLblPos val="none"/>
        <c:crossAx val="445418080"/>
        <c:crosses val="autoZero"/>
        <c:auto val="1"/>
        <c:lblOffset val="100"/>
        <c:baseTimeUnit val="years"/>
      </c:dateAx>
      <c:valAx>
        <c:axId val="4454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105.37</c:v>
                </c:pt>
                <c:pt idx="1">
                  <c:v>101.32</c:v>
                </c:pt>
                <c:pt idx="2">
                  <c:v>99.11</c:v>
                </c:pt>
                <c:pt idx="3">
                  <c:v>97.21</c:v>
                </c:pt>
                <c:pt idx="4">
                  <c:v>99.79</c:v>
                </c:pt>
              </c:numCache>
            </c:numRef>
          </c:val>
          <c:extLst xmlns:c16r2="http://schemas.microsoft.com/office/drawing/2015/06/chart">
            <c:ext xmlns:c16="http://schemas.microsoft.com/office/drawing/2014/chart" uri="{C3380CC4-5D6E-409C-BE32-E72D297353CC}">
              <c16:uniqueId val="{00000000-088A-4D3C-9707-CCC002C89FC3}"/>
            </c:ext>
          </c:extLst>
        </c:ser>
        <c:dLbls>
          <c:showLegendKey val="0"/>
          <c:showVal val="0"/>
          <c:showCatName val="0"/>
          <c:showSerName val="0"/>
          <c:showPercent val="0"/>
          <c:showBubbleSize val="0"/>
        </c:dLbls>
        <c:gapWidth val="150"/>
        <c:axId val="397035720"/>
        <c:axId val="44541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108.61</c:v>
                </c:pt>
              </c:numCache>
            </c:numRef>
          </c:val>
          <c:smooth val="0"/>
          <c:extLst xmlns:c16r2="http://schemas.microsoft.com/office/drawing/2015/06/chart">
            <c:ext xmlns:c16="http://schemas.microsoft.com/office/drawing/2014/chart" uri="{C3380CC4-5D6E-409C-BE32-E72D297353CC}">
              <c16:uniqueId val="{00000001-088A-4D3C-9707-CCC002C89FC3}"/>
            </c:ext>
          </c:extLst>
        </c:ser>
        <c:dLbls>
          <c:showLegendKey val="0"/>
          <c:showVal val="0"/>
          <c:showCatName val="0"/>
          <c:showSerName val="0"/>
          <c:showPercent val="0"/>
          <c:showBubbleSize val="0"/>
        </c:dLbls>
        <c:marker val="1"/>
        <c:smooth val="0"/>
        <c:axId val="397035720"/>
        <c:axId val="445414552"/>
      </c:lineChart>
      <c:dateAx>
        <c:axId val="397035720"/>
        <c:scaling>
          <c:orientation val="minMax"/>
        </c:scaling>
        <c:delete val="1"/>
        <c:axPos val="b"/>
        <c:numFmt formatCode="&quot;H&quot;yy" sourceLinked="1"/>
        <c:majorTickMark val="none"/>
        <c:minorTickMark val="none"/>
        <c:tickLblPos val="none"/>
        <c:crossAx val="445414552"/>
        <c:crosses val="autoZero"/>
        <c:auto val="1"/>
        <c:lblOffset val="100"/>
        <c:baseTimeUnit val="years"/>
      </c:dateAx>
      <c:valAx>
        <c:axId val="445414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70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42.87</c:v>
                </c:pt>
                <c:pt idx="1">
                  <c:v>44.82</c:v>
                </c:pt>
                <c:pt idx="2">
                  <c:v>46.34</c:v>
                </c:pt>
                <c:pt idx="3">
                  <c:v>48.13</c:v>
                </c:pt>
                <c:pt idx="4">
                  <c:v>48.74</c:v>
                </c:pt>
              </c:numCache>
            </c:numRef>
          </c:val>
          <c:extLst xmlns:c16r2="http://schemas.microsoft.com/office/drawing/2015/06/chart">
            <c:ext xmlns:c16="http://schemas.microsoft.com/office/drawing/2014/chart" uri="{C3380CC4-5D6E-409C-BE32-E72D297353CC}">
              <c16:uniqueId val="{00000000-C9B1-461F-A7B5-69991EC2C32A}"/>
            </c:ext>
          </c:extLst>
        </c:ser>
        <c:dLbls>
          <c:showLegendKey val="0"/>
          <c:showVal val="0"/>
          <c:showCatName val="0"/>
          <c:showSerName val="0"/>
          <c:showPercent val="0"/>
          <c:showBubbleSize val="0"/>
        </c:dLbls>
        <c:gapWidth val="150"/>
        <c:axId val="445414944"/>
        <c:axId val="4454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49.92</c:v>
                </c:pt>
              </c:numCache>
            </c:numRef>
          </c:val>
          <c:smooth val="0"/>
          <c:extLst xmlns:c16r2="http://schemas.microsoft.com/office/drawing/2015/06/chart">
            <c:ext xmlns:c16="http://schemas.microsoft.com/office/drawing/2014/chart" uri="{C3380CC4-5D6E-409C-BE32-E72D297353CC}">
              <c16:uniqueId val="{00000001-C9B1-461F-A7B5-69991EC2C32A}"/>
            </c:ext>
          </c:extLst>
        </c:ser>
        <c:dLbls>
          <c:showLegendKey val="0"/>
          <c:showVal val="0"/>
          <c:showCatName val="0"/>
          <c:showSerName val="0"/>
          <c:showPercent val="0"/>
          <c:showBubbleSize val="0"/>
        </c:dLbls>
        <c:marker val="1"/>
        <c:smooth val="0"/>
        <c:axId val="445414944"/>
        <c:axId val="445411808"/>
      </c:lineChart>
      <c:dateAx>
        <c:axId val="445414944"/>
        <c:scaling>
          <c:orientation val="minMax"/>
        </c:scaling>
        <c:delete val="1"/>
        <c:axPos val="b"/>
        <c:numFmt formatCode="&quot;H&quot;yy" sourceLinked="1"/>
        <c:majorTickMark val="none"/>
        <c:minorTickMark val="none"/>
        <c:tickLblPos val="none"/>
        <c:crossAx val="445411808"/>
        <c:crosses val="autoZero"/>
        <c:auto val="1"/>
        <c:lblOffset val="100"/>
        <c:baseTimeUnit val="years"/>
      </c:dateAx>
      <c:valAx>
        <c:axId val="4454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8.3800000000000008</c:v>
                </c:pt>
                <c:pt idx="2">
                  <c:v>11</c:v>
                </c:pt>
                <c:pt idx="3">
                  <c:v>11.58</c:v>
                </c:pt>
                <c:pt idx="4">
                  <c:v>17.850000000000001</c:v>
                </c:pt>
              </c:numCache>
            </c:numRef>
          </c:val>
          <c:extLst xmlns:c16r2="http://schemas.microsoft.com/office/drawing/2015/06/chart">
            <c:ext xmlns:c16="http://schemas.microsoft.com/office/drawing/2014/chart" uri="{C3380CC4-5D6E-409C-BE32-E72D297353CC}">
              <c16:uniqueId val="{00000000-C5F7-487B-A90B-3052CD19858B}"/>
            </c:ext>
          </c:extLst>
        </c:ser>
        <c:dLbls>
          <c:showLegendKey val="0"/>
          <c:showVal val="0"/>
          <c:showCatName val="0"/>
          <c:showSerName val="0"/>
          <c:showPercent val="0"/>
          <c:showBubbleSize val="0"/>
        </c:dLbls>
        <c:gapWidth val="150"/>
        <c:axId val="445415336"/>
        <c:axId val="44541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16.88</c:v>
                </c:pt>
              </c:numCache>
            </c:numRef>
          </c:val>
          <c:smooth val="0"/>
          <c:extLst xmlns:c16r2="http://schemas.microsoft.com/office/drawing/2015/06/chart">
            <c:ext xmlns:c16="http://schemas.microsoft.com/office/drawing/2014/chart" uri="{C3380CC4-5D6E-409C-BE32-E72D297353CC}">
              <c16:uniqueId val="{00000001-C5F7-487B-A90B-3052CD19858B}"/>
            </c:ext>
          </c:extLst>
        </c:ser>
        <c:dLbls>
          <c:showLegendKey val="0"/>
          <c:showVal val="0"/>
          <c:showCatName val="0"/>
          <c:showSerName val="0"/>
          <c:showPercent val="0"/>
          <c:showBubbleSize val="0"/>
        </c:dLbls>
        <c:marker val="1"/>
        <c:smooth val="0"/>
        <c:axId val="445415336"/>
        <c:axId val="445417296"/>
      </c:lineChart>
      <c:dateAx>
        <c:axId val="445415336"/>
        <c:scaling>
          <c:orientation val="minMax"/>
        </c:scaling>
        <c:delete val="1"/>
        <c:axPos val="b"/>
        <c:numFmt formatCode="&quot;H&quot;yy" sourceLinked="1"/>
        <c:majorTickMark val="none"/>
        <c:minorTickMark val="none"/>
        <c:tickLblPos val="none"/>
        <c:crossAx val="445417296"/>
        <c:crosses val="autoZero"/>
        <c:auto val="1"/>
        <c:lblOffset val="100"/>
        <c:baseTimeUnit val="years"/>
      </c:dateAx>
      <c:valAx>
        <c:axId val="4454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F1-4E00-847F-B64AC68412B7}"/>
            </c:ext>
          </c:extLst>
        </c:ser>
        <c:dLbls>
          <c:showLegendKey val="0"/>
          <c:showVal val="0"/>
          <c:showCatName val="0"/>
          <c:showSerName val="0"/>
          <c:showPercent val="0"/>
          <c:showBubbleSize val="0"/>
        </c:dLbls>
        <c:gapWidth val="150"/>
        <c:axId val="445415728"/>
        <c:axId val="44541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3.59</c:v>
                </c:pt>
              </c:numCache>
            </c:numRef>
          </c:val>
          <c:smooth val="0"/>
          <c:extLst xmlns:c16r2="http://schemas.microsoft.com/office/drawing/2015/06/chart">
            <c:ext xmlns:c16="http://schemas.microsoft.com/office/drawing/2014/chart" uri="{C3380CC4-5D6E-409C-BE32-E72D297353CC}">
              <c16:uniqueId val="{00000001-26F1-4E00-847F-B64AC68412B7}"/>
            </c:ext>
          </c:extLst>
        </c:ser>
        <c:dLbls>
          <c:showLegendKey val="0"/>
          <c:showVal val="0"/>
          <c:showCatName val="0"/>
          <c:showSerName val="0"/>
          <c:showPercent val="0"/>
          <c:showBubbleSize val="0"/>
        </c:dLbls>
        <c:marker val="1"/>
        <c:smooth val="0"/>
        <c:axId val="445415728"/>
        <c:axId val="445412984"/>
      </c:lineChart>
      <c:dateAx>
        <c:axId val="445415728"/>
        <c:scaling>
          <c:orientation val="minMax"/>
        </c:scaling>
        <c:delete val="1"/>
        <c:axPos val="b"/>
        <c:numFmt formatCode="&quot;H&quot;yy" sourceLinked="1"/>
        <c:majorTickMark val="none"/>
        <c:minorTickMark val="none"/>
        <c:tickLblPos val="none"/>
        <c:crossAx val="445412984"/>
        <c:crosses val="autoZero"/>
        <c:auto val="1"/>
        <c:lblOffset val="100"/>
        <c:baseTimeUnit val="years"/>
      </c:dateAx>
      <c:valAx>
        <c:axId val="445412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541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259.79000000000002</c:v>
                </c:pt>
                <c:pt idx="1">
                  <c:v>492.61</c:v>
                </c:pt>
                <c:pt idx="2">
                  <c:v>545.37</c:v>
                </c:pt>
                <c:pt idx="3">
                  <c:v>583.54999999999995</c:v>
                </c:pt>
                <c:pt idx="4">
                  <c:v>559.22</c:v>
                </c:pt>
              </c:numCache>
            </c:numRef>
          </c:val>
          <c:extLst xmlns:c16r2="http://schemas.microsoft.com/office/drawing/2015/06/chart">
            <c:ext xmlns:c16="http://schemas.microsoft.com/office/drawing/2014/chart" uri="{C3380CC4-5D6E-409C-BE32-E72D297353CC}">
              <c16:uniqueId val="{00000000-A77E-4B27-99B3-E0B44B811827}"/>
            </c:ext>
          </c:extLst>
        </c:ser>
        <c:dLbls>
          <c:showLegendKey val="0"/>
          <c:showVal val="0"/>
          <c:showCatName val="0"/>
          <c:showSerName val="0"/>
          <c:showPercent val="0"/>
          <c:showBubbleSize val="0"/>
        </c:dLbls>
        <c:gapWidth val="150"/>
        <c:axId val="522643528"/>
        <c:axId val="5226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379.08</c:v>
                </c:pt>
              </c:numCache>
            </c:numRef>
          </c:val>
          <c:smooth val="0"/>
          <c:extLst xmlns:c16r2="http://schemas.microsoft.com/office/drawing/2015/06/chart">
            <c:ext xmlns:c16="http://schemas.microsoft.com/office/drawing/2014/chart" uri="{C3380CC4-5D6E-409C-BE32-E72D297353CC}">
              <c16:uniqueId val="{00000001-A77E-4B27-99B3-E0B44B811827}"/>
            </c:ext>
          </c:extLst>
        </c:ser>
        <c:dLbls>
          <c:showLegendKey val="0"/>
          <c:showVal val="0"/>
          <c:showCatName val="0"/>
          <c:showSerName val="0"/>
          <c:showPercent val="0"/>
          <c:showBubbleSize val="0"/>
        </c:dLbls>
        <c:marker val="1"/>
        <c:smooth val="0"/>
        <c:axId val="522643528"/>
        <c:axId val="522646272"/>
      </c:lineChart>
      <c:dateAx>
        <c:axId val="522643528"/>
        <c:scaling>
          <c:orientation val="minMax"/>
        </c:scaling>
        <c:delete val="1"/>
        <c:axPos val="b"/>
        <c:numFmt formatCode="&quot;H&quot;yy" sourceLinked="1"/>
        <c:majorTickMark val="none"/>
        <c:minorTickMark val="none"/>
        <c:tickLblPos val="none"/>
        <c:crossAx val="522646272"/>
        <c:crosses val="autoZero"/>
        <c:auto val="1"/>
        <c:lblOffset val="100"/>
        <c:baseTimeUnit val="years"/>
      </c:dateAx>
      <c:valAx>
        <c:axId val="5226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64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397.42</c:v>
                </c:pt>
                <c:pt idx="1">
                  <c:v>380.8</c:v>
                </c:pt>
                <c:pt idx="2">
                  <c:v>377.93</c:v>
                </c:pt>
                <c:pt idx="3">
                  <c:v>369.39</c:v>
                </c:pt>
                <c:pt idx="4">
                  <c:v>380.74</c:v>
                </c:pt>
              </c:numCache>
            </c:numRef>
          </c:val>
          <c:extLst xmlns:c16r2="http://schemas.microsoft.com/office/drawing/2015/06/chart">
            <c:ext xmlns:c16="http://schemas.microsoft.com/office/drawing/2014/chart" uri="{C3380CC4-5D6E-409C-BE32-E72D297353CC}">
              <c16:uniqueId val="{00000000-1C4E-416B-9BDB-6D611CFDBC40}"/>
            </c:ext>
          </c:extLst>
        </c:ser>
        <c:dLbls>
          <c:showLegendKey val="0"/>
          <c:showVal val="0"/>
          <c:showCatName val="0"/>
          <c:showSerName val="0"/>
          <c:showPercent val="0"/>
          <c:showBubbleSize val="0"/>
        </c:dLbls>
        <c:gapWidth val="150"/>
        <c:axId val="522647448"/>
        <c:axId val="52264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398.98</c:v>
                </c:pt>
              </c:numCache>
            </c:numRef>
          </c:val>
          <c:smooth val="0"/>
          <c:extLst xmlns:c16r2="http://schemas.microsoft.com/office/drawing/2015/06/chart">
            <c:ext xmlns:c16="http://schemas.microsoft.com/office/drawing/2014/chart" uri="{C3380CC4-5D6E-409C-BE32-E72D297353CC}">
              <c16:uniqueId val="{00000001-1C4E-416B-9BDB-6D611CFDBC40}"/>
            </c:ext>
          </c:extLst>
        </c:ser>
        <c:dLbls>
          <c:showLegendKey val="0"/>
          <c:showVal val="0"/>
          <c:showCatName val="0"/>
          <c:showSerName val="0"/>
          <c:showPercent val="0"/>
          <c:showBubbleSize val="0"/>
        </c:dLbls>
        <c:marker val="1"/>
        <c:smooth val="0"/>
        <c:axId val="522647448"/>
        <c:axId val="522646664"/>
      </c:lineChart>
      <c:dateAx>
        <c:axId val="522647448"/>
        <c:scaling>
          <c:orientation val="minMax"/>
        </c:scaling>
        <c:delete val="1"/>
        <c:axPos val="b"/>
        <c:numFmt formatCode="&quot;H&quot;yy" sourceLinked="1"/>
        <c:majorTickMark val="none"/>
        <c:minorTickMark val="none"/>
        <c:tickLblPos val="none"/>
        <c:crossAx val="522646664"/>
        <c:crosses val="autoZero"/>
        <c:auto val="1"/>
        <c:lblOffset val="100"/>
        <c:baseTimeUnit val="years"/>
      </c:dateAx>
      <c:valAx>
        <c:axId val="522646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64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102.67</c:v>
                </c:pt>
                <c:pt idx="1">
                  <c:v>96.81</c:v>
                </c:pt>
                <c:pt idx="2">
                  <c:v>95.08</c:v>
                </c:pt>
                <c:pt idx="3">
                  <c:v>92.57</c:v>
                </c:pt>
                <c:pt idx="4">
                  <c:v>95.92</c:v>
                </c:pt>
              </c:numCache>
            </c:numRef>
          </c:val>
          <c:extLst xmlns:c16r2="http://schemas.microsoft.com/office/drawing/2015/06/chart">
            <c:ext xmlns:c16="http://schemas.microsoft.com/office/drawing/2014/chart" uri="{C3380CC4-5D6E-409C-BE32-E72D297353CC}">
              <c16:uniqueId val="{00000000-33A7-4081-AEE2-778DD4DEBA16}"/>
            </c:ext>
          </c:extLst>
        </c:ser>
        <c:dLbls>
          <c:showLegendKey val="0"/>
          <c:showVal val="0"/>
          <c:showCatName val="0"/>
          <c:showSerName val="0"/>
          <c:showPercent val="0"/>
          <c:showBubbleSize val="0"/>
        </c:dLbls>
        <c:gapWidth val="150"/>
        <c:axId val="522641568"/>
        <c:axId val="5226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98.64</c:v>
                </c:pt>
              </c:numCache>
            </c:numRef>
          </c:val>
          <c:smooth val="0"/>
          <c:extLst xmlns:c16r2="http://schemas.microsoft.com/office/drawing/2015/06/chart">
            <c:ext xmlns:c16="http://schemas.microsoft.com/office/drawing/2014/chart" uri="{C3380CC4-5D6E-409C-BE32-E72D297353CC}">
              <c16:uniqueId val="{00000001-33A7-4081-AEE2-778DD4DEBA16}"/>
            </c:ext>
          </c:extLst>
        </c:ser>
        <c:dLbls>
          <c:showLegendKey val="0"/>
          <c:showVal val="0"/>
          <c:showCatName val="0"/>
          <c:showSerName val="0"/>
          <c:showPercent val="0"/>
          <c:showBubbleSize val="0"/>
        </c:dLbls>
        <c:marker val="1"/>
        <c:smooth val="0"/>
        <c:axId val="522641568"/>
        <c:axId val="522647840"/>
      </c:lineChart>
      <c:dateAx>
        <c:axId val="522641568"/>
        <c:scaling>
          <c:orientation val="minMax"/>
        </c:scaling>
        <c:delete val="1"/>
        <c:axPos val="b"/>
        <c:numFmt formatCode="&quot;H&quot;yy" sourceLinked="1"/>
        <c:majorTickMark val="none"/>
        <c:minorTickMark val="none"/>
        <c:tickLblPos val="none"/>
        <c:crossAx val="522647840"/>
        <c:crosses val="autoZero"/>
        <c:auto val="1"/>
        <c:lblOffset val="100"/>
        <c:baseTimeUnit val="years"/>
      </c:dateAx>
      <c:valAx>
        <c:axId val="5226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165.87</c:v>
                </c:pt>
                <c:pt idx="1">
                  <c:v>175.63</c:v>
                </c:pt>
                <c:pt idx="2">
                  <c:v>179.06</c:v>
                </c:pt>
                <c:pt idx="3">
                  <c:v>184.31</c:v>
                </c:pt>
                <c:pt idx="4">
                  <c:v>177.47</c:v>
                </c:pt>
              </c:numCache>
            </c:numRef>
          </c:val>
          <c:extLst xmlns:c16r2="http://schemas.microsoft.com/office/drawing/2015/06/chart">
            <c:ext xmlns:c16="http://schemas.microsoft.com/office/drawing/2014/chart" uri="{C3380CC4-5D6E-409C-BE32-E72D297353CC}">
              <c16:uniqueId val="{00000000-231F-4629-A489-5366752075B4}"/>
            </c:ext>
          </c:extLst>
        </c:ser>
        <c:dLbls>
          <c:showLegendKey val="0"/>
          <c:showVal val="0"/>
          <c:showCatName val="0"/>
          <c:showSerName val="0"/>
          <c:showPercent val="0"/>
          <c:showBubbleSize val="0"/>
        </c:dLbls>
        <c:gapWidth val="150"/>
        <c:axId val="522641960"/>
        <c:axId val="52264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178.92</c:v>
                </c:pt>
              </c:numCache>
            </c:numRef>
          </c:val>
          <c:smooth val="0"/>
          <c:extLst xmlns:c16r2="http://schemas.microsoft.com/office/drawing/2015/06/chart">
            <c:ext xmlns:c16="http://schemas.microsoft.com/office/drawing/2014/chart" uri="{C3380CC4-5D6E-409C-BE32-E72D297353CC}">
              <c16:uniqueId val="{00000001-231F-4629-A489-5366752075B4}"/>
            </c:ext>
          </c:extLst>
        </c:ser>
        <c:dLbls>
          <c:showLegendKey val="0"/>
          <c:showVal val="0"/>
          <c:showCatName val="0"/>
          <c:showSerName val="0"/>
          <c:showPercent val="0"/>
          <c:showBubbleSize val="0"/>
        </c:dLbls>
        <c:marker val="1"/>
        <c:smooth val="0"/>
        <c:axId val="522641960"/>
        <c:axId val="522647056"/>
      </c:lineChart>
      <c:dateAx>
        <c:axId val="522641960"/>
        <c:scaling>
          <c:orientation val="minMax"/>
        </c:scaling>
        <c:delete val="1"/>
        <c:axPos val="b"/>
        <c:numFmt formatCode="&quot;H&quot;yy" sourceLinked="1"/>
        <c:majorTickMark val="none"/>
        <c:minorTickMark val="none"/>
        <c:tickLblPos val="none"/>
        <c:crossAx val="522647056"/>
        <c:crosses val="autoZero"/>
        <c:auto val="1"/>
        <c:lblOffset val="100"/>
        <c:baseTimeUnit val="years"/>
      </c:dateAx>
      <c:valAx>
        <c:axId val="52264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64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AR86" sqref="AR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愛媛県　西予市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37248</v>
      </c>
      <c r="AM8" s="61"/>
      <c r="AN8" s="61"/>
      <c r="AO8" s="61"/>
      <c r="AP8" s="61"/>
      <c r="AQ8" s="61"/>
      <c r="AR8" s="61"/>
      <c r="AS8" s="61"/>
      <c r="AT8" s="52">
        <f>データ!$S$6</f>
        <v>514.34</v>
      </c>
      <c r="AU8" s="53"/>
      <c r="AV8" s="53"/>
      <c r="AW8" s="53"/>
      <c r="AX8" s="53"/>
      <c r="AY8" s="53"/>
      <c r="AZ8" s="53"/>
      <c r="BA8" s="53"/>
      <c r="BB8" s="54">
        <f>データ!$T$6</f>
        <v>72.42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70.84</v>
      </c>
      <c r="J10" s="53"/>
      <c r="K10" s="53"/>
      <c r="L10" s="53"/>
      <c r="M10" s="53"/>
      <c r="N10" s="53"/>
      <c r="O10" s="64"/>
      <c r="P10" s="54">
        <f>データ!$P$6</f>
        <v>80.599999999999994</v>
      </c>
      <c r="Q10" s="54"/>
      <c r="R10" s="54"/>
      <c r="S10" s="54"/>
      <c r="T10" s="54"/>
      <c r="U10" s="54"/>
      <c r="V10" s="54"/>
      <c r="W10" s="61">
        <f>データ!$Q$6</f>
        <v>3630</v>
      </c>
      <c r="X10" s="61"/>
      <c r="Y10" s="61"/>
      <c r="Z10" s="61"/>
      <c r="AA10" s="61"/>
      <c r="AB10" s="61"/>
      <c r="AC10" s="61"/>
      <c r="AD10" s="2"/>
      <c r="AE10" s="2"/>
      <c r="AF10" s="2"/>
      <c r="AG10" s="2"/>
      <c r="AH10" s="4"/>
      <c r="AI10" s="4"/>
      <c r="AJ10" s="4"/>
      <c r="AK10" s="4"/>
      <c r="AL10" s="61">
        <f>データ!$U$6</f>
        <v>29768</v>
      </c>
      <c r="AM10" s="61"/>
      <c r="AN10" s="61"/>
      <c r="AO10" s="61"/>
      <c r="AP10" s="61"/>
      <c r="AQ10" s="61"/>
      <c r="AR10" s="61"/>
      <c r="AS10" s="61"/>
      <c r="AT10" s="52">
        <f>データ!$V$6</f>
        <v>74.680000000000007</v>
      </c>
      <c r="AU10" s="53"/>
      <c r="AV10" s="53"/>
      <c r="AW10" s="53"/>
      <c r="AX10" s="53"/>
      <c r="AY10" s="53"/>
      <c r="AZ10" s="53"/>
      <c r="BA10" s="53"/>
      <c r="BB10" s="54">
        <f>データ!$W$6</f>
        <v>398.61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GU/jG8NhjqM2MBs/4VwrWxur9n8L6I++ZJf9AHmgsHcl0nFz06Z0kVq8P/fd/QjDIh3KY/6rG0a8ObeJuu8cw==" saltValue="X42Kre+W7iFT2bAgKfTc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382141</v>
      </c>
      <c r="D6" s="34">
        <f t="shared" si="3"/>
        <v>46</v>
      </c>
      <c r="E6" s="34">
        <f t="shared" si="3"/>
        <v>1</v>
      </c>
      <c r="F6" s="34">
        <f t="shared" si="3"/>
        <v>0</v>
      </c>
      <c r="G6" s="34">
        <f t="shared" si="3"/>
        <v>1</v>
      </c>
      <c r="H6" s="34" t="str">
        <f t="shared" si="3"/>
        <v>愛媛県　西予市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70.84</v>
      </c>
      <c r="P6" s="35">
        <f t="shared" si="3"/>
        <v>80.599999999999994</v>
      </c>
      <c r="Q6" s="35">
        <f t="shared" si="3"/>
        <v>3630</v>
      </c>
      <c r="R6" s="35">
        <f t="shared" si="3"/>
        <v>37248</v>
      </c>
      <c r="S6" s="35">
        <f t="shared" si="3"/>
        <v>514.34</v>
      </c>
      <c r="T6" s="35">
        <f t="shared" si="3"/>
        <v>72.42</v>
      </c>
      <c r="U6" s="35">
        <f t="shared" si="3"/>
        <v>29768</v>
      </c>
      <c r="V6" s="35">
        <f t="shared" si="3"/>
        <v>74.680000000000007</v>
      </c>
      <c r="W6" s="35">
        <f t="shared" si="3"/>
        <v>398.61</v>
      </c>
      <c r="X6" s="36">
        <f>IF(X7="",NA(),X7)</f>
        <v>105.37</v>
      </c>
      <c r="Y6" s="36">
        <f t="shared" ref="Y6:AG6" si="4">IF(Y7="",NA(),Y7)</f>
        <v>101.32</v>
      </c>
      <c r="Z6" s="36">
        <f t="shared" si="4"/>
        <v>99.11</v>
      </c>
      <c r="AA6" s="36">
        <f t="shared" si="4"/>
        <v>97.21</v>
      </c>
      <c r="AB6" s="36">
        <f t="shared" si="4"/>
        <v>99.79</v>
      </c>
      <c r="AC6" s="36">
        <f t="shared" si="4"/>
        <v>109.64</v>
      </c>
      <c r="AD6" s="36">
        <f t="shared" si="4"/>
        <v>110.95</v>
      </c>
      <c r="AE6" s="36">
        <f t="shared" si="4"/>
        <v>110.68</v>
      </c>
      <c r="AF6" s="36">
        <f t="shared" si="4"/>
        <v>110.66</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3.59</v>
      </c>
      <c r="AS6" s="35" t="str">
        <f>IF(AS7="","",IF(AS7="-","【-】","【"&amp;SUBSTITUTE(TEXT(AS7,"#,##0.00"),"-","△")&amp;"】"))</f>
        <v>【1.08】</v>
      </c>
      <c r="AT6" s="36">
        <f>IF(AT7="",NA(),AT7)</f>
        <v>259.79000000000002</v>
      </c>
      <c r="AU6" s="36">
        <f t="shared" ref="AU6:BC6" si="6">IF(AU7="",NA(),AU7)</f>
        <v>492.61</v>
      </c>
      <c r="AV6" s="36">
        <f t="shared" si="6"/>
        <v>545.37</v>
      </c>
      <c r="AW6" s="36">
        <f t="shared" si="6"/>
        <v>583.54999999999995</v>
      </c>
      <c r="AX6" s="36">
        <f t="shared" si="6"/>
        <v>559.22</v>
      </c>
      <c r="AY6" s="36">
        <f t="shared" si="6"/>
        <v>371.31</v>
      </c>
      <c r="AZ6" s="36">
        <f t="shared" si="6"/>
        <v>377.63</v>
      </c>
      <c r="BA6" s="36">
        <f t="shared" si="6"/>
        <v>357.34</v>
      </c>
      <c r="BB6" s="36">
        <f t="shared" si="6"/>
        <v>366.03</v>
      </c>
      <c r="BC6" s="36">
        <f t="shared" si="6"/>
        <v>379.08</v>
      </c>
      <c r="BD6" s="35" t="str">
        <f>IF(BD7="","",IF(BD7="-","【-】","【"&amp;SUBSTITUTE(TEXT(BD7,"#,##0.00"),"-","△")&amp;"】"))</f>
        <v>【264.97】</v>
      </c>
      <c r="BE6" s="36">
        <f>IF(BE7="",NA(),BE7)</f>
        <v>397.42</v>
      </c>
      <c r="BF6" s="36">
        <f t="shared" ref="BF6:BN6" si="7">IF(BF7="",NA(),BF7)</f>
        <v>380.8</v>
      </c>
      <c r="BG6" s="36">
        <f t="shared" si="7"/>
        <v>377.93</v>
      </c>
      <c r="BH6" s="36">
        <f t="shared" si="7"/>
        <v>369.39</v>
      </c>
      <c r="BI6" s="36">
        <f t="shared" si="7"/>
        <v>380.74</v>
      </c>
      <c r="BJ6" s="36">
        <f t="shared" si="7"/>
        <v>373.09</v>
      </c>
      <c r="BK6" s="36">
        <f t="shared" si="7"/>
        <v>364.71</v>
      </c>
      <c r="BL6" s="36">
        <f t="shared" si="7"/>
        <v>373.69</v>
      </c>
      <c r="BM6" s="36">
        <f t="shared" si="7"/>
        <v>370.12</v>
      </c>
      <c r="BN6" s="36">
        <f t="shared" si="7"/>
        <v>398.98</v>
      </c>
      <c r="BO6" s="35" t="str">
        <f>IF(BO7="","",IF(BO7="-","【-】","【"&amp;SUBSTITUTE(TEXT(BO7,"#,##0.00"),"-","△")&amp;"】"))</f>
        <v>【266.61】</v>
      </c>
      <c r="BP6" s="36">
        <f>IF(BP7="",NA(),BP7)</f>
        <v>102.67</v>
      </c>
      <c r="BQ6" s="36">
        <f t="shared" ref="BQ6:BY6" si="8">IF(BQ7="",NA(),BQ7)</f>
        <v>96.81</v>
      </c>
      <c r="BR6" s="36">
        <f t="shared" si="8"/>
        <v>95.08</v>
      </c>
      <c r="BS6" s="36">
        <f t="shared" si="8"/>
        <v>92.57</v>
      </c>
      <c r="BT6" s="36">
        <f t="shared" si="8"/>
        <v>95.92</v>
      </c>
      <c r="BU6" s="36">
        <f t="shared" si="8"/>
        <v>99.99</v>
      </c>
      <c r="BV6" s="36">
        <f t="shared" si="8"/>
        <v>100.65</v>
      </c>
      <c r="BW6" s="36">
        <f t="shared" si="8"/>
        <v>99.87</v>
      </c>
      <c r="BX6" s="36">
        <f t="shared" si="8"/>
        <v>100.42</v>
      </c>
      <c r="BY6" s="36">
        <f t="shared" si="8"/>
        <v>98.64</v>
      </c>
      <c r="BZ6" s="35" t="str">
        <f>IF(BZ7="","",IF(BZ7="-","【-】","【"&amp;SUBSTITUTE(TEXT(BZ7,"#,##0.00"),"-","△")&amp;"】"))</f>
        <v>【103.24】</v>
      </c>
      <c r="CA6" s="36">
        <f>IF(CA7="",NA(),CA7)</f>
        <v>165.87</v>
      </c>
      <c r="CB6" s="36">
        <f t="shared" ref="CB6:CJ6" si="9">IF(CB7="",NA(),CB7)</f>
        <v>175.63</v>
      </c>
      <c r="CC6" s="36">
        <f t="shared" si="9"/>
        <v>179.06</v>
      </c>
      <c r="CD6" s="36">
        <f t="shared" si="9"/>
        <v>184.31</v>
      </c>
      <c r="CE6" s="36">
        <f t="shared" si="9"/>
        <v>177.47</v>
      </c>
      <c r="CF6" s="36">
        <f t="shared" si="9"/>
        <v>171.15</v>
      </c>
      <c r="CG6" s="36">
        <f t="shared" si="9"/>
        <v>170.19</v>
      </c>
      <c r="CH6" s="36">
        <f t="shared" si="9"/>
        <v>171.81</v>
      </c>
      <c r="CI6" s="36">
        <f t="shared" si="9"/>
        <v>171.67</v>
      </c>
      <c r="CJ6" s="36">
        <f t="shared" si="9"/>
        <v>178.92</v>
      </c>
      <c r="CK6" s="35" t="str">
        <f>IF(CK7="","",IF(CK7="-","【-】","【"&amp;SUBSTITUTE(TEXT(CK7,"#,##0.00"),"-","△")&amp;"】"))</f>
        <v>【168.38】</v>
      </c>
      <c r="CL6" s="36">
        <f>IF(CL7="",NA(),CL7)</f>
        <v>64.47</v>
      </c>
      <c r="CM6" s="36">
        <f t="shared" ref="CM6:CU6" si="10">IF(CM7="",NA(),CM7)</f>
        <v>65.239999999999995</v>
      </c>
      <c r="CN6" s="36">
        <f t="shared" si="10"/>
        <v>66.31</v>
      </c>
      <c r="CO6" s="36">
        <f t="shared" si="10"/>
        <v>65.53</v>
      </c>
      <c r="CP6" s="36">
        <f t="shared" si="10"/>
        <v>67.239999999999995</v>
      </c>
      <c r="CQ6" s="36">
        <f t="shared" si="10"/>
        <v>58.53</v>
      </c>
      <c r="CR6" s="36">
        <f t="shared" si="10"/>
        <v>59.01</v>
      </c>
      <c r="CS6" s="36">
        <f t="shared" si="10"/>
        <v>60.03</v>
      </c>
      <c r="CT6" s="36">
        <f t="shared" si="10"/>
        <v>59.74</v>
      </c>
      <c r="CU6" s="36">
        <f t="shared" si="10"/>
        <v>55.14</v>
      </c>
      <c r="CV6" s="35" t="str">
        <f>IF(CV7="","",IF(CV7="-","【-】","【"&amp;SUBSTITUTE(TEXT(CV7,"#,##0.00"),"-","△")&amp;"】"))</f>
        <v>【60.00】</v>
      </c>
      <c r="CW6" s="36">
        <f>IF(CW7="",NA(),CW7)</f>
        <v>79.59</v>
      </c>
      <c r="CX6" s="36">
        <f t="shared" ref="CX6:DF6" si="11">IF(CX7="",NA(),CX7)</f>
        <v>79.760000000000005</v>
      </c>
      <c r="CY6" s="36">
        <f t="shared" si="11"/>
        <v>77.48</v>
      </c>
      <c r="CZ6" s="36">
        <f t="shared" si="11"/>
        <v>75.98</v>
      </c>
      <c r="DA6" s="36">
        <f t="shared" si="11"/>
        <v>73.569999999999993</v>
      </c>
      <c r="DB6" s="36">
        <f t="shared" si="11"/>
        <v>85.26</v>
      </c>
      <c r="DC6" s="36">
        <f t="shared" si="11"/>
        <v>85.37</v>
      </c>
      <c r="DD6" s="36">
        <f t="shared" si="11"/>
        <v>84.81</v>
      </c>
      <c r="DE6" s="36">
        <f t="shared" si="11"/>
        <v>84.8</v>
      </c>
      <c r="DF6" s="36">
        <f t="shared" si="11"/>
        <v>81.39</v>
      </c>
      <c r="DG6" s="35" t="str">
        <f>IF(DG7="","",IF(DG7="-","【-】","【"&amp;SUBSTITUTE(TEXT(DG7,"#,##0.00"),"-","△")&amp;"】"))</f>
        <v>【89.80】</v>
      </c>
      <c r="DH6" s="36">
        <f>IF(DH7="",NA(),DH7)</f>
        <v>42.87</v>
      </c>
      <c r="DI6" s="36">
        <f t="shared" ref="DI6:DQ6" si="12">IF(DI7="",NA(),DI7)</f>
        <v>44.82</v>
      </c>
      <c r="DJ6" s="36">
        <f t="shared" si="12"/>
        <v>46.34</v>
      </c>
      <c r="DK6" s="36">
        <f t="shared" si="12"/>
        <v>48.13</v>
      </c>
      <c r="DL6" s="36">
        <f t="shared" si="12"/>
        <v>48.74</v>
      </c>
      <c r="DM6" s="36">
        <f t="shared" si="12"/>
        <v>45.75</v>
      </c>
      <c r="DN6" s="36">
        <f t="shared" si="12"/>
        <v>46.9</v>
      </c>
      <c r="DO6" s="36">
        <f t="shared" si="12"/>
        <v>47.28</v>
      </c>
      <c r="DP6" s="36">
        <f t="shared" si="12"/>
        <v>47.66</v>
      </c>
      <c r="DQ6" s="36">
        <f t="shared" si="12"/>
        <v>49.92</v>
      </c>
      <c r="DR6" s="35" t="str">
        <f>IF(DR7="","",IF(DR7="-","【-】","【"&amp;SUBSTITUTE(TEXT(DR7,"#,##0.00"),"-","△")&amp;"】"))</f>
        <v>【49.59】</v>
      </c>
      <c r="DS6" s="35">
        <f>IF(DS7="",NA(),DS7)</f>
        <v>0</v>
      </c>
      <c r="DT6" s="36">
        <f t="shared" ref="DT6:EB6" si="13">IF(DT7="",NA(),DT7)</f>
        <v>8.3800000000000008</v>
      </c>
      <c r="DU6" s="36">
        <f t="shared" si="13"/>
        <v>11</v>
      </c>
      <c r="DV6" s="36">
        <f t="shared" si="13"/>
        <v>11.58</v>
      </c>
      <c r="DW6" s="36">
        <f t="shared" si="13"/>
        <v>17.850000000000001</v>
      </c>
      <c r="DX6" s="36">
        <f t="shared" si="13"/>
        <v>10.54</v>
      </c>
      <c r="DY6" s="36">
        <f t="shared" si="13"/>
        <v>12.03</v>
      </c>
      <c r="DZ6" s="36">
        <f t="shared" si="13"/>
        <v>12.19</v>
      </c>
      <c r="EA6" s="36">
        <f t="shared" si="13"/>
        <v>15.1</v>
      </c>
      <c r="EB6" s="36">
        <f t="shared" si="13"/>
        <v>16.88</v>
      </c>
      <c r="EC6" s="35" t="str">
        <f>IF(EC7="","",IF(EC7="-","【-】","【"&amp;SUBSTITUTE(TEXT(EC7,"#,##0.00"),"-","△")&amp;"】"))</f>
        <v>【19.44】</v>
      </c>
      <c r="ED6" s="36">
        <f>IF(ED7="",NA(),ED7)</f>
        <v>0.5</v>
      </c>
      <c r="EE6" s="36">
        <f t="shared" ref="EE6:EM6" si="14">IF(EE7="",NA(),EE7)</f>
        <v>0.28000000000000003</v>
      </c>
      <c r="EF6" s="36">
        <f t="shared" si="14"/>
        <v>0.34</v>
      </c>
      <c r="EG6" s="36">
        <f t="shared" si="14"/>
        <v>0.23</v>
      </c>
      <c r="EH6" s="36">
        <f t="shared" si="14"/>
        <v>0.44</v>
      </c>
      <c r="EI6" s="36">
        <f t="shared" si="14"/>
        <v>0.56000000000000005</v>
      </c>
      <c r="EJ6" s="36">
        <f t="shared" si="14"/>
        <v>0.61</v>
      </c>
      <c r="EK6" s="36">
        <f t="shared" si="14"/>
        <v>0.51</v>
      </c>
      <c r="EL6" s="36">
        <f t="shared" si="14"/>
        <v>0.57999999999999996</v>
      </c>
      <c r="EM6" s="36">
        <f t="shared" si="14"/>
        <v>0.52</v>
      </c>
      <c r="EN6" s="35" t="str">
        <f>IF(EN7="","",IF(EN7="-","【-】","【"&amp;SUBSTITUTE(TEXT(EN7,"#,##0.00"),"-","△")&amp;"】"))</f>
        <v>【0.68】</v>
      </c>
    </row>
    <row r="7" spans="1:144" s="37" customFormat="1" x14ac:dyDescent="0.2">
      <c r="A7" s="29"/>
      <c r="B7" s="38">
        <v>2019</v>
      </c>
      <c r="C7" s="38">
        <v>382141</v>
      </c>
      <c r="D7" s="38">
        <v>46</v>
      </c>
      <c r="E7" s="38">
        <v>1</v>
      </c>
      <c r="F7" s="38">
        <v>0</v>
      </c>
      <c r="G7" s="38">
        <v>1</v>
      </c>
      <c r="H7" s="38" t="s">
        <v>93</v>
      </c>
      <c r="I7" s="38" t="s">
        <v>94</v>
      </c>
      <c r="J7" s="38" t="s">
        <v>95</v>
      </c>
      <c r="K7" s="38" t="s">
        <v>96</v>
      </c>
      <c r="L7" s="38" t="s">
        <v>97</v>
      </c>
      <c r="M7" s="38" t="s">
        <v>98</v>
      </c>
      <c r="N7" s="39" t="s">
        <v>99</v>
      </c>
      <c r="O7" s="39">
        <v>70.84</v>
      </c>
      <c r="P7" s="39">
        <v>80.599999999999994</v>
      </c>
      <c r="Q7" s="39">
        <v>3630</v>
      </c>
      <c r="R7" s="39">
        <v>37248</v>
      </c>
      <c r="S7" s="39">
        <v>514.34</v>
      </c>
      <c r="T7" s="39">
        <v>72.42</v>
      </c>
      <c r="U7" s="39">
        <v>29768</v>
      </c>
      <c r="V7" s="39">
        <v>74.680000000000007</v>
      </c>
      <c r="W7" s="39">
        <v>398.61</v>
      </c>
      <c r="X7" s="39">
        <v>105.37</v>
      </c>
      <c r="Y7" s="39">
        <v>101.32</v>
      </c>
      <c r="Z7" s="39">
        <v>99.11</v>
      </c>
      <c r="AA7" s="39">
        <v>97.21</v>
      </c>
      <c r="AB7" s="39">
        <v>99.79</v>
      </c>
      <c r="AC7" s="39">
        <v>109.64</v>
      </c>
      <c r="AD7" s="39">
        <v>110.95</v>
      </c>
      <c r="AE7" s="39">
        <v>110.68</v>
      </c>
      <c r="AF7" s="39">
        <v>110.66</v>
      </c>
      <c r="AG7" s="39">
        <v>108.61</v>
      </c>
      <c r="AH7" s="39">
        <v>112.01</v>
      </c>
      <c r="AI7" s="39">
        <v>0</v>
      </c>
      <c r="AJ7" s="39">
        <v>0</v>
      </c>
      <c r="AK7" s="39">
        <v>0</v>
      </c>
      <c r="AL7" s="39">
        <v>0</v>
      </c>
      <c r="AM7" s="39">
        <v>0</v>
      </c>
      <c r="AN7" s="39">
        <v>3.62</v>
      </c>
      <c r="AO7" s="39">
        <v>3.91</v>
      </c>
      <c r="AP7" s="39">
        <v>3.56</v>
      </c>
      <c r="AQ7" s="39">
        <v>2.74</v>
      </c>
      <c r="AR7" s="39">
        <v>3.59</v>
      </c>
      <c r="AS7" s="39">
        <v>1.08</v>
      </c>
      <c r="AT7" s="39">
        <v>259.79000000000002</v>
      </c>
      <c r="AU7" s="39">
        <v>492.61</v>
      </c>
      <c r="AV7" s="39">
        <v>545.37</v>
      </c>
      <c r="AW7" s="39">
        <v>583.54999999999995</v>
      </c>
      <c r="AX7" s="39">
        <v>559.22</v>
      </c>
      <c r="AY7" s="39">
        <v>371.31</v>
      </c>
      <c r="AZ7" s="39">
        <v>377.63</v>
      </c>
      <c r="BA7" s="39">
        <v>357.34</v>
      </c>
      <c r="BB7" s="39">
        <v>366.03</v>
      </c>
      <c r="BC7" s="39">
        <v>379.08</v>
      </c>
      <c r="BD7" s="39">
        <v>264.97000000000003</v>
      </c>
      <c r="BE7" s="39">
        <v>397.42</v>
      </c>
      <c r="BF7" s="39">
        <v>380.8</v>
      </c>
      <c r="BG7" s="39">
        <v>377.93</v>
      </c>
      <c r="BH7" s="39">
        <v>369.39</v>
      </c>
      <c r="BI7" s="39">
        <v>380.74</v>
      </c>
      <c r="BJ7" s="39">
        <v>373.09</v>
      </c>
      <c r="BK7" s="39">
        <v>364.71</v>
      </c>
      <c r="BL7" s="39">
        <v>373.69</v>
      </c>
      <c r="BM7" s="39">
        <v>370.12</v>
      </c>
      <c r="BN7" s="39">
        <v>398.98</v>
      </c>
      <c r="BO7" s="39">
        <v>266.61</v>
      </c>
      <c r="BP7" s="39">
        <v>102.67</v>
      </c>
      <c r="BQ7" s="39">
        <v>96.81</v>
      </c>
      <c r="BR7" s="39">
        <v>95.08</v>
      </c>
      <c r="BS7" s="39">
        <v>92.57</v>
      </c>
      <c r="BT7" s="39">
        <v>95.92</v>
      </c>
      <c r="BU7" s="39">
        <v>99.99</v>
      </c>
      <c r="BV7" s="39">
        <v>100.65</v>
      </c>
      <c r="BW7" s="39">
        <v>99.87</v>
      </c>
      <c r="BX7" s="39">
        <v>100.42</v>
      </c>
      <c r="BY7" s="39">
        <v>98.64</v>
      </c>
      <c r="BZ7" s="39">
        <v>103.24</v>
      </c>
      <c r="CA7" s="39">
        <v>165.87</v>
      </c>
      <c r="CB7" s="39">
        <v>175.63</v>
      </c>
      <c r="CC7" s="39">
        <v>179.06</v>
      </c>
      <c r="CD7" s="39">
        <v>184.31</v>
      </c>
      <c r="CE7" s="39">
        <v>177.47</v>
      </c>
      <c r="CF7" s="39">
        <v>171.15</v>
      </c>
      <c r="CG7" s="39">
        <v>170.19</v>
      </c>
      <c r="CH7" s="39">
        <v>171.81</v>
      </c>
      <c r="CI7" s="39">
        <v>171.67</v>
      </c>
      <c r="CJ7" s="39">
        <v>178.92</v>
      </c>
      <c r="CK7" s="39">
        <v>168.38</v>
      </c>
      <c r="CL7" s="39">
        <v>64.47</v>
      </c>
      <c r="CM7" s="39">
        <v>65.239999999999995</v>
      </c>
      <c r="CN7" s="39">
        <v>66.31</v>
      </c>
      <c r="CO7" s="39">
        <v>65.53</v>
      </c>
      <c r="CP7" s="39">
        <v>67.239999999999995</v>
      </c>
      <c r="CQ7" s="39">
        <v>58.53</v>
      </c>
      <c r="CR7" s="39">
        <v>59.01</v>
      </c>
      <c r="CS7" s="39">
        <v>60.03</v>
      </c>
      <c r="CT7" s="39">
        <v>59.74</v>
      </c>
      <c r="CU7" s="39">
        <v>55.14</v>
      </c>
      <c r="CV7" s="39">
        <v>60</v>
      </c>
      <c r="CW7" s="39">
        <v>79.59</v>
      </c>
      <c r="CX7" s="39">
        <v>79.760000000000005</v>
      </c>
      <c r="CY7" s="39">
        <v>77.48</v>
      </c>
      <c r="CZ7" s="39">
        <v>75.98</v>
      </c>
      <c r="DA7" s="39">
        <v>73.569999999999993</v>
      </c>
      <c r="DB7" s="39">
        <v>85.26</v>
      </c>
      <c r="DC7" s="39">
        <v>85.37</v>
      </c>
      <c r="DD7" s="39">
        <v>84.81</v>
      </c>
      <c r="DE7" s="39">
        <v>84.8</v>
      </c>
      <c r="DF7" s="39">
        <v>81.39</v>
      </c>
      <c r="DG7" s="39">
        <v>89.8</v>
      </c>
      <c r="DH7" s="39">
        <v>42.87</v>
      </c>
      <c r="DI7" s="39">
        <v>44.82</v>
      </c>
      <c r="DJ7" s="39">
        <v>46.34</v>
      </c>
      <c r="DK7" s="39">
        <v>48.13</v>
      </c>
      <c r="DL7" s="39">
        <v>48.74</v>
      </c>
      <c r="DM7" s="39">
        <v>45.75</v>
      </c>
      <c r="DN7" s="39">
        <v>46.9</v>
      </c>
      <c r="DO7" s="39">
        <v>47.28</v>
      </c>
      <c r="DP7" s="39">
        <v>47.66</v>
      </c>
      <c r="DQ7" s="39">
        <v>49.92</v>
      </c>
      <c r="DR7" s="39">
        <v>49.59</v>
      </c>
      <c r="DS7" s="39">
        <v>0</v>
      </c>
      <c r="DT7" s="39">
        <v>8.3800000000000008</v>
      </c>
      <c r="DU7" s="39">
        <v>11</v>
      </c>
      <c r="DV7" s="39">
        <v>11.58</v>
      </c>
      <c r="DW7" s="39">
        <v>17.850000000000001</v>
      </c>
      <c r="DX7" s="39">
        <v>10.54</v>
      </c>
      <c r="DY7" s="39">
        <v>12.03</v>
      </c>
      <c r="DZ7" s="39">
        <v>12.19</v>
      </c>
      <c r="EA7" s="39">
        <v>15.1</v>
      </c>
      <c r="EB7" s="39">
        <v>16.88</v>
      </c>
      <c r="EC7" s="39">
        <v>19.440000000000001</v>
      </c>
      <c r="ED7" s="39">
        <v>0.5</v>
      </c>
      <c r="EE7" s="39">
        <v>0.28000000000000003</v>
      </c>
      <c r="EF7" s="39">
        <v>0.34</v>
      </c>
      <c r="EG7" s="39">
        <v>0.23</v>
      </c>
      <c r="EH7" s="39">
        <v>0.44</v>
      </c>
      <c r="EI7" s="39">
        <v>0.56000000000000005</v>
      </c>
      <c r="EJ7" s="39">
        <v>0.61</v>
      </c>
      <c r="EK7" s="39">
        <v>0.51</v>
      </c>
      <c r="EL7" s="39">
        <v>0.57999999999999996</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2021-02-01T00:12:45Z</cp:lastPrinted>
  <dcterms:created xsi:type="dcterms:W3CDTF">2020-12-04T02:14:24Z</dcterms:created>
  <dcterms:modified xsi:type="dcterms:W3CDTF">2021-02-01T00:13:50Z</dcterms:modified>
  <cp:category/>
</cp:coreProperties>
</file>