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2\観光交通課\ー交通政策ー\☆☆交通政策室☆☆R2\I0905市営駐車場・駅周辺\090データ分析\駐車場事業経営戦略★\県から財政課　公営企業に係る経営比較分析表（令和元年度決算）の分析等\"/>
    </mc:Choice>
  </mc:AlternateContent>
  <workbookProtection workbookAlgorithmName="SHA-512" workbookHashValue="qvwUfgm1gtdVbx6vWYYP6DHQrePtMZo4SCXft16ZKNcyiUa1t8gDxmNrSUNuepXzr5nEamHU7yPcAdfvhlOQuQ==" workbookSaltValue="Zw6qkY07e4YsyXdKasJSl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MA51" i="4"/>
  <c r="CS30" i="4"/>
  <c r="BZ76" i="4"/>
  <c r="C11" i="5"/>
  <c r="D11" i="5"/>
  <c r="E11" i="5"/>
  <c r="B11" i="5"/>
  <c r="BK76" i="4" l="1"/>
  <c r="LH51" i="4"/>
  <c r="LT76" i="4"/>
  <c r="GQ51" i="4"/>
  <c r="LH30" i="4"/>
  <c r="BZ30" i="4"/>
  <c r="IE76" i="4"/>
  <c r="BZ51" i="4"/>
  <c r="GQ30" i="4"/>
  <c r="HP76" i="4"/>
  <c r="FX30" i="4"/>
  <c r="BG30" i="4"/>
  <c r="AV76" i="4"/>
  <c r="KO51" i="4"/>
  <c r="BG51" i="4"/>
  <c r="LE76" i="4"/>
  <c r="FX51" i="4"/>
  <c r="KO30" i="4"/>
  <c r="HA76" i="4"/>
  <c r="AN51" i="4"/>
  <c r="FE30" i="4"/>
  <c r="AN30" i="4"/>
  <c r="AG76" i="4"/>
  <c r="JV51" i="4"/>
  <c r="KP76" i="4"/>
  <c r="FE51" i="4"/>
  <c r="JV30" i="4"/>
  <c r="JC51" i="4"/>
  <c r="KA76" i="4"/>
  <c r="EL51" i="4"/>
  <c r="JC30" i="4"/>
  <c r="R76" i="4"/>
  <c r="GL76" i="4"/>
  <c r="U51" i="4"/>
  <c r="EL30" i="4"/>
  <c r="U30" i="4"/>
</calcChain>
</file>

<file path=xl/sharedStrings.xml><?xml version="1.0" encoding="utf-8"?>
<sst xmlns="http://schemas.openxmlformats.org/spreadsheetml/2006/main" count="278" uniqueCount="133">
  <si>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</si>
  <si>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</si>
  <si>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</si>
  <si>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</si>
  <si>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</si>
  <si>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</si>
  <si>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</si>
  <si>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</si>
  <si>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</si>
  <si>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</si>
  <si>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</si>
  <si>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</si>
  <si>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</si>
  <si>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</si>
  <si>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</si>
  <si>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</si>
  <si>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</si>
  <si>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</si>
  <si>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</si>
  <si>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</si>
  <si>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</si>
  <si>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</si>
  <si>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</si>
  <si>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</si>
  <si>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</si>
  <si>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</si>
  <si>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</si>
  <si>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</si>
  <si>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</si>
  <si>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</si>
  <si>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</si>
  <si>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</si>
  <si>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</si>
  <si>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</si>
  <si>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</si>
  <si>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</si>
  <si>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</si>
  <si>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</si>
  <si>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</si>
  <si>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</si>
  <si>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</si>
  <si>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</si>
  <si>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</si>
  <si>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</si>
  <si>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</si>
  <si>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</si>
  <si>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</si>
  <si>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</si>
  <si>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</si>
  <si>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</si>
  <si>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</si>
  <si>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</si>
  <si>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</si>
  <si>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</si>
  <si>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</si>
  <si>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</si>
  <si>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</si>
  <si>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</si>
  <si>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</si>
  <si>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</si>
  <si>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</si>
  <si>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</si>
  <si>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</si>
  <si>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</si>
  <si>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</si>
  <si>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</si>
  <si>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</si>
  <si>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</si>
  <si>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</si>
  <si>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</si>
  <si>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</si>
  <si>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</si>
  <si>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</si>
  <si>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</si>
  <si>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</si>
  <si>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</si>
  <si>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</si>
  <si>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</si>
  <si>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</si>
  <si>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</si>
  <si>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</si>
  <si>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</si>
  <si>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</si>
  <si>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</si>
  <si>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</si>
  <si>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</si>
  <si>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</si>
  <si>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</si>
  <si>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</si>
  <si>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</si>
  <si>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</si>
  <si>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</si>
  <si>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</si>
  <si>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</si>
  <si>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</si>
  <si>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</si>
  <si>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</si>
  <si>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</si>
  <si>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</si>
  <si>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</si>
  <si>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</si>
  <si>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</si>
  <si>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当該値(N-4)</t>
    <phoneticPr fontId="5"/>
  </si>
  <si>
    <t>当該値(N-3)</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</si>
  <si>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</si>
  <si>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</si>
  <si>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</si>
  <si>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</si>
  <si>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</si>
  <si>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</si>
  <si>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</si>
  <si>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</si>
  <si>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中央駐車場</t>
  </si>
  <si>
    <t>法非適用</t>
  </si>
  <si>
    <t>駐車場整備事業</t>
  </si>
  <si>
    <t>-</t>
  </si>
  <si>
    <t>Ａ１Ｂ２</t>
  </si>
  <si>
    <t>非設置</t>
  </si>
  <si>
    <t>該当数値なし</t>
  </si>
  <si>
    <t>都市計画駐車場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</si>
  <si>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</si>
  <si>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</si>
  <si>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</si>
  <si>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</si>
  <si>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</si>
  <si>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</si>
  <si>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</si>
  <si>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</si>
  <si>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</si>
  <si>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4">
      <t>チュウシャ</t>
    </rPh>
    <rPh sb="124" eb="125">
      <t>ジョウ</t>
    </rPh>
    <rPh sb="125" eb="127">
      <t>ヨウチ</t>
    </rPh>
    <rPh sb="128" eb="130">
      <t>シュウヘン</t>
    </rPh>
    <rPh sb="131" eb="133">
      <t>チカ</t>
    </rPh>
    <rPh sb="134" eb="136">
      <t>ヒカク</t>
    </rPh>
    <rPh sb="138" eb="139">
      <t>オオ</t>
    </rPh>
    <rPh sb="141" eb="142">
      <t>カ</t>
    </rPh>
    <phoneticPr fontId="15"/>
  </si>
  <si>
    <t>　ほとんどが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6" eb="8">
      <t>ツキギメ</t>
    </rPh>
    <rPh sb="8" eb="11">
      <t>チュウシャジョウ</t>
    </rPh>
    <rPh sb="17" eb="19">
      <t>コンゴ</t>
    </rPh>
    <rPh sb="24" eb="26">
      <t>ケイエイ</t>
    </rPh>
    <rPh sb="27" eb="29">
      <t>ミコ</t>
    </rPh>
    <rPh sb="33" eb="35">
      <t>ロテン</t>
    </rPh>
    <rPh sb="35" eb="37">
      <t>ヘイメン</t>
    </rPh>
    <rPh sb="37" eb="39">
      <t>チュウシャ</t>
    </rPh>
    <rPh sb="39" eb="40">
      <t>ジョウ</t>
    </rPh>
    <rPh sb="43" eb="46">
      <t>トッパツテキ</t>
    </rPh>
    <rPh sb="47" eb="49">
      <t>バクダイ</t>
    </rPh>
    <rPh sb="62" eb="63">
      <t>ヒク</t>
    </rPh>
    <rPh sb="65" eb="67">
      <t>コンゴ</t>
    </rPh>
    <rPh sb="85" eb="87">
      <t>ケイゾク</t>
    </rPh>
    <rPh sb="89" eb="91">
      <t>テキセツ</t>
    </rPh>
    <rPh sb="92" eb="94">
      <t>カンリ</t>
    </rPh>
    <rPh sb="94" eb="96">
      <t>ウンエイ</t>
    </rPh>
    <rPh sb="97" eb="98">
      <t>ツト</t>
    </rPh>
    <rPh sb="100" eb="102">
      <t>ヒツヨウ</t>
    </rPh>
    <phoneticPr fontId="15"/>
  </si>
  <si>
    <t>　「①収益的収支率」、「④売上高ＧＯＰ比率」どちらも類似施設平均値を上回っており、また他会計からの繰入金もないことから、現状では健全性は十分あるといえる。
　平成27年度より、利用形態を見直し無人管理化としたことによる経費削減の効果で「①収益的収支率」、「④売上高ＧＯＰ比率」、「⑤ＥＢＩＴＤＡ」の各指標が安定的に増加している。</t>
    <rPh sb="51" eb="52">
      <t>キン</t>
    </rPh>
    <rPh sb="149" eb="152">
      <t>カクシヒョウ</t>
    </rPh>
    <rPh sb="153" eb="156">
      <t>アンテイテキ</t>
    </rPh>
    <rPh sb="157" eb="159">
      <t>ゾウカ</t>
    </rPh>
    <phoneticPr fontId="15"/>
  </si>
  <si>
    <t>　「⑪稼働率」は直近50％台で推移しており、安定した需要があるといえる。なお、商店街内にあり、一部無料駐車場区画としているが、ほとんどが月極契約者用駐車場であり今後も一定の需要が維持されると思われる。</t>
    <rPh sb="8" eb="10">
      <t>チョッキン</t>
    </rPh>
    <rPh sb="13" eb="14">
      <t>ダイ</t>
    </rPh>
    <rPh sb="15" eb="17">
      <t>スイイ</t>
    </rPh>
    <rPh sb="42" eb="43">
      <t>ナイ</t>
    </rPh>
    <rPh sb="47" eb="49">
      <t>イチブ</t>
    </rPh>
    <rPh sb="49" eb="51">
      <t>ムリョウ</t>
    </rPh>
    <rPh sb="51" eb="54">
      <t>チュウシャジョウ</t>
    </rPh>
    <rPh sb="54" eb="56">
      <t>クカク</t>
    </rPh>
    <rPh sb="68" eb="70">
      <t>ツキギメ</t>
    </rPh>
    <rPh sb="70" eb="72">
      <t>ケイヤク</t>
    </rPh>
    <rPh sb="72" eb="73">
      <t>シャ</t>
    </rPh>
    <rPh sb="73" eb="74">
      <t>ヨウ</t>
    </rPh>
    <rPh sb="74" eb="76">
      <t>チュウシャ</t>
    </rPh>
    <rPh sb="76" eb="77">
      <t>ジョウ</t>
    </rPh>
    <rPh sb="80" eb="82">
      <t>コンゴ</t>
    </rPh>
    <rPh sb="83" eb="85">
      <t>イッテイ</t>
    </rPh>
    <rPh sb="86" eb="88">
      <t>ジュヨウ</t>
    </rPh>
    <rPh sb="89" eb="91">
      <t>イジ</t>
    </rPh>
    <rPh sb="95" eb="96">
      <t>オモ</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</si>
</sst>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2" xfId="3"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4">
    <cellStyle name="桁区切り" xfId="1" builtinId="6"/>
    <cellStyle name="標準" xfId="0" builtinId="0"/>
    <cellStyle name="標準 2 3 2 2" xfId="3"/>
    <cellStyle name="標準 2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781.7</c:v>
                </c:pt>
                <c:pt idx="1">
                  <c:v>515.1</c:v>
                </c:pt>
                <c:pt idx="2">
                  <c:v>530.4</c:v>
                </c:pt>
                <c:pt idx="3">
                  <c:v>530.4</c:v>
                </c:pt>
                <c:pt idx="4">
                  <c:v>1811.6</c:v>
                </c:pt>
              </c:numCache>
            </c:numRef>
          </c:val>
          <c:extLst>
            <c:ext xmlns:c16="http://schemas.microsoft.com/office/drawing/2014/chart" uri="{C3380CC4-5D6E-409C-BE32-E72D297353CC}">
              <c16:uniqueId val="{00000000-BD3A-4760-9F06-2BE1C7501BD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227.5</c:v>
                </c:pt>
              </c:numCache>
            </c:numRef>
          </c:val>
          <c:smooth val="0"/>
          <c:extLst>
            <c:ext xmlns:c16="http://schemas.microsoft.com/office/drawing/2014/chart" uri="{C3380CC4-5D6E-409C-BE32-E72D297353CC}">
              <c16:uniqueId val="{00000001-BD3A-4760-9F06-2BE1C7501BD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C47-4D9E-A706-2B5EE61B5BD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1555</c:v>
                </c:pt>
              </c:numCache>
            </c:numRef>
          </c:val>
          <c:smooth val="0"/>
          <c:extLst>
            <c:ext xmlns:c16="http://schemas.microsoft.com/office/drawing/2014/chart" uri="{C3380CC4-5D6E-409C-BE32-E72D297353CC}">
              <c16:uniqueId val="{00000001-DC47-4D9E-A706-2B5EE61B5BD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4866-4E9D-A158-AA169F5050D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866-4E9D-A158-AA169F5050D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4D2C-4CC9-993E-8B6E3894534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D2C-4CC9-993E-8B6E3894534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B2A-4214-8198-89D003FE4BD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1.7</c:v>
                </c:pt>
              </c:numCache>
            </c:numRef>
          </c:val>
          <c:smooth val="0"/>
          <c:extLst>
            <c:ext xmlns:c16="http://schemas.microsoft.com/office/drawing/2014/chart" uri="{C3380CC4-5D6E-409C-BE32-E72D297353CC}">
              <c16:uniqueId val="{00000001-2B2A-4214-8198-89D003FE4BD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D83-437C-8FB8-47AC747C820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7</c:v>
                </c:pt>
              </c:numCache>
            </c:numRef>
          </c:val>
          <c:smooth val="0"/>
          <c:extLst>
            <c:ext xmlns:c16="http://schemas.microsoft.com/office/drawing/2014/chart" uri="{C3380CC4-5D6E-409C-BE32-E72D297353CC}">
              <c16:uniqueId val="{00000001-ED83-437C-8FB8-47AC747C820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47.1</c:v>
                </c:pt>
                <c:pt idx="1">
                  <c:v>52.9</c:v>
                </c:pt>
                <c:pt idx="2">
                  <c:v>55.9</c:v>
                </c:pt>
                <c:pt idx="3">
                  <c:v>50</c:v>
                </c:pt>
                <c:pt idx="4">
                  <c:v>58.8</c:v>
                </c:pt>
              </c:numCache>
            </c:numRef>
          </c:val>
          <c:extLst>
            <c:ext xmlns:c16="http://schemas.microsoft.com/office/drawing/2014/chart" uri="{C3380CC4-5D6E-409C-BE32-E72D297353CC}">
              <c16:uniqueId val="{00000000-6203-4830-A2A0-013A339B19E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164.6</c:v>
                </c:pt>
              </c:numCache>
            </c:numRef>
          </c:val>
          <c:smooth val="0"/>
          <c:extLst>
            <c:ext xmlns:c16="http://schemas.microsoft.com/office/drawing/2014/chart" uri="{C3380CC4-5D6E-409C-BE32-E72D297353CC}">
              <c16:uniqueId val="{00000001-6203-4830-A2A0-013A339B19E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87.2</c:v>
                </c:pt>
                <c:pt idx="1">
                  <c:v>35.6</c:v>
                </c:pt>
                <c:pt idx="2">
                  <c:v>81.099999999999994</c:v>
                </c:pt>
                <c:pt idx="3">
                  <c:v>81.099999999999994</c:v>
                </c:pt>
                <c:pt idx="4">
                  <c:v>94.5</c:v>
                </c:pt>
              </c:numCache>
            </c:numRef>
          </c:val>
          <c:extLst>
            <c:ext xmlns:c16="http://schemas.microsoft.com/office/drawing/2014/chart" uri="{C3380CC4-5D6E-409C-BE32-E72D297353CC}">
              <c16:uniqueId val="{00000000-B3A4-453D-B16E-395ECB0A38A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33.4</c:v>
                </c:pt>
              </c:numCache>
            </c:numRef>
          </c:val>
          <c:smooth val="0"/>
          <c:extLst>
            <c:ext xmlns:c16="http://schemas.microsoft.com/office/drawing/2014/chart" uri="{C3380CC4-5D6E-409C-BE32-E72D297353CC}">
              <c16:uniqueId val="{00000001-B3A4-453D-B16E-395ECB0A38A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11848</c:v>
                </c:pt>
                <c:pt idx="1">
                  <c:v>992</c:v>
                </c:pt>
                <c:pt idx="2">
                  <c:v>1020</c:v>
                </c:pt>
                <c:pt idx="3">
                  <c:v>1020</c:v>
                </c:pt>
                <c:pt idx="4">
                  <c:v>1181</c:v>
                </c:pt>
              </c:numCache>
            </c:numRef>
          </c:val>
          <c:extLst>
            <c:ext xmlns:c16="http://schemas.microsoft.com/office/drawing/2014/chart" uri="{C3380CC4-5D6E-409C-BE32-E72D297353CC}">
              <c16:uniqueId val="{00000000-0E7C-4015-B81C-E35E8179A8F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24498</c:v>
                </c:pt>
              </c:numCache>
            </c:numRef>
          </c:val>
          <c:smooth val="0"/>
          <c:extLst>
            <c:ext xmlns:c16="http://schemas.microsoft.com/office/drawing/2014/chart" uri="{C3380CC4-5D6E-409C-BE32-E72D297353CC}">
              <c16:uniqueId val="{00000001-0E7C-4015-B81C-E35E8179A8F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1" t="str">
        <f>データ!H6&amp;"　"&amp;データ!I6</f>
        <v>愛媛県四国中央市　中央駐車場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7" t="s">
        <v>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4"/>
      <c r="GZ7" s="4"/>
      <c r="HA7" s="4"/>
      <c r="HB7" s="4"/>
      <c r="HC7" s="4"/>
      <c r="HD7" s="4"/>
      <c r="HE7" s="4"/>
      <c r="HF7" s="4"/>
      <c r="HG7" s="4"/>
      <c r="HH7" s="4"/>
      <c r="HI7" s="4"/>
      <c r="HJ7" s="4"/>
      <c r="HK7" s="4"/>
      <c r="HL7" s="4"/>
      <c r="HM7" s="4"/>
      <c r="HN7" s="4"/>
      <c r="HO7" s="4"/>
      <c r="HP7" s="4"/>
      <c r="HQ7" s="4"/>
      <c r="HR7" s="4"/>
      <c r="HS7" s="4"/>
      <c r="HT7" s="4"/>
      <c r="HU7" s="4"/>
      <c r="HV7" s="4"/>
      <c r="HW7" s="4"/>
      <c r="HX7" s="137" t="s">
        <v>6</v>
      </c>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t="s">
        <v>7</v>
      </c>
      <c r="JR7" s="137"/>
      <c r="JS7" s="137"/>
      <c r="JT7" s="137"/>
      <c r="JU7" s="137"/>
      <c r="JV7" s="137"/>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t="s">
        <v>8</v>
      </c>
      <c r="LK7" s="137"/>
      <c r="LL7" s="137"/>
      <c r="LM7" s="137"/>
      <c r="LN7" s="137"/>
      <c r="LO7" s="137"/>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3"/>
      <c r="ND7" s="6" t="s">
        <v>9</v>
      </c>
      <c r="NE7" s="7"/>
      <c r="NF7" s="7"/>
      <c r="NG7" s="7"/>
      <c r="NH7" s="7"/>
      <c r="NI7" s="7"/>
      <c r="NJ7" s="7"/>
      <c r="NK7" s="7"/>
      <c r="NL7" s="7"/>
      <c r="NM7" s="7"/>
      <c r="NN7" s="7"/>
      <c r="NO7" s="7"/>
      <c r="NP7" s="7"/>
      <c r="NQ7" s="8"/>
    </row>
    <row r="8" spans="1:382"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Ａ１Ｂ２</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t="str">
        <f>データ!N7</f>
        <v>非設置</v>
      </c>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4"/>
      <c r="GZ8" s="4"/>
      <c r="HA8" s="4"/>
      <c r="HB8" s="4"/>
      <c r="HC8" s="4"/>
      <c r="HD8" s="4"/>
      <c r="HE8" s="4"/>
      <c r="HF8" s="4"/>
      <c r="HG8" s="4"/>
      <c r="HH8" s="4"/>
      <c r="HI8" s="4"/>
      <c r="HJ8" s="4"/>
      <c r="HK8" s="4"/>
      <c r="HL8" s="4"/>
      <c r="HM8" s="4"/>
      <c r="HN8" s="4"/>
      <c r="HO8" s="4"/>
      <c r="HP8" s="4"/>
      <c r="HQ8" s="4"/>
      <c r="HR8" s="4"/>
      <c r="HS8" s="4"/>
      <c r="HT8" s="4"/>
      <c r="HU8" s="4"/>
      <c r="HV8" s="4"/>
      <c r="HW8" s="4"/>
      <c r="HX8" s="127" t="str">
        <f>データ!S7</f>
        <v>商業施設</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無</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1081</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3"/>
      <c r="ND8" s="132" t="s">
        <v>10</v>
      </c>
      <c r="NE8" s="133"/>
      <c r="NF8" s="9" t="s">
        <v>11</v>
      </c>
      <c r="NG8" s="10"/>
      <c r="NH8" s="10"/>
      <c r="NI8" s="10"/>
      <c r="NJ8" s="10"/>
      <c r="NK8" s="10"/>
      <c r="NL8" s="10"/>
      <c r="NM8" s="10"/>
      <c r="NN8" s="10"/>
      <c r="NO8" s="10"/>
      <c r="NP8" s="10"/>
      <c r="NQ8" s="11"/>
    </row>
    <row r="9" spans="1:382" ht="18.75" customHeight="1" x14ac:dyDescent="0.15">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7" t="s">
        <v>16</v>
      </c>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t="s">
        <v>17</v>
      </c>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t="s">
        <v>18</v>
      </c>
      <c r="LK9" s="137"/>
      <c r="LL9" s="137"/>
      <c r="LM9" s="137"/>
      <c r="LN9" s="137"/>
      <c r="LO9" s="137"/>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3"/>
      <c r="ND9" s="138" t="s">
        <v>19</v>
      </c>
      <c r="NE9" s="139"/>
      <c r="NF9" s="12" t="s">
        <v>20</v>
      </c>
      <c r="NG9" s="13"/>
      <c r="NH9" s="13"/>
      <c r="NI9" s="13"/>
      <c r="NJ9" s="13"/>
      <c r="NK9" s="13"/>
      <c r="NL9" s="13"/>
      <c r="NM9" s="13"/>
      <c r="NN9" s="13"/>
      <c r="NO9" s="13"/>
      <c r="NP9" s="13"/>
      <c r="NQ9" s="14"/>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
        <v>119</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3" t="str">
        <f>データ!Q7</f>
        <v>広場式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41</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6">
        <f>データ!V7</f>
        <v>34</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導入なし</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29"/>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0" t="s">
        <v>23</v>
      </c>
      <c r="NE11" s="130"/>
      <c r="NF11" s="130"/>
      <c r="NG11" s="130"/>
      <c r="NH11" s="130"/>
      <c r="NI11" s="130"/>
      <c r="NJ11" s="130"/>
      <c r="NK11" s="130"/>
      <c r="NL11" s="130"/>
      <c r="NM11" s="130"/>
      <c r="NN11" s="130"/>
      <c r="NO11" s="130"/>
      <c r="NP11" s="130"/>
      <c r="NQ11" s="130"/>
      <c r="NR11" s="130"/>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0"/>
      <c r="NE12" s="130"/>
      <c r="NF12" s="130"/>
      <c r="NG12" s="130"/>
      <c r="NH12" s="130"/>
      <c r="NI12" s="130"/>
      <c r="NJ12" s="130"/>
      <c r="NK12" s="130"/>
      <c r="NL12" s="130"/>
      <c r="NM12" s="130"/>
      <c r="NN12" s="130"/>
      <c r="NO12" s="130"/>
      <c r="NP12" s="130"/>
      <c r="NQ12" s="130"/>
      <c r="NR12" s="130"/>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1"/>
      <c r="NE13" s="131"/>
      <c r="NF13" s="131"/>
      <c r="NG13" s="131"/>
      <c r="NH13" s="131"/>
      <c r="NI13" s="131"/>
      <c r="NJ13" s="131"/>
      <c r="NK13" s="131"/>
      <c r="NL13" s="131"/>
      <c r="NM13" s="131"/>
      <c r="NN13" s="131"/>
      <c r="NO13" s="131"/>
      <c r="NP13" s="131"/>
      <c r="NQ13" s="131"/>
      <c r="NR13" s="131"/>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14" t="s">
        <v>131</v>
      </c>
      <c r="NE15" s="115"/>
      <c r="NF15" s="115"/>
      <c r="NG15" s="115"/>
      <c r="NH15" s="115"/>
      <c r="NI15" s="115"/>
      <c r="NJ15" s="115"/>
      <c r="NK15" s="115"/>
      <c r="NL15" s="115"/>
      <c r="NM15" s="115"/>
      <c r="NN15" s="115"/>
      <c r="NO15" s="115"/>
      <c r="NP15" s="115"/>
      <c r="NQ15" s="115"/>
      <c r="NR15" s="116"/>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4"/>
      <c r="NE16" s="115"/>
      <c r="NF16" s="115"/>
      <c r="NG16" s="115"/>
      <c r="NH16" s="115"/>
      <c r="NI16" s="115"/>
      <c r="NJ16" s="115"/>
      <c r="NK16" s="115"/>
      <c r="NL16" s="115"/>
      <c r="NM16" s="115"/>
      <c r="NN16" s="115"/>
      <c r="NO16" s="115"/>
      <c r="NP16" s="115"/>
      <c r="NQ16" s="115"/>
      <c r="NR16" s="116"/>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4"/>
      <c r="NE17" s="115"/>
      <c r="NF17" s="115"/>
      <c r="NG17" s="115"/>
      <c r="NH17" s="115"/>
      <c r="NI17" s="115"/>
      <c r="NJ17" s="115"/>
      <c r="NK17" s="115"/>
      <c r="NL17" s="115"/>
      <c r="NM17" s="115"/>
      <c r="NN17" s="115"/>
      <c r="NO17" s="115"/>
      <c r="NP17" s="115"/>
      <c r="NQ17" s="115"/>
      <c r="NR17" s="116"/>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4"/>
      <c r="NE18" s="115"/>
      <c r="NF18" s="115"/>
      <c r="NG18" s="115"/>
      <c r="NH18" s="115"/>
      <c r="NI18" s="115"/>
      <c r="NJ18" s="115"/>
      <c r="NK18" s="115"/>
      <c r="NL18" s="115"/>
      <c r="NM18" s="115"/>
      <c r="NN18" s="115"/>
      <c r="NO18" s="115"/>
      <c r="NP18" s="115"/>
      <c r="NQ18" s="115"/>
      <c r="NR18" s="116"/>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4"/>
      <c r="NE19" s="115"/>
      <c r="NF19" s="115"/>
      <c r="NG19" s="115"/>
      <c r="NH19" s="115"/>
      <c r="NI19" s="115"/>
      <c r="NJ19" s="115"/>
      <c r="NK19" s="115"/>
      <c r="NL19" s="115"/>
      <c r="NM19" s="115"/>
      <c r="NN19" s="115"/>
      <c r="NO19" s="115"/>
      <c r="NP19" s="115"/>
      <c r="NQ19" s="115"/>
      <c r="NR19" s="116"/>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4"/>
      <c r="NE20" s="115"/>
      <c r="NF20" s="115"/>
      <c r="NG20" s="115"/>
      <c r="NH20" s="115"/>
      <c r="NI20" s="115"/>
      <c r="NJ20" s="115"/>
      <c r="NK20" s="115"/>
      <c r="NL20" s="115"/>
      <c r="NM20" s="115"/>
      <c r="NN20" s="115"/>
      <c r="NO20" s="115"/>
      <c r="NP20" s="115"/>
      <c r="NQ20" s="115"/>
      <c r="NR20" s="116"/>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4"/>
      <c r="NE21" s="115"/>
      <c r="NF21" s="115"/>
      <c r="NG21" s="115"/>
      <c r="NH21" s="115"/>
      <c r="NI21" s="115"/>
      <c r="NJ21" s="115"/>
      <c r="NK21" s="115"/>
      <c r="NL21" s="115"/>
      <c r="NM21" s="115"/>
      <c r="NN21" s="115"/>
      <c r="NO21" s="115"/>
      <c r="NP21" s="115"/>
      <c r="NQ21" s="115"/>
      <c r="NR21" s="116"/>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4"/>
      <c r="NE22" s="115"/>
      <c r="NF22" s="115"/>
      <c r="NG22" s="115"/>
      <c r="NH22" s="115"/>
      <c r="NI22" s="115"/>
      <c r="NJ22" s="115"/>
      <c r="NK22" s="115"/>
      <c r="NL22" s="115"/>
      <c r="NM22" s="115"/>
      <c r="NN22" s="115"/>
      <c r="NO22" s="115"/>
      <c r="NP22" s="115"/>
      <c r="NQ22" s="115"/>
      <c r="NR22" s="116"/>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4"/>
      <c r="NE23" s="115"/>
      <c r="NF23" s="115"/>
      <c r="NG23" s="115"/>
      <c r="NH23" s="115"/>
      <c r="NI23" s="115"/>
      <c r="NJ23" s="115"/>
      <c r="NK23" s="115"/>
      <c r="NL23" s="115"/>
      <c r="NM23" s="115"/>
      <c r="NN23" s="115"/>
      <c r="NO23" s="115"/>
      <c r="NP23" s="115"/>
      <c r="NQ23" s="115"/>
      <c r="NR23" s="116"/>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4"/>
      <c r="NE24" s="115"/>
      <c r="NF24" s="115"/>
      <c r="NG24" s="115"/>
      <c r="NH24" s="115"/>
      <c r="NI24" s="115"/>
      <c r="NJ24" s="115"/>
      <c r="NK24" s="115"/>
      <c r="NL24" s="115"/>
      <c r="NM24" s="115"/>
      <c r="NN24" s="115"/>
      <c r="NO24" s="115"/>
      <c r="NP24" s="115"/>
      <c r="NQ24" s="115"/>
      <c r="NR24" s="116"/>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4"/>
      <c r="NE25" s="115"/>
      <c r="NF25" s="115"/>
      <c r="NG25" s="115"/>
      <c r="NH25" s="115"/>
      <c r="NI25" s="115"/>
      <c r="NJ25" s="115"/>
      <c r="NK25" s="115"/>
      <c r="NL25" s="115"/>
      <c r="NM25" s="115"/>
      <c r="NN25" s="115"/>
      <c r="NO25" s="115"/>
      <c r="NP25" s="115"/>
      <c r="NQ25" s="115"/>
      <c r="NR25" s="116"/>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4"/>
      <c r="NE26" s="115"/>
      <c r="NF26" s="115"/>
      <c r="NG26" s="115"/>
      <c r="NH26" s="115"/>
      <c r="NI26" s="115"/>
      <c r="NJ26" s="115"/>
      <c r="NK26" s="115"/>
      <c r="NL26" s="115"/>
      <c r="NM26" s="115"/>
      <c r="NN26" s="115"/>
      <c r="NO26" s="115"/>
      <c r="NP26" s="115"/>
      <c r="NQ26" s="115"/>
      <c r="NR26" s="116"/>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4"/>
      <c r="NE27" s="115"/>
      <c r="NF27" s="115"/>
      <c r="NG27" s="115"/>
      <c r="NH27" s="115"/>
      <c r="NI27" s="115"/>
      <c r="NJ27" s="115"/>
      <c r="NK27" s="115"/>
      <c r="NL27" s="115"/>
      <c r="NM27" s="115"/>
      <c r="NN27" s="115"/>
      <c r="NO27" s="115"/>
      <c r="NP27" s="115"/>
      <c r="NQ27" s="115"/>
      <c r="NR27" s="116"/>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4"/>
      <c r="NE28" s="115"/>
      <c r="NF28" s="115"/>
      <c r="NG28" s="115"/>
      <c r="NH28" s="115"/>
      <c r="NI28" s="115"/>
      <c r="NJ28" s="115"/>
      <c r="NK28" s="115"/>
      <c r="NL28" s="115"/>
      <c r="NM28" s="115"/>
      <c r="NN28" s="115"/>
      <c r="NO28" s="115"/>
      <c r="NP28" s="115"/>
      <c r="NQ28" s="115"/>
      <c r="NR28" s="116"/>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4"/>
      <c r="NE29" s="115"/>
      <c r="NF29" s="115"/>
      <c r="NG29" s="115"/>
      <c r="NH29" s="115"/>
      <c r="NI29" s="115"/>
      <c r="NJ29" s="115"/>
      <c r="NK29" s="115"/>
      <c r="NL29" s="115"/>
      <c r="NM29" s="115"/>
      <c r="NN29" s="115"/>
      <c r="NO29" s="115"/>
      <c r="NP29" s="115"/>
      <c r="NQ29" s="115"/>
      <c r="NR29" s="116"/>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4"/>
      <c r="NE30" s="115"/>
      <c r="NF30" s="115"/>
      <c r="NG30" s="115"/>
      <c r="NH30" s="115"/>
      <c r="NI30" s="115"/>
      <c r="NJ30" s="115"/>
      <c r="NK30" s="115"/>
      <c r="NL30" s="115"/>
      <c r="NM30" s="115"/>
      <c r="NN30" s="115"/>
      <c r="NO30" s="115"/>
      <c r="NP30" s="115"/>
      <c r="NQ30" s="115"/>
      <c r="NR30" s="116"/>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781.7</v>
      </c>
      <c r="V31" s="110"/>
      <c r="W31" s="110"/>
      <c r="X31" s="110"/>
      <c r="Y31" s="110"/>
      <c r="Z31" s="110"/>
      <c r="AA31" s="110"/>
      <c r="AB31" s="110"/>
      <c r="AC31" s="110"/>
      <c r="AD31" s="110"/>
      <c r="AE31" s="110"/>
      <c r="AF31" s="110"/>
      <c r="AG31" s="110"/>
      <c r="AH31" s="110"/>
      <c r="AI31" s="110"/>
      <c r="AJ31" s="110"/>
      <c r="AK31" s="110"/>
      <c r="AL31" s="110"/>
      <c r="AM31" s="110"/>
      <c r="AN31" s="110">
        <f>データ!Z7</f>
        <v>515.1</v>
      </c>
      <c r="AO31" s="110"/>
      <c r="AP31" s="110"/>
      <c r="AQ31" s="110"/>
      <c r="AR31" s="110"/>
      <c r="AS31" s="110"/>
      <c r="AT31" s="110"/>
      <c r="AU31" s="110"/>
      <c r="AV31" s="110"/>
      <c r="AW31" s="110"/>
      <c r="AX31" s="110"/>
      <c r="AY31" s="110"/>
      <c r="AZ31" s="110"/>
      <c r="BA31" s="110"/>
      <c r="BB31" s="110"/>
      <c r="BC31" s="110"/>
      <c r="BD31" s="110"/>
      <c r="BE31" s="110"/>
      <c r="BF31" s="110"/>
      <c r="BG31" s="110">
        <f>データ!AA7</f>
        <v>530.4</v>
      </c>
      <c r="BH31" s="110"/>
      <c r="BI31" s="110"/>
      <c r="BJ31" s="110"/>
      <c r="BK31" s="110"/>
      <c r="BL31" s="110"/>
      <c r="BM31" s="110"/>
      <c r="BN31" s="110"/>
      <c r="BO31" s="110"/>
      <c r="BP31" s="110"/>
      <c r="BQ31" s="110"/>
      <c r="BR31" s="110"/>
      <c r="BS31" s="110"/>
      <c r="BT31" s="110"/>
      <c r="BU31" s="110"/>
      <c r="BV31" s="110"/>
      <c r="BW31" s="110"/>
      <c r="BX31" s="110"/>
      <c r="BY31" s="110"/>
      <c r="BZ31" s="110">
        <f>データ!AB7</f>
        <v>530.4</v>
      </c>
      <c r="CA31" s="110"/>
      <c r="CB31" s="110"/>
      <c r="CC31" s="110"/>
      <c r="CD31" s="110"/>
      <c r="CE31" s="110"/>
      <c r="CF31" s="110"/>
      <c r="CG31" s="110"/>
      <c r="CH31" s="110"/>
      <c r="CI31" s="110"/>
      <c r="CJ31" s="110"/>
      <c r="CK31" s="110"/>
      <c r="CL31" s="110"/>
      <c r="CM31" s="110"/>
      <c r="CN31" s="110"/>
      <c r="CO31" s="110"/>
      <c r="CP31" s="110"/>
      <c r="CQ31" s="110"/>
      <c r="CR31" s="110"/>
      <c r="CS31" s="110">
        <f>データ!AC7</f>
        <v>1811.6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47.1</v>
      </c>
      <c r="JD31" s="81"/>
      <c r="JE31" s="81"/>
      <c r="JF31" s="81"/>
      <c r="JG31" s="81"/>
      <c r="JH31" s="81"/>
      <c r="JI31" s="81"/>
      <c r="JJ31" s="81"/>
      <c r="JK31" s="81"/>
      <c r="JL31" s="81"/>
      <c r="JM31" s="81"/>
      <c r="JN31" s="81"/>
      <c r="JO31" s="81"/>
      <c r="JP31" s="81"/>
      <c r="JQ31" s="81"/>
      <c r="JR31" s="81"/>
      <c r="JS31" s="81"/>
      <c r="JT31" s="81"/>
      <c r="JU31" s="82"/>
      <c r="JV31" s="80">
        <f>データ!DL7</f>
        <v>52.9</v>
      </c>
      <c r="JW31" s="81"/>
      <c r="JX31" s="81"/>
      <c r="JY31" s="81"/>
      <c r="JZ31" s="81"/>
      <c r="KA31" s="81"/>
      <c r="KB31" s="81"/>
      <c r="KC31" s="81"/>
      <c r="KD31" s="81"/>
      <c r="KE31" s="81"/>
      <c r="KF31" s="81"/>
      <c r="KG31" s="81"/>
      <c r="KH31" s="81"/>
      <c r="KI31" s="81"/>
      <c r="KJ31" s="81"/>
      <c r="KK31" s="81"/>
      <c r="KL31" s="81"/>
      <c r="KM31" s="81"/>
      <c r="KN31" s="82"/>
      <c r="KO31" s="80">
        <f>データ!DM7</f>
        <v>55.9</v>
      </c>
      <c r="KP31" s="81"/>
      <c r="KQ31" s="81"/>
      <c r="KR31" s="81"/>
      <c r="KS31" s="81"/>
      <c r="KT31" s="81"/>
      <c r="KU31" s="81"/>
      <c r="KV31" s="81"/>
      <c r="KW31" s="81"/>
      <c r="KX31" s="81"/>
      <c r="KY31" s="81"/>
      <c r="KZ31" s="81"/>
      <c r="LA31" s="81"/>
      <c r="LB31" s="81"/>
      <c r="LC31" s="81"/>
      <c r="LD31" s="81"/>
      <c r="LE31" s="81"/>
      <c r="LF31" s="81"/>
      <c r="LG31" s="82"/>
      <c r="LH31" s="80">
        <f>データ!DN7</f>
        <v>50</v>
      </c>
      <c r="LI31" s="81"/>
      <c r="LJ31" s="81"/>
      <c r="LK31" s="81"/>
      <c r="LL31" s="81"/>
      <c r="LM31" s="81"/>
      <c r="LN31" s="81"/>
      <c r="LO31" s="81"/>
      <c r="LP31" s="81"/>
      <c r="LQ31" s="81"/>
      <c r="LR31" s="81"/>
      <c r="LS31" s="81"/>
      <c r="LT31" s="81"/>
      <c r="LU31" s="81"/>
      <c r="LV31" s="81"/>
      <c r="LW31" s="81"/>
      <c r="LX31" s="81"/>
      <c r="LY31" s="81"/>
      <c r="LZ31" s="82"/>
      <c r="MA31" s="80">
        <f>データ!DO7</f>
        <v>58.8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227.5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1.7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164.6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87.2</v>
      </c>
      <c r="EM52" s="110"/>
      <c r="EN52" s="110"/>
      <c r="EO52" s="110"/>
      <c r="EP52" s="110"/>
      <c r="EQ52" s="110"/>
      <c r="ER52" s="110"/>
      <c r="ES52" s="110"/>
      <c r="ET52" s="110"/>
      <c r="EU52" s="110"/>
      <c r="EV52" s="110"/>
      <c r="EW52" s="110"/>
      <c r="EX52" s="110"/>
      <c r="EY52" s="110"/>
      <c r="EZ52" s="110"/>
      <c r="FA52" s="110"/>
      <c r="FB52" s="110"/>
      <c r="FC52" s="110"/>
      <c r="FD52" s="110"/>
      <c r="FE52" s="110">
        <f>データ!BG7</f>
        <v>35.6</v>
      </c>
      <c r="FF52" s="110"/>
      <c r="FG52" s="110"/>
      <c r="FH52" s="110"/>
      <c r="FI52" s="110"/>
      <c r="FJ52" s="110"/>
      <c r="FK52" s="110"/>
      <c r="FL52" s="110"/>
      <c r="FM52" s="110"/>
      <c r="FN52" s="110"/>
      <c r="FO52" s="110"/>
      <c r="FP52" s="110"/>
      <c r="FQ52" s="110"/>
      <c r="FR52" s="110"/>
      <c r="FS52" s="110"/>
      <c r="FT52" s="110"/>
      <c r="FU52" s="110"/>
      <c r="FV52" s="110"/>
      <c r="FW52" s="110"/>
      <c r="FX52" s="110">
        <f>データ!BH7</f>
        <v>81.099999999999994</v>
      </c>
      <c r="FY52" s="110"/>
      <c r="FZ52" s="110"/>
      <c r="GA52" s="110"/>
      <c r="GB52" s="110"/>
      <c r="GC52" s="110"/>
      <c r="GD52" s="110"/>
      <c r="GE52" s="110"/>
      <c r="GF52" s="110"/>
      <c r="GG52" s="110"/>
      <c r="GH52" s="110"/>
      <c r="GI52" s="110"/>
      <c r="GJ52" s="110"/>
      <c r="GK52" s="110"/>
      <c r="GL52" s="110"/>
      <c r="GM52" s="110"/>
      <c r="GN52" s="110"/>
      <c r="GO52" s="110"/>
      <c r="GP52" s="110"/>
      <c r="GQ52" s="110">
        <f>データ!BI7</f>
        <v>81.099999999999994</v>
      </c>
      <c r="GR52" s="110"/>
      <c r="GS52" s="110"/>
      <c r="GT52" s="110"/>
      <c r="GU52" s="110"/>
      <c r="GV52" s="110"/>
      <c r="GW52" s="110"/>
      <c r="GX52" s="110"/>
      <c r="GY52" s="110"/>
      <c r="GZ52" s="110"/>
      <c r="HA52" s="110"/>
      <c r="HB52" s="110"/>
      <c r="HC52" s="110"/>
      <c r="HD52" s="110"/>
      <c r="HE52" s="110"/>
      <c r="HF52" s="110"/>
      <c r="HG52" s="110"/>
      <c r="HH52" s="110"/>
      <c r="HI52" s="110"/>
      <c r="HJ52" s="110">
        <f>データ!BJ7</f>
        <v>94.5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11848</v>
      </c>
      <c r="JD52" s="106"/>
      <c r="JE52" s="106"/>
      <c r="JF52" s="106"/>
      <c r="JG52" s="106"/>
      <c r="JH52" s="106"/>
      <c r="JI52" s="106"/>
      <c r="JJ52" s="106"/>
      <c r="JK52" s="106"/>
      <c r="JL52" s="106"/>
      <c r="JM52" s="106"/>
      <c r="JN52" s="106"/>
      <c r="JO52" s="106"/>
      <c r="JP52" s="106"/>
      <c r="JQ52" s="106"/>
      <c r="JR52" s="106"/>
      <c r="JS52" s="106"/>
      <c r="JT52" s="106"/>
      <c r="JU52" s="106"/>
      <c r="JV52" s="106">
        <f>データ!BR7</f>
        <v>992</v>
      </c>
      <c r="JW52" s="106"/>
      <c r="JX52" s="106"/>
      <c r="JY52" s="106"/>
      <c r="JZ52" s="106"/>
      <c r="KA52" s="106"/>
      <c r="KB52" s="106"/>
      <c r="KC52" s="106"/>
      <c r="KD52" s="106"/>
      <c r="KE52" s="106"/>
      <c r="KF52" s="106"/>
      <c r="KG52" s="106"/>
      <c r="KH52" s="106"/>
      <c r="KI52" s="106"/>
      <c r="KJ52" s="106"/>
      <c r="KK52" s="106"/>
      <c r="KL52" s="106"/>
      <c r="KM52" s="106"/>
      <c r="KN52" s="106"/>
      <c r="KO52" s="106">
        <f>データ!BS7</f>
        <v>1020</v>
      </c>
      <c r="KP52" s="106"/>
      <c r="KQ52" s="106"/>
      <c r="KR52" s="106"/>
      <c r="KS52" s="106"/>
      <c r="KT52" s="106"/>
      <c r="KU52" s="106"/>
      <c r="KV52" s="106"/>
      <c r="KW52" s="106"/>
      <c r="KX52" s="106"/>
      <c r="KY52" s="106"/>
      <c r="KZ52" s="106"/>
      <c r="LA52" s="106"/>
      <c r="LB52" s="106"/>
      <c r="LC52" s="106"/>
      <c r="LD52" s="106"/>
      <c r="LE52" s="106"/>
      <c r="LF52" s="106"/>
      <c r="LG52" s="106"/>
      <c r="LH52" s="106">
        <f>データ!BT7</f>
        <v>1020</v>
      </c>
      <c r="LI52" s="106"/>
      <c r="LJ52" s="106"/>
      <c r="LK52" s="106"/>
      <c r="LL52" s="106"/>
      <c r="LM52" s="106"/>
      <c r="LN52" s="106"/>
      <c r="LO52" s="106"/>
      <c r="LP52" s="106"/>
      <c r="LQ52" s="106"/>
      <c r="LR52" s="106"/>
      <c r="LS52" s="106"/>
      <c r="LT52" s="106"/>
      <c r="LU52" s="106"/>
      <c r="LV52" s="106"/>
      <c r="LW52" s="106"/>
      <c r="LX52" s="106"/>
      <c r="LY52" s="106"/>
      <c r="LZ52" s="106"/>
      <c r="MA52" s="106">
        <f>データ!BU7</f>
        <v>1181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24498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11698</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1555</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LtaXnqiN0OM56Wiw7V6b4D53orfoVucouTzC7qjlGQFCIqbW9It92SOCI+WELWrw+AOSsRp7P75ufxNWBEaJaQ==" saltValue="7Vxx0OyoZ1ICZykyV6fn6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6" t="s">
        <v>59</v>
      </c>
      <c r="I3" s="147"/>
      <c r="J3" s="147"/>
      <c r="K3" s="147"/>
      <c r="L3" s="147"/>
      <c r="M3" s="147"/>
      <c r="N3" s="147"/>
      <c r="O3" s="147"/>
      <c r="P3" s="147"/>
      <c r="Q3" s="147"/>
      <c r="R3" s="147"/>
      <c r="S3" s="147"/>
      <c r="T3" s="147"/>
      <c r="U3" s="147"/>
      <c r="V3" s="147"/>
      <c r="W3" s="147"/>
      <c r="X3" s="147"/>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50" t="s">
        <v>64</v>
      </c>
      <c r="AK4" s="150"/>
      <c r="AL4" s="150"/>
      <c r="AM4" s="150"/>
      <c r="AN4" s="150"/>
      <c r="AO4" s="150"/>
      <c r="AP4" s="150"/>
      <c r="AQ4" s="150"/>
      <c r="AR4" s="150"/>
      <c r="AS4" s="150"/>
      <c r="AT4" s="150"/>
      <c r="AU4" s="151" t="s">
        <v>65</v>
      </c>
      <c r="AV4" s="150"/>
      <c r="AW4" s="150"/>
      <c r="AX4" s="150"/>
      <c r="AY4" s="150"/>
      <c r="AZ4" s="150"/>
      <c r="BA4" s="150"/>
      <c r="BB4" s="150"/>
      <c r="BC4" s="150"/>
      <c r="BD4" s="150"/>
      <c r="BE4" s="150"/>
      <c r="BF4" s="150" t="s">
        <v>66</v>
      </c>
      <c r="BG4" s="150"/>
      <c r="BH4" s="150"/>
      <c r="BI4" s="150"/>
      <c r="BJ4" s="150"/>
      <c r="BK4" s="150"/>
      <c r="BL4" s="150"/>
      <c r="BM4" s="150"/>
      <c r="BN4" s="150"/>
      <c r="BO4" s="150"/>
      <c r="BP4" s="150"/>
      <c r="BQ4" s="151" t="s">
        <v>67</v>
      </c>
      <c r="BR4" s="150"/>
      <c r="BS4" s="150"/>
      <c r="BT4" s="150"/>
      <c r="BU4" s="150"/>
      <c r="BV4" s="150"/>
      <c r="BW4" s="150"/>
      <c r="BX4" s="150"/>
      <c r="BY4" s="150"/>
      <c r="BZ4" s="150"/>
      <c r="CA4" s="150"/>
      <c r="CB4" s="150" t="s">
        <v>68</v>
      </c>
      <c r="CC4" s="150"/>
      <c r="CD4" s="150"/>
      <c r="CE4" s="150"/>
      <c r="CF4" s="150"/>
      <c r="CG4" s="150"/>
      <c r="CH4" s="150"/>
      <c r="CI4" s="150"/>
      <c r="CJ4" s="150"/>
      <c r="CK4" s="150"/>
      <c r="CL4" s="150"/>
      <c r="CM4" s="152" t="s">
        <v>69</v>
      </c>
      <c r="CN4" s="152" t="s">
        <v>70</v>
      </c>
      <c r="CO4" s="143" t="s">
        <v>71</v>
      </c>
      <c r="CP4" s="144"/>
      <c r="CQ4" s="144"/>
      <c r="CR4" s="144"/>
      <c r="CS4" s="144"/>
      <c r="CT4" s="144"/>
      <c r="CU4" s="144"/>
      <c r="CV4" s="144"/>
      <c r="CW4" s="144"/>
      <c r="CX4" s="144"/>
      <c r="CY4" s="145"/>
      <c r="CZ4" s="150" t="s">
        <v>72</v>
      </c>
      <c r="DA4" s="150"/>
      <c r="DB4" s="150"/>
      <c r="DC4" s="150"/>
      <c r="DD4" s="150"/>
      <c r="DE4" s="150"/>
      <c r="DF4" s="150"/>
      <c r="DG4" s="150"/>
      <c r="DH4" s="150"/>
      <c r="DI4" s="150"/>
      <c r="DJ4" s="15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92</v>
      </c>
      <c r="AN5" s="59" t="s">
        <v>101</v>
      </c>
      <c r="AO5" s="59" t="s">
        <v>94</v>
      </c>
      <c r="AP5" s="59" t="s">
        <v>95</v>
      </c>
      <c r="AQ5" s="59" t="s">
        <v>96</v>
      </c>
      <c r="AR5" s="59" t="s">
        <v>97</v>
      </c>
      <c r="AS5" s="59" t="s">
        <v>98</v>
      </c>
      <c r="AT5" s="59" t="s">
        <v>99</v>
      </c>
      <c r="AU5" s="59" t="s">
        <v>102</v>
      </c>
      <c r="AV5" s="59" t="s">
        <v>90</v>
      </c>
      <c r="AW5" s="59" t="s">
        <v>91</v>
      </c>
      <c r="AX5" s="59" t="s">
        <v>92</v>
      </c>
      <c r="AY5" s="59" t="s">
        <v>101</v>
      </c>
      <c r="AZ5" s="59" t="s">
        <v>94</v>
      </c>
      <c r="BA5" s="59" t="s">
        <v>95</v>
      </c>
      <c r="BB5" s="59" t="s">
        <v>96</v>
      </c>
      <c r="BC5" s="59" t="s">
        <v>97</v>
      </c>
      <c r="BD5" s="59" t="s">
        <v>98</v>
      </c>
      <c r="BE5" s="59" t="s">
        <v>99</v>
      </c>
      <c r="BF5" s="59" t="s">
        <v>89</v>
      </c>
      <c r="BG5" s="59" t="s">
        <v>90</v>
      </c>
      <c r="BH5" s="59" t="s">
        <v>91</v>
      </c>
      <c r="BI5" s="59" t="s">
        <v>92</v>
      </c>
      <c r="BJ5" s="59" t="s">
        <v>101</v>
      </c>
      <c r="BK5" s="59" t="s">
        <v>94</v>
      </c>
      <c r="BL5" s="59" t="s">
        <v>95</v>
      </c>
      <c r="BM5" s="59" t="s">
        <v>96</v>
      </c>
      <c r="BN5" s="59" t="s">
        <v>97</v>
      </c>
      <c r="BO5" s="59" t="s">
        <v>98</v>
      </c>
      <c r="BP5" s="59" t="s">
        <v>99</v>
      </c>
      <c r="BQ5" s="59" t="s">
        <v>89</v>
      </c>
      <c r="BR5" s="59" t="s">
        <v>90</v>
      </c>
      <c r="BS5" s="59" t="s">
        <v>91</v>
      </c>
      <c r="BT5" s="59" t="s">
        <v>92</v>
      </c>
      <c r="BU5" s="59" t="s">
        <v>101</v>
      </c>
      <c r="BV5" s="59" t="s">
        <v>94</v>
      </c>
      <c r="BW5" s="59" t="s">
        <v>95</v>
      </c>
      <c r="BX5" s="59" t="s">
        <v>96</v>
      </c>
      <c r="BY5" s="59" t="s">
        <v>97</v>
      </c>
      <c r="BZ5" s="59" t="s">
        <v>98</v>
      </c>
      <c r="CA5" s="59" t="s">
        <v>99</v>
      </c>
      <c r="CB5" s="59" t="s">
        <v>89</v>
      </c>
      <c r="CC5" s="59" t="s">
        <v>103</v>
      </c>
      <c r="CD5" s="59" t="s">
        <v>91</v>
      </c>
      <c r="CE5" s="59" t="s">
        <v>92</v>
      </c>
      <c r="CF5" s="59" t="s">
        <v>101</v>
      </c>
      <c r="CG5" s="59" t="s">
        <v>94</v>
      </c>
      <c r="CH5" s="59" t="s">
        <v>95</v>
      </c>
      <c r="CI5" s="59" t="s">
        <v>96</v>
      </c>
      <c r="CJ5" s="59" t="s">
        <v>97</v>
      </c>
      <c r="CK5" s="59" t="s">
        <v>98</v>
      </c>
      <c r="CL5" s="59" t="s">
        <v>99</v>
      </c>
      <c r="CM5" s="153"/>
      <c r="CN5" s="153"/>
      <c r="CO5" s="59" t="s">
        <v>102</v>
      </c>
      <c r="CP5" s="59" t="s">
        <v>90</v>
      </c>
      <c r="CQ5" s="59" t="s">
        <v>104</v>
      </c>
      <c r="CR5" s="59" t="s">
        <v>105</v>
      </c>
      <c r="CS5" s="59" t="s">
        <v>101</v>
      </c>
      <c r="CT5" s="59" t="s">
        <v>94</v>
      </c>
      <c r="CU5" s="59" t="s">
        <v>95</v>
      </c>
      <c r="CV5" s="59" t="s">
        <v>96</v>
      </c>
      <c r="CW5" s="59" t="s">
        <v>97</v>
      </c>
      <c r="CX5" s="59" t="s">
        <v>98</v>
      </c>
      <c r="CY5" s="59" t="s">
        <v>99</v>
      </c>
      <c r="CZ5" s="59" t="s">
        <v>102</v>
      </c>
      <c r="DA5" s="59" t="s">
        <v>90</v>
      </c>
      <c r="DB5" s="59" t="s">
        <v>91</v>
      </c>
      <c r="DC5" s="59" t="s">
        <v>92</v>
      </c>
      <c r="DD5" s="59" t="s">
        <v>101</v>
      </c>
      <c r="DE5" s="59" t="s">
        <v>94</v>
      </c>
      <c r="DF5" s="59" t="s">
        <v>95</v>
      </c>
      <c r="DG5" s="59" t="s">
        <v>96</v>
      </c>
      <c r="DH5" s="59" t="s">
        <v>97</v>
      </c>
      <c r="DI5" s="59" t="s">
        <v>98</v>
      </c>
      <c r="DJ5" s="59" t="s">
        <v>35</v>
      </c>
      <c r="DK5" s="59" t="s">
        <v>89</v>
      </c>
      <c r="DL5" s="59" t="s">
        <v>103</v>
      </c>
      <c r="DM5" s="59" t="s">
        <v>91</v>
      </c>
      <c r="DN5" s="59" t="s">
        <v>105</v>
      </c>
      <c r="DO5" s="59" t="s">
        <v>101</v>
      </c>
      <c r="DP5" s="59" t="s">
        <v>94</v>
      </c>
      <c r="DQ5" s="59" t="s">
        <v>95</v>
      </c>
      <c r="DR5" s="59" t="s">
        <v>96</v>
      </c>
      <c r="DS5" s="59" t="s">
        <v>97</v>
      </c>
      <c r="DT5" s="59" t="s">
        <v>98</v>
      </c>
      <c r="DU5" s="59" t="s">
        <v>99</v>
      </c>
    </row>
    <row r="6" spans="1:125" s="66" customFormat="1" x14ac:dyDescent="0.15">
      <c r="A6" s="49" t="s">
        <v>106</v>
      </c>
      <c r="B6" s="60">
        <f>B8</f>
        <v>2019</v>
      </c>
      <c r="C6" s="60">
        <f t="shared" ref="C6:X6" si="1">C8</f>
        <v>382132</v>
      </c>
      <c r="D6" s="60">
        <f t="shared" si="1"/>
        <v>47</v>
      </c>
      <c r="E6" s="60">
        <f t="shared" si="1"/>
        <v>14</v>
      </c>
      <c r="F6" s="60">
        <f t="shared" si="1"/>
        <v>0</v>
      </c>
      <c r="G6" s="60">
        <f t="shared" si="1"/>
        <v>8</v>
      </c>
      <c r="H6" s="60" t="str">
        <f>SUBSTITUTE(H8,"　","")</f>
        <v>愛媛県四国中央市</v>
      </c>
      <c r="I6" s="60" t="str">
        <f t="shared" si="1"/>
        <v>中央駐車場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広場式</v>
      </c>
      <c r="R6" s="63">
        <f t="shared" si="1"/>
        <v>41</v>
      </c>
      <c r="S6" s="62" t="str">
        <f t="shared" si="1"/>
        <v>商業施設</v>
      </c>
      <c r="T6" s="62" t="str">
        <f t="shared" si="1"/>
        <v>無</v>
      </c>
      <c r="U6" s="63">
        <f t="shared" si="1"/>
        <v>1081</v>
      </c>
      <c r="V6" s="63">
        <f t="shared" si="1"/>
        <v>34</v>
      </c>
      <c r="W6" s="63">
        <f t="shared" si="1"/>
        <v>0</v>
      </c>
      <c r="X6" s="62" t="str">
        <f t="shared" si="1"/>
        <v>導入なし</v>
      </c>
      <c r="Y6" s="64">
        <f>IF(Y8="-",NA(),Y8)</f>
        <v>781.7</v>
      </c>
      <c r="Z6" s="64">
        <f t="shared" ref="Z6:AH6" si="2">IF(Z8="-",NA(),Z8)</f>
        <v>515.1</v>
      </c>
      <c r="AA6" s="64">
        <f t="shared" si="2"/>
        <v>530.4</v>
      </c>
      <c r="AB6" s="64">
        <f t="shared" si="2"/>
        <v>530.4</v>
      </c>
      <c r="AC6" s="64">
        <f t="shared" si="2"/>
        <v>1811.6</v>
      </c>
      <c r="AD6" s="64">
        <f t="shared" si="2"/>
        <v>419.4</v>
      </c>
      <c r="AE6" s="64">
        <f t="shared" si="2"/>
        <v>371</v>
      </c>
      <c r="AF6" s="64">
        <f t="shared" si="2"/>
        <v>509.2</v>
      </c>
      <c r="AG6" s="64">
        <f t="shared" si="2"/>
        <v>378.1</v>
      </c>
      <c r="AH6" s="64">
        <f t="shared" si="2"/>
        <v>227.5</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1.7</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7</v>
      </c>
      <c r="BE6" s="63" t="str">
        <f>IF(BE8="-","",IF(BE8="-","【-】","【"&amp;SUBSTITUTE(TEXT(BE8,"#,##0"),"-","△")&amp;"】"))</f>
        <v>【17】</v>
      </c>
      <c r="BF6" s="64">
        <f>IF(BF8="-",NA(),BF8)</f>
        <v>87.2</v>
      </c>
      <c r="BG6" s="64">
        <f t="shared" ref="BG6:BO6" si="5">IF(BG8="-",NA(),BG8)</f>
        <v>35.6</v>
      </c>
      <c r="BH6" s="64">
        <f t="shared" si="5"/>
        <v>81.099999999999994</v>
      </c>
      <c r="BI6" s="64">
        <f t="shared" si="5"/>
        <v>81.099999999999994</v>
      </c>
      <c r="BJ6" s="64">
        <f t="shared" si="5"/>
        <v>94.5</v>
      </c>
      <c r="BK6" s="64">
        <f t="shared" si="5"/>
        <v>38.200000000000003</v>
      </c>
      <c r="BL6" s="64">
        <f t="shared" si="5"/>
        <v>34.6</v>
      </c>
      <c r="BM6" s="64">
        <f t="shared" si="5"/>
        <v>37.6</v>
      </c>
      <c r="BN6" s="64">
        <f t="shared" si="5"/>
        <v>30.2</v>
      </c>
      <c r="BO6" s="64">
        <f t="shared" si="5"/>
        <v>33.4</v>
      </c>
      <c r="BP6" s="61" t="str">
        <f>IF(BP8="-","",IF(BP8="-","【-】","【"&amp;SUBSTITUTE(TEXT(BP8,"#,##0.0"),"-","△")&amp;"】"))</f>
        <v>【20.8】</v>
      </c>
      <c r="BQ6" s="65">
        <f>IF(BQ8="-",NA(),BQ8)</f>
        <v>11848</v>
      </c>
      <c r="BR6" s="65">
        <f t="shared" ref="BR6:BZ6" si="6">IF(BR8="-",NA(),BR8)</f>
        <v>992</v>
      </c>
      <c r="BS6" s="65">
        <f t="shared" si="6"/>
        <v>1020</v>
      </c>
      <c r="BT6" s="65">
        <f t="shared" si="6"/>
        <v>1020</v>
      </c>
      <c r="BU6" s="65">
        <f t="shared" si="6"/>
        <v>1181</v>
      </c>
      <c r="BV6" s="65">
        <f t="shared" si="6"/>
        <v>6967</v>
      </c>
      <c r="BW6" s="65">
        <f t="shared" si="6"/>
        <v>7138</v>
      </c>
      <c r="BX6" s="65">
        <f t="shared" si="6"/>
        <v>8131</v>
      </c>
      <c r="BY6" s="65">
        <f t="shared" si="6"/>
        <v>8076</v>
      </c>
      <c r="BZ6" s="65">
        <f t="shared" si="6"/>
        <v>24498</v>
      </c>
      <c r="CA6" s="63" t="str">
        <f>IF(CA8="-","",IF(CA8="-","【-】","【"&amp;SUBSTITUTE(TEXT(CA8,"#,##0"),"-","△")&amp;"】"))</f>
        <v>【14,290】</v>
      </c>
      <c r="CB6" s="64"/>
      <c r="CC6" s="64"/>
      <c r="CD6" s="64"/>
      <c r="CE6" s="64"/>
      <c r="CF6" s="64"/>
      <c r="CG6" s="64"/>
      <c r="CH6" s="64"/>
      <c r="CI6" s="64"/>
      <c r="CJ6" s="64"/>
      <c r="CK6" s="64"/>
      <c r="CL6" s="61" t="s">
        <v>107</v>
      </c>
      <c r="CM6" s="63">
        <f t="shared" ref="CM6:CN6" si="7">CM8</f>
        <v>11698</v>
      </c>
      <c r="CN6" s="63">
        <f t="shared" si="7"/>
        <v>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1555</v>
      </c>
      <c r="DJ6" s="61" t="str">
        <f>IF(DJ8="-","",IF(DJ8="-","【-】","【"&amp;SUBSTITUTE(TEXT(DJ8,"#,##0.0"),"-","△")&amp;"】"))</f>
        <v>【425.4】</v>
      </c>
      <c r="DK6" s="64">
        <f>IF(DK8="-",NA(),DK8)</f>
        <v>47.1</v>
      </c>
      <c r="DL6" s="64">
        <f t="shared" ref="DL6:DT6" si="9">IF(DL8="-",NA(),DL8)</f>
        <v>52.9</v>
      </c>
      <c r="DM6" s="64">
        <f t="shared" si="9"/>
        <v>55.9</v>
      </c>
      <c r="DN6" s="64">
        <f t="shared" si="9"/>
        <v>50</v>
      </c>
      <c r="DO6" s="64">
        <f t="shared" si="9"/>
        <v>58.8</v>
      </c>
      <c r="DP6" s="64">
        <f t="shared" si="9"/>
        <v>269</v>
      </c>
      <c r="DQ6" s="64">
        <f t="shared" si="9"/>
        <v>276.60000000000002</v>
      </c>
      <c r="DR6" s="64">
        <f t="shared" si="9"/>
        <v>274.8</v>
      </c>
      <c r="DS6" s="64">
        <f t="shared" si="9"/>
        <v>275.5</v>
      </c>
      <c r="DT6" s="64">
        <f t="shared" si="9"/>
        <v>164.6</v>
      </c>
      <c r="DU6" s="61" t="str">
        <f>IF(DU8="-","",IF(DU8="-","【-】","【"&amp;SUBSTITUTE(TEXT(DU8,"#,##0.0"),"-","△")&amp;"】"))</f>
        <v>【205.9】</v>
      </c>
    </row>
    <row r="7" spans="1:125" s="66" customFormat="1" x14ac:dyDescent="0.15">
      <c r="A7" s="49" t="s">
        <v>108</v>
      </c>
      <c r="B7" s="60">
        <f t="shared" ref="B7:X7" si="10">B8</f>
        <v>2019</v>
      </c>
      <c r="C7" s="60">
        <f t="shared" si="10"/>
        <v>382132</v>
      </c>
      <c r="D7" s="60">
        <f t="shared" si="10"/>
        <v>47</v>
      </c>
      <c r="E7" s="60">
        <f t="shared" si="10"/>
        <v>14</v>
      </c>
      <c r="F7" s="60">
        <f t="shared" si="10"/>
        <v>0</v>
      </c>
      <c r="G7" s="60">
        <f t="shared" si="10"/>
        <v>8</v>
      </c>
      <c r="H7" s="60" t="str">
        <f t="shared" si="10"/>
        <v>愛媛県　四国中央市</v>
      </c>
      <c r="I7" s="60" t="str">
        <f t="shared" si="10"/>
        <v>中央駐車場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広場式</v>
      </c>
      <c r="R7" s="63">
        <f t="shared" si="10"/>
        <v>41</v>
      </c>
      <c r="S7" s="62" t="str">
        <f t="shared" si="10"/>
        <v>商業施設</v>
      </c>
      <c r="T7" s="62" t="str">
        <f t="shared" si="10"/>
        <v>無</v>
      </c>
      <c r="U7" s="63">
        <f t="shared" si="10"/>
        <v>1081</v>
      </c>
      <c r="V7" s="63">
        <f t="shared" si="10"/>
        <v>34</v>
      </c>
      <c r="W7" s="63">
        <f t="shared" si="10"/>
        <v>0</v>
      </c>
      <c r="X7" s="62" t="str">
        <f t="shared" si="10"/>
        <v>導入なし</v>
      </c>
      <c r="Y7" s="64">
        <f>Y8</f>
        <v>781.7</v>
      </c>
      <c r="Z7" s="64">
        <f t="shared" ref="Z7:AH7" si="11">Z8</f>
        <v>515.1</v>
      </c>
      <c r="AA7" s="64">
        <f t="shared" si="11"/>
        <v>530.4</v>
      </c>
      <c r="AB7" s="64">
        <f t="shared" si="11"/>
        <v>530.4</v>
      </c>
      <c r="AC7" s="64">
        <f t="shared" si="11"/>
        <v>1811.6</v>
      </c>
      <c r="AD7" s="64">
        <f t="shared" si="11"/>
        <v>419.4</v>
      </c>
      <c r="AE7" s="64">
        <f t="shared" si="11"/>
        <v>371</v>
      </c>
      <c r="AF7" s="64">
        <f t="shared" si="11"/>
        <v>509.2</v>
      </c>
      <c r="AG7" s="64">
        <f t="shared" si="11"/>
        <v>378.1</v>
      </c>
      <c r="AH7" s="64">
        <f t="shared" si="11"/>
        <v>227.5</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1.7</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7</v>
      </c>
      <c r="BE7" s="63"/>
      <c r="BF7" s="64">
        <f>BF8</f>
        <v>87.2</v>
      </c>
      <c r="BG7" s="64">
        <f t="shared" ref="BG7:BO7" si="14">BG8</f>
        <v>35.6</v>
      </c>
      <c r="BH7" s="64">
        <f t="shared" si="14"/>
        <v>81.099999999999994</v>
      </c>
      <c r="BI7" s="64">
        <f t="shared" si="14"/>
        <v>81.099999999999994</v>
      </c>
      <c r="BJ7" s="64">
        <f t="shared" si="14"/>
        <v>94.5</v>
      </c>
      <c r="BK7" s="64">
        <f t="shared" si="14"/>
        <v>38.200000000000003</v>
      </c>
      <c r="BL7" s="64">
        <f t="shared" si="14"/>
        <v>34.6</v>
      </c>
      <c r="BM7" s="64">
        <f t="shared" si="14"/>
        <v>37.6</v>
      </c>
      <c r="BN7" s="64">
        <f t="shared" si="14"/>
        <v>30.2</v>
      </c>
      <c r="BO7" s="64">
        <f t="shared" si="14"/>
        <v>33.4</v>
      </c>
      <c r="BP7" s="61"/>
      <c r="BQ7" s="65">
        <f>BQ8</f>
        <v>11848</v>
      </c>
      <c r="BR7" s="65">
        <f t="shared" ref="BR7:BZ7" si="15">BR8</f>
        <v>992</v>
      </c>
      <c r="BS7" s="65">
        <f t="shared" si="15"/>
        <v>1020</v>
      </c>
      <c r="BT7" s="65">
        <f t="shared" si="15"/>
        <v>1020</v>
      </c>
      <c r="BU7" s="65">
        <f t="shared" si="15"/>
        <v>1181</v>
      </c>
      <c r="BV7" s="65">
        <f t="shared" si="15"/>
        <v>6967</v>
      </c>
      <c r="BW7" s="65">
        <f t="shared" si="15"/>
        <v>7138</v>
      </c>
      <c r="BX7" s="65">
        <f t="shared" si="15"/>
        <v>8131</v>
      </c>
      <c r="BY7" s="65">
        <f t="shared" si="15"/>
        <v>8076</v>
      </c>
      <c r="BZ7" s="65">
        <f t="shared" si="15"/>
        <v>24498</v>
      </c>
      <c r="CA7" s="63"/>
      <c r="CB7" s="64" t="s">
        <v>109</v>
      </c>
      <c r="CC7" s="64" t="s">
        <v>109</v>
      </c>
      <c r="CD7" s="64" t="s">
        <v>109</v>
      </c>
      <c r="CE7" s="64" t="s">
        <v>109</v>
      </c>
      <c r="CF7" s="64" t="s">
        <v>109</v>
      </c>
      <c r="CG7" s="64" t="s">
        <v>109</v>
      </c>
      <c r="CH7" s="64" t="s">
        <v>109</v>
      </c>
      <c r="CI7" s="64" t="s">
        <v>109</v>
      </c>
      <c r="CJ7" s="64" t="s">
        <v>109</v>
      </c>
      <c r="CK7" s="64" t="s">
        <v>107</v>
      </c>
      <c r="CL7" s="61"/>
      <c r="CM7" s="63">
        <f>CM8</f>
        <v>11698</v>
      </c>
      <c r="CN7" s="63">
        <f>CN8</f>
        <v>0</v>
      </c>
      <c r="CO7" s="64" t="s">
        <v>109</v>
      </c>
      <c r="CP7" s="64" t="s">
        <v>109</v>
      </c>
      <c r="CQ7" s="64" t="s">
        <v>109</v>
      </c>
      <c r="CR7" s="64" t="s">
        <v>109</v>
      </c>
      <c r="CS7" s="64" t="s">
        <v>109</v>
      </c>
      <c r="CT7" s="64" t="s">
        <v>109</v>
      </c>
      <c r="CU7" s="64" t="s">
        <v>109</v>
      </c>
      <c r="CV7" s="64" t="s">
        <v>109</v>
      </c>
      <c r="CW7" s="64" t="s">
        <v>109</v>
      </c>
      <c r="CX7" s="64" t="s">
        <v>110</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1555</v>
      </c>
      <c r="DJ7" s="61"/>
      <c r="DK7" s="64">
        <f>DK8</f>
        <v>47.1</v>
      </c>
      <c r="DL7" s="64">
        <f t="shared" ref="DL7:DT7" si="17">DL8</f>
        <v>52.9</v>
      </c>
      <c r="DM7" s="64">
        <f t="shared" si="17"/>
        <v>55.9</v>
      </c>
      <c r="DN7" s="64">
        <f t="shared" si="17"/>
        <v>50</v>
      </c>
      <c r="DO7" s="64">
        <f t="shared" si="17"/>
        <v>58.8</v>
      </c>
      <c r="DP7" s="64">
        <f t="shared" si="17"/>
        <v>269</v>
      </c>
      <c r="DQ7" s="64">
        <f t="shared" si="17"/>
        <v>276.60000000000002</v>
      </c>
      <c r="DR7" s="64">
        <f t="shared" si="17"/>
        <v>274.8</v>
      </c>
      <c r="DS7" s="64">
        <f t="shared" si="17"/>
        <v>275.5</v>
      </c>
      <c r="DT7" s="64">
        <f t="shared" si="17"/>
        <v>164.6</v>
      </c>
      <c r="DU7" s="61"/>
    </row>
    <row r="8" spans="1:125" s="66" customFormat="1" x14ac:dyDescent="0.15">
      <c r="A8" s="49"/>
      <c r="B8" s="67">
        <v>2019</v>
      </c>
      <c r="C8" s="67">
        <v>382132</v>
      </c>
      <c r="D8" s="67">
        <v>47</v>
      </c>
      <c r="E8" s="67">
        <v>14</v>
      </c>
      <c r="F8" s="67">
        <v>0</v>
      </c>
      <c r="G8" s="67">
        <v>8</v>
      </c>
      <c r="H8" s="67" t="s">
        <v>111</v>
      </c>
      <c r="I8" s="67" t="s">
        <v>112</v>
      </c>
      <c r="J8" s="67" t="s">
        <v>113</v>
      </c>
      <c r="K8" s="67" t="s">
        <v>114</v>
      </c>
      <c r="L8" s="67" t="s">
        <v>115</v>
      </c>
      <c r="M8" s="67" t="s">
        <v>116</v>
      </c>
      <c r="N8" s="67" t="s">
        <v>117</v>
      </c>
      <c r="O8" s="68" t="s">
        <v>118</v>
      </c>
      <c r="P8" s="69" t="s">
        <v>119</v>
      </c>
      <c r="Q8" s="69" t="s">
        <v>120</v>
      </c>
      <c r="R8" s="70">
        <v>41</v>
      </c>
      <c r="S8" s="69" t="s">
        <v>121</v>
      </c>
      <c r="T8" s="69" t="s">
        <v>122</v>
      </c>
      <c r="U8" s="70">
        <v>1081</v>
      </c>
      <c r="V8" s="70">
        <v>34</v>
      </c>
      <c r="W8" s="70">
        <v>0</v>
      </c>
      <c r="X8" s="69" t="s">
        <v>123</v>
      </c>
      <c r="Y8" s="71">
        <v>781.7</v>
      </c>
      <c r="Z8" s="71">
        <v>515.1</v>
      </c>
      <c r="AA8" s="71">
        <v>530.4</v>
      </c>
      <c r="AB8" s="71">
        <v>530.4</v>
      </c>
      <c r="AC8" s="71">
        <v>1811.6</v>
      </c>
      <c r="AD8" s="71">
        <v>419.4</v>
      </c>
      <c r="AE8" s="71">
        <v>371</v>
      </c>
      <c r="AF8" s="71">
        <v>509.2</v>
      </c>
      <c r="AG8" s="71">
        <v>378.1</v>
      </c>
      <c r="AH8" s="71">
        <v>227.5</v>
      </c>
      <c r="AI8" s="68">
        <v>619.1</v>
      </c>
      <c r="AJ8" s="71">
        <v>0</v>
      </c>
      <c r="AK8" s="71">
        <v>0</v>
      </c>
      <c r="AL8" s="71">
        <v>0</v>
      </c>
      <c r="AM8" s="71">
        <v>0</v>
      </c>
      <c r="AN8" s="71">
        <v>0</v>
      </c>
      <c r="AO8" s="71">
        <v>3.2</v>
      </c>
      <c r="AP8" s="71">
        <v>2.9</v>
      </c>
      <c r="AQ8" s="71">
        <v>6</v>
      </c>
      <c r="AR8" s="71">
        <v>3.8</v>
      </c>
      <c r="AS8" s="71">
        <v>1.7</v>
      </c>
      <c r="AT8" s="68">
        <v>2.2999999999999998</v>
      </c>
      <c r="AU8" s="72">
        <v>0</v>
      </c>
      <c r="AV8" s="72">
        <v>0</v>
      </c>
      <c r="AW8" s="72">
        <v>0</v>
      </c>
      <c r="AX8" s="72">
        <v>0</v>
      </c>
      <c r="AY8" s="72">
        <v>0</v>
      </c>
      <c r="AZ8" s="72">
        <v>22</v>
      </c>
      <c r="BA8" s="72">
        <v>16</v>
      </c>
      <c r="BB8" s="72">
        <v>21</v>
      </c>
      <c r="BC8" s="72">
        <v>17</v>
      </c>
      <c r="BD8" s="72">
        <v>7</v>
      </c>
      <c r="BE8" s="72">
        <v>17</v>
      </c>
      <c r="BF8" s="71">
        <v>87.2</v>
      </c>
      <c r="BG8" s="71">
        <v>35.6</v>
      </c>
      <c r="BH8" s="71">
        <v>81.099999999999994</v>
      </c>
      <c r="BI8" s="71">
        <v>81.099999999999994</v>
      </c>
      <c r="BJ8" s="71">
        <v>94.5</v>
      </c>
      <c r="BK8" s="71">
        <v>38.200000000000003</v>
      </c>
      <c r="BL8" s="71">
        <v>34.6</v>
      </c>
      <c r="BM8" s="71">
        <v>37.6</v>
      </c>
      <c r="BN8" s="71">
        <v>30.2</v>
      </c>
      <c r="BO8" s="71">
        <v>33.4</v>
      </c>
      <c r="BP8" s="68">
        <v>20.8</v>
      </c>
      <c r="BQ8" s="72">
        <v>11848</v>
      </c>
      <c r="BR8" s="72">
        <v>992</v>
      </c>
      <c r="BS8" s="72">
        <v>1020</v>
      </c>
      <c r="BT8" s="73">
        <v>1020</v>
      </c>
      <c r="BU8" s="73">
        <v>1181</v>
      </c>
      <c r="BV8" s="72">
        <v>6967</v>
      </c>
      <c r="BW8" s="72">
        <v>7138</v>
      </c>
      <c r="BX8" s="72">
        <v>8131</v>
      </c>
      <c r="BY8" s="72">
        <v>8076</v>
      </c>
      <c r="BZ8" s="72">
        <v>24498</v>
      </c>
      <c r="CA8" s="70">
        <v>14290</v>
      </c>
      <c r="CB8" s="71" t="s">
        <v>115</v>
      </c>
      <c r="CC8" s="71" t="s">
        <v>115</v>
      </c>
      <c r="CD8" s="71" t="s">
        <v>115</v>
      </c>
      <c r="CE8" s="71" t="s">
        <v>115</v>
      </c>
      <c r="CF8" s="71" t="s">
        <v>115</v>
      </c>
      <c r="CG8" s="71" t="s">
        <v>115</v>
      </c>
      <c r="CH8" s="71" t="s">
        <v>115</v>
      </c>
      <c r="CI8" s="71" t="s">
        <v>115</v>
      </c>
      <c r="CJ8" s="71" t="s">
        <v>115</v>
      </c>
      <c r="CK8" s="71" t="s">
        <v>115</v>
      </c>
      <c r="CL8" s="68" t="s">
        <v>115</v>
      </c>
      <c r="CM8" s="70">
        <v>11698</v>
      </c>
      <c r="CN8" s="70">
        <v>0</v>
      </c>
      <c r="CO8" s="71" t="s">
        <v>115</v>
      </c>
      <c r="CP8" s="71" t="s">
        <v>115</v>
      </c>
      <c r="CQ8" s="71" t="s">
        <v>115</v>
      </c>
      <c r="CR8" s="71" t="s">
        <v>115</v>
      </c>
      <c r="CS8" s="71" t="s">
        <v>115</v>
      </c>
      <c r="CT8" s="71" t="s">
        <v>115</v>
      </c>
      <c r="CU8" s="71" t="s">
        <v>115</v>
      </c>
      <c r="CV8" s="71" t="s">
        <v>115</v>
      </c>
      <c r="CW8" s="71" t="s">
        <v>115</v>
      </c>
      <c r="CX8" s="71" t="s">
        <v>115</v>
      </c>
      <c r="CY8" s="68" t="s">
        <v>115</v>
      </c>
      <c r="CZ8" s="71">
        <v>0</v>
      </c>
      <c r="DA8" s="71">
        <v>0</v>
      </c>
      <c r="DB8" s="71">
        <v>0</v>
      </c>
      <c r="DC8" s="71">
        <v>0</v>
      </c>
      <c r="DD8" s="71">
        <v>0</v>
      </c>
      <c r="DE8" s="71">
        <v>70.5</v>
      </c>
      <c r="DF8" s="71">
        <v>59.2</v>
      </c>
      <c r="DG8" s="71">
        <v>62.4</v>
      </c>
      <c r="DH8" s="71">
        <v>83.1</v>
      </c>
      <c r="DI8" s="71">
        <v>1555</v>
      </c>
      <c r="DJ8" s="68">
        <v>425.4</v>
      </c>
      <c r="DK8" s="71">
        <v>47.1</v>
      </c>
      <c r="DL8" s="71">
        <v>52.9</v>
      </c>
      <c r="DM8" s="71">
        <v>55.9</v>
      </c>
      <c r="DN8" s="71">
        <v>50</v>
      </c>
      <c r="DO8" s="71">
        <v>58.8</v>
      </c>
      <c r="DP8" s="71">
        <v>269</v>
      </c>
      <c r="DQ8" s="71">
        <v>276.60000000000002</v>
      </c>
      <c r="DR8" s="71">
        <v>274.8</v>
      </c>
      <c r="DS8" s="71">
        <v>275.5</v>
      </c>
      <c r="DT8" s="71">
        <v>164.6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鈴木武雄</cp:lastModifiedBy>
  <dcterms:created xsi:type="dcterms:W3CDTF">2020-12-04T03:39:43Z</dcterms:created>
  <dcterms:modified xsi:type="dcterms:W3CDTF">2021-01-21T02:39:04Z</dcterms:modified>
  <cp:category/>
</cp:coreProperties>
</file>