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WiGGQmXbcHRe1NZx6SUIf7F5nd55eAv5jt2v+c7d5VXcXxDI+kT8mzJqcWfSIeWTKZIMTqPQ0HrXLpVkcqwZww==" workbookSaltValue="kiT5rURcvCqmLUvagFysM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FX30" i="4"/>
  <c r="AV76" i="4"/>
  <c r="KO51" i="4"/>
  <c r="LE76" i="4"/>
  <c r="FX51" i="4"/>
  <c r="KO30" i="4"/>
  <c r="HP76" i="4"/>
  <c r="BG51" i="4"/>
  <c r="KP76" i="4"/>
  <c r="JV30" i="4"/>
  <c r="HA76" i="4"/>
  <c r="AN51" i="4"/>
  <c r="FE30" i="4"/>
  <c r="AN30"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<sst xmlns="http://schemas.openxmlformats.org/spreadsheetml/2006/main" count="278" uniqueCount="129">
  <si>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</si>
  <si>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</si>
  <si>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</si>
  <si>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</si>
  <si>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</si>
  <si>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</si>
  <si>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</si>
  <si>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</si>
  <si>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</si>
  <si>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</si>
  <si>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</si>
  <si>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</si>
  <si>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</si>
  <si>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</si>
  <si>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</si>
  <si>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</si>
  <si>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</si>
  <si>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</si>
  <si>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</si>
  <si>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</si>
  <si>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</si>
  <si>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</si>
  <si>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</si>
  <si>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</si>
  <si>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</si>
  <si>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</si>
  <si>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</si>
  <si>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</si>
  <si>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</si>
  <si>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</si>
  <si>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</si>
  <si>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</si>
  <si>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</si>
  <si>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</si>
  <si>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</si>
  <si>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</si>
  <si>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</si>
  <si>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</si>
  <si>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</si>
  <si>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</si>
  <si>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</si>
  <si>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</si>
  <si>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</si>
  <si>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</si>
  <si>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</si>
  <si>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</si>
  <si>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</si>
  <si>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</si>
  <si>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</si>
  <si>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</si>
  <si>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</si>
  <si>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</si>
  <si>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</si>
  <si>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</si>
  <si>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</si>
  <si>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</si>
  <si>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</si>
  <si>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</si>
  <si>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</si>
  <si>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</si>
  <si>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</si>
  <si>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</si>
  <si>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</si>
  <si>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</si>
  <si>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</si>
  <si>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</si>
  <si>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</si>
  <si>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</si>
  <si>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</si>
  <si>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</si>
  <si>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</si>
  <si>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</si>
  <si>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</si>
  <si>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</si>
  <si>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</si>
  <si>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</si>
  <si>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</si>
  <si>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</si>
  <si>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</si>
  <si>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</si>
  <si>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</si>
  <si>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</si>
  <si>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</si>
  <si>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</si>
  <si>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</si>
  <si>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</si>
  <si>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</si>
  <si>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</si>
  <si>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</si>
  <si>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</si>
  <si>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</si>
  <si>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</si>
  <si>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</si>
  <si>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</si>
  <si>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</si>
  <si>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</si>
  <si>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</si>
  <si>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</si>
  <si>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</si>
  <si>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</si>
  <si>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</si>
  <si>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</si>
  <si>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</si>
  <si>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</si>
  <si>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</si>
  <si>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</si>
  <si>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</si>
  <si>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</si>
  <si>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</si>
  <si>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</si>
  <si>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</si>
  <si>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</si>
  <si>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Ａ１Ｂ１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</si>
  <si>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</si>
  <si>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</si>
  <si>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</si>
  <si>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</si>
  <si>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</si>
  <si>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</si>
  <si>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</si>
  <si>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</si>
  <si>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</si>
  <si>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</si>
  <si>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</si>
  <si>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</si>
  <si>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</si>
  <si>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</si>
  <si>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「⑪稼働率」は概ね80％以上を維持しており、安定した需要があるといえる。なお、稼働率が80％以上となっている理由は、すべて月極駐車場であり、古くからの契約者が多いことがあげられる。</t>
    <rPh sb="13" eb="15">
      <t>イジョウ</t>
    </rPh>
    <rPh sb="16" eb="18">
      <t>イジ</t>
    </rPh>
    <rPh sb="47" eb="49">
      <t>イジョウ</t>
    </rPh>
    <rPh sb="55" eb="57">
      <t>リユウ</t>
    </rPh>
    <rPh sb="62" eb="64">
      <t>ツキギメ</t>
    </rPh>
    <rPh sb="64" eb="67">
      <t>チュウシャジョウ</t>
    </rPh>
    <rPh sb="71" eb="72">
      <t>フル</t>
    </rPh>
    <rPh sb="76" eb="79">
      <t>ケイヤクシャ</t>
    </rPh>
    <rPh sb="80" eb="81">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</si>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</sst>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949</c:v>
                </c:pt>
                <c:pt idx="1">
                  <c:v>1084.8</c:v>
                </c:pt>
                <c:pt idx="2">
                  <c:v>1039.5999999999999</c:v>
                </c:pt>
                <c:pt idx="3">
                  <c:v>1039.5999999999999</c:v>
                </c:pt>
                <c:pt idx="4">
                  <c:v>1028.5999999999999</c:v>
                </c:pt>
              </c:numCache>
            </c:numRef>
          </c:val>
          <c:extLst>
            <c:ext xmlns:c16="http://schemas.microsoft.com/office/drawing/2014/chart" uri="{C3380CC4-5D6E-409C-BE32-E72D297353CC}">
              <c16:uniqueId val="{00000000-84C3-45E3-AD00-E5A46CC5A4B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218.2</c:v>
                </c:pt>
              </c:numCache>
            </c:numRef>
          </c:val>
          <c:smooth val="0"/>
          <c:extLst>
            <c:ext xmlns:c16="http://schemas.microsoft.com/office/drawing/2014/chart" uri="{C3380CC4-5D6E-409C-BE32-E72D297353CC}">
              <c16:uniqueId val="{00000001-84C3-45E3-AD00-E5A46CC5A4B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B7-469D-87A0-6A23B13328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1239.2</c:v>
                </c:pt>
              </c:numCache>
            </c:numRef>
          </c:val>
          <c:smooth val="0"/>
          <c:extLst>
            <c:ext xmlns:c16="http://schemas.microsoft.com/office/drawing/2014/chart" uri="{C3380CC4-5D6E-409C-BE32-E72D297353CC}">
              <c16:uniqueId val="{00000001-97B7-469D-87A0-6A23B13328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B81-4F8E-8A8E-ADBD840B811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81-4F8E-8A8E-ADBD840B811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D90-462D-B276-9AC5B34D6FC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90-462D-B276-9AC5B34D6FC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16-46BF-8E0E-1B137AF78C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1.5</c:v>
                </c:pt>
              </c:numCache>
            </c:numRef>
          </c:val>
          <c:smooth val="0"/>
          <c:extLst>
            <c:ext xmlns:c16="http://schemas.microsoft.com/office/drawing/2014/chart" uri="{C3380CC4-5D6E-409C-BE32-E72D297353CC}">
              <c16:uniqueId val="{00000001-4116-46BF-8E0E-1B137AF78C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C8-4BE3-82D0-CE44227EFE1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11</c:v>
                </c:pt>
              </c:numCache>
            </c:numRef>
          </c:val>
          <c:smooth val="0"/>
          <c:extLst>
            <c:ext xmlns:c16="http://schemas.microsoft.com/office/drawing/2014/chart" uri="{C3380CC4-5D6E-409C-BE32-E72D297353CC}">
              <c16:uniqueId val="{00000001-06C8-4BE3-82D0-CE44227EFE1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84.6</c:v>
                </c:pt>
                <c:pt idx="1">
                  <c:v>84.6</c:v>
                </c:pt>
                <c:pt idx="2">
                  <c:v>84.6</c:v>
                </c:pt>
                <c:pt idx="3">
                  <c:v>92.3</c:v>
                </c:pt>
                <c:pt idx="4">
                  <c:v>84.6</c:v>
                </c:pt>
              </c:numCache>
            </c:numRef>
          </c:val>
          <c:extLst>
            <c:ext xmlns:c16="http://schemas.microsoft.com/office/drawing/2014/chart" uri="{C3380CC4-5D6E-409C-BE32-E72D297353CC}">
              <c16:uniqueId val="{00000000-67E0-4AFB-AF1A-720047E22ED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127.7</c:v>
                </c:pt>
              </c:numCache>
            </c:numRef>
          </c:val>
          <c:smooth val="0"/>
          <c:extLst>
            <c:ext xmlns:c16="http://schemas.microsoft.com/office/drawing/2014/chart" uri="{C3380CC4-5D6E-409C-BE32-E72D297353CC}">
              <c16:uniqueId val="{00000001-67E0-4AFB-AF1A-720047E22ED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89.5</c:v>
                </c:pt>
                <c:pt idx="1">
                  <c:v>80.599999999999994</c:v>
                </c:pt>
                <c:pt idx="2">
                  <c:v>90.4</c:v>
                </c:pt>
                <c:pt idx="3">
                  <c:v>90.4</c:v>
                </c:pt>
                <c:pt idx="4">
                  <c:v>90.3</c:v>
                </c:pt>
              </c:numCache>
            </c:numRef>
          </c:val>
          <c:extLst>
            <c:ext xmlns:c16="http://schemas.microsoft.com/office/drawing/2014/chart" uri="{C3380CC4-5D6E-409C-BE32-E72D297353CC}">
              <c16:uniqueId val="{00000000-F17A-4850-A1E6-920A835B88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5.8</c:v>
                </c:pt>
              </c:numCache>
            </c:numRef>
          </c:val>
          <c:smooth val="0"/>
          <c:extLst>
            <c:ext xmlns:c16="http://schemas.microsoft.com/office/drawing/2014/chart" uri="{C3380CC4-5D6E-409C-BE32-E72D297353CC}">
              <c16:uniqueId val="{00000001-F17A-4850-A1E6-920A835B88A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818</c:v>
                </c:pt>
                <c:pt idx="1">
                  <c:v>453</c:v>
                </c:pt>
                <c:pt idx="2">
                  <c:v>451</c:v>
                </c:pt>
                <c:pt idx="3">
                  <c:v>451</c:v>
                </c:pt>
                <c:pt idx="4">
                  <c:v>455</c:v>
                </c:pt>
              </c:numCache>
            </c:numRef>
          </c:val>
          <c:extLst>
            <c:ext xmlns:c16="http://schemas.microsoft.com/office/drawing/2014/chart" uri="{C3380CC4-5D6E-409C-BE32-E72D297353CC}">
              <c16:uniqueId val="{00000000-F3FB-403B-8220-1401D253A7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26838</c:v>
                </c:pt>
              </c:numCache>
            </c:numRef>
          </c:val>
          <c:smooth val="0"/>
          <c:extLst>
            <c:ext xmlns:c16="http://schemas.microsoft.com/office/drawing/2014/chart" uri="{C3380CC4-5D6E-409C-BE32-E72D297353CC}">
              <c16:uniqueId val="{00000001-F3FB-403B-8220-1401D253A7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愛媛県四国中央市　本町駐車場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244</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115</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39</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13</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125</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949</v>
      </c>
      <c r="V31" s="110"/>
      <c r="W31" s="110"/>
      <c r="X31" s="110"/>
      <c r="Y31" s="110"/>
      <c r="Z31" s="110"/>
      <c r="AA31" s="110"/>
      <c r="AB31" s="110"/>
      <c r="AC31" s="110"/>
      <c r="AD31" s="110"/>
      <c r="AE31" s="110"/>
      <c r="AF31" s="110"/>
      <c r="AG31" s="110"/>
      <c r="AH31" s="110"/>
      <c r="AI31" s="110"/>
      <c r="AJ31" s="110"/>
      <c r="AK31" s="110"/>
      <c r="AL31" s="110"/>
      <c r="AM31" s="110"/>
      <c r="AN31" s="110">
        <f>データ!Z7</f>
        <v>1084.8</v>
      </c>
      <c r="AO31" s="110"/>
      <c r="AP31" s="110"/>
      <c r="AQ31" s="110"/>
      <c r="AR31" s="110"/>
      <c r="AS31" s="110"/>
      <c r="AT31" s="110"/>
      <c r="AU31" s="110"/>
      <c r="AV31" s="110"/>
      <c r="AW31" s="110"/>
      <c r="AX31" s="110"/>
      <c r="AY31" s="110"/>
      <c r="AZ31" s="110"/>
      <c r="BA31" s="110"/>
      <c r="BB31" s="110"/>
      <c r="BC31" s="110"/>
      <c r="BD31" s="110"/>
      <c r="BE31" s="110"/>
      <c r="BF31" s="110"/>
      <c r="BG31" s="110">
        <f>データ!AA7</f>
        <v>1039.5999999999999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1039.5999999999999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1028.5999999999999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84.6</v>
      </c>
      <c r="JD31" s="81"/>
      <c r="JE31" s="81"/>
      <c r="JF31" s="81"/>
      <c r="JG31" s="81"/>
      <c r="JH31" s="81"/>
      <c r="JI31" s="81"/>
      <c r="JJ31" s="81"/>
      <c r="JK31" s="81"/>
      <c r="JL31" s="81"/>
      <c r="JM31" s="81"/>
      <c r="JN31" s="81"/>
      <c r="JO31" s="81"/>
      <c r="JP31" s="81"/>
      <c r="JQ31" s="81"/>
      <c r="JR31" s="81"/>
      <c r="JS31" s="81"/>
      <c r="JT31" s="81"/>
      <c r="JU31" s="82"/>
      <c r="JV31" s="80">
        <f>データ!DL7</f>
        <v>84.6</v>
      </c>
      <c r="JW31" s="81"/>
      <c r="JX31" s="81"/>
      <c r="JY31" s="81"/>
      <c r="JZ31" s="81"/>
      <c r="KA31" s="81"/>
      <c r="KB31" s="81"/>
      <c r="KC31" s="81"/>
      <c r="KD31" s="81"/>
      <c r="KE31" s="81"/>
      <c r="KF31" s="81"/>
      <c r="KG31" s="81"/>
      <c r="KH31" s="81"/>
      <c r="KI31" s="81"/>
      <c r="KJ31" s="81"/>
      <c r="KK31" s="81"/>
      <c r="KL31" s="81"/>
      <c r="KM31" s="81"/>
      <c r="KN31" s="82"/>
      <c r="KO31" s="80">
        <f>データ!DM7</f>
        <v>84.6</v>
      </c>
      <c r="KP31" s="81"/>
      <c r="KQ31" s="81"/>
      <c r="KR31" s="81"/>
      <c r="KS31" s="81"/>
      <c r="KT31" s="81"/>
      <c r="KU31" s="81"/>
      <c r="KV31" s="81"/>
      <c r="KW31" s="81"/>
      <c r="KX31" s="81"/>
      <c r="KY31" s="81"/>
      <c r="KZ31" s="81"/>
      <c r="LA31" s="81"/>
      <c r="LB31" s="81"/>
      <c r="LC31" s="81"/>
      <c r="LD31" s="81"/>
      <c r="LE31" s="81"/>
      <c r="LF31" s="81"/>
      <c r="LG31" s="82"/>
      <c r="LH31" s="80">
        <f>データ!DN7</f>
        <v>92.3</v>
      </c>
      <c r="LI31" s="81"/>
      <c r="LJ31" s="81"/>
      <c r="LK31" s="81"/>
      <c r="LL31" s="81"/>
      <c r="LM31" s="81"/>
      <c r="LN31" s="81"/>
      <c r="LO31" s="81"/>
      <c r="LP31" s="81"/>
      <c r="LQ31" s="81"/>
      <c r="LR31" s="81"/>
      <c r="LS31" s="81"/>
      <c r="LT31" s="81"/>
      <c r="LU31" s="81"/>
      <c r="LV31" s="81"/>
      <c r="LW31" s="81"/>
      <c r="LX31" s="81"/>
      <c r="LY31" s="81"/>
      <c r="LZ31" s="82"/>
      <c r="MA31" s="80">
        <f>データ!DO7</f>
        <v>84.6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89.5</v>
      </c>
      <c r="EM52" s="110"/>
      <c r="EN52" s="110"/>
      <c r="EO52" s="110"/>
      <c r="EP52" s="110"/>
      <c r="EQ52" s="110"/>
      <c r="ER52" s="110"/>
      <c r="ES52" s="110"/>
      <c r="ET52" s="110"/>
      <c r="EU52" s="110"/>
      <c r="EV52" s="110"/>
      <c r="EW52" s="110"/>
      <c r="EX52" s="110"/>
      <c r="EY52" s="110"/>
      <c r="EZ52" s="110"/>
      <c r="FA52" s="110"/>
      <c r="FB52" s="110"/>
      <c r="FC52" s="110"/>
      <c r="FD52" s="110"/>
      <c r="FE52" s="110">
        <f>データ!BG7</f>
        <v>80.599999999999994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90.4</v>
      </c>
      <c r="FY52" s="110"/>
      <c r="FZ52" s="110"/>
      <c r="GA52" s="110"/>
      <c r="GB52" s="110"/>
      <c r="GC52" s="110"/>
      <c r="GD52" s="110"/>
      <c r="GE52" s="110"/>
      <c r="GF52" s="110"/>
      <c r="GG52" s="110"/>
      <c r="GH52" s="110"/>
      <c r="GI52" s="110"/>
      <c r="GJ52" s="110"/>
      <c r="GK52" s="110"/>
      <c r="GL52" s="110"/>
      <c r="GM52" s="110"/>
      <c r="GN52" s="110"/>
      <c r="GO52" s="110"/>
      <c r="GP52" s="110"/>
      <c r="GQ52" s="110">
        <f>データ!BI7</f>
        <v>90.4</v>
      </c>
      <c r="GR52" s="110"/>
      <c r="GS52" s="110"/>
      <c r="GT52" s="110"/>
      <c r="GU52" s="110"/>
      <c r="GV52" s="110"/>
      <c r="GW52" s="110"/>
      <c r="GX52" s="110"/>
      <c r="GY52" s="110"/>
      <c r="GZ52" s="110"/>
      <c r="HA52" s="110"/>
      <c r="HB52" s="110"/>
      <c r="HC52" s="110"/>
      <c r="HD52" s="110"/>
      <c r="HE52" s="110"/>
      <c r="HF52" s="110"/>
      <c r="HG52" s="110"/>
      <c r="HH52" s="110"/>
      <c r="HI52" s="110"/>
      <c r="HJ52" s="110">
        <f>データ!BJ7</f>
        <v>90.3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818</v>
      </c>
      <c r="JD52" s="106"/>
      <c r="JE52" s="106"/>
      <c r="JF52" s="106"/>
      <c r="JG52" s="106"/>
      <c r="JH52" s="106"/>
      <c r="JI52" s="106"/>
      <c r="JJ52" s="106"/>
      <c r="JK52" s="106"/>
      <c r="JL52" s="106"/>
      <c r="JM52" s="106"/>
      <c r="JN52" s="106"/>
      <c r="JO52" s="106"/>
      <c r="JP52" s="106"/>
      <c r="JQ52" s="106"/>
      <c r="JR52" s="106"/>
      <c r="JS52" s="106"/>
      <c r="JT52" s="106"/>
      <c r="JU52" s="106"/>
      <c r="JV52" s="106">
        <f>データ!BR7</f>
        <v>453</v>
      </c>
      <c r="JW52" s="106"/>
      <c r="JX52" s="106"/>
      <c r="JY52" s="106"/>
      <c r="JZ52" s="106"/>
      <c r="KA52" s="106"/>
      <c r="KB52" s="106"/>
      <c r="KC52" s="106"/>
      <c r="KD52" s="106"/>
      <c r="KE52" s="106"/>
      <c r="KF52" s="106"/>
      <c r="KG52" s="106"/>
      <c r="KH52" s="106"/>
      <c r="KI52" s="106"/>
      <c r="KJ52" s="106"/>
      <c r="KK52" s="106"/>
      <c r="KL52" s="106"/>
      <c r="KM52" s="106"/>
      <c r="KN52" s="106"/>
      <c r="KO52" s="106">
        <f>データ!BS7</f>
        <v>451</v>
      </c>
      <c r="KP52" s="106"/>
      <c r="KQ52" s="106"/>
      <c r="KR52" s="106"/>
      <c r="KS52" s="106"/>
      <c r="KT52" s="106"/>
      <c r="KU52" s="106"/>
      <c r="KV52" s="106"/>
      <c r="KW52" s="106"/>
      <c r="KX52" s="106"/>
      <c r="KY52" s="106"/>
      <c r="KZ52" s="106"/>
      <c r="LA52" s="106"/>
      <c r="LB52" s="106"/>
      <c r="LC52" s="106"/>
      <c r="LD52" s="106"/>
      <c r="LE52" s="106"/>
      <c r="LF52" s="106"/>
      <c r="LG52" s="106"/>
      <c r="LH52" s="106">
        <f>データ!BT7</f>
        <v>451</v>
      </c>
      <c r="LI52" s="106"/>
      <c r="LJ52" s="106"/>
      <c r="LK52" s="106"/>
      <c r="LL52" s="106"/>
      <c r="LM52" s="106"/>
      <c r="LN52" s="106"/>
      <c r="LO52" s="106"/>
      <c r="LP52" s="106"/>
      <c r="LQ52" s="106"/>
      <c r="LR52" s="106"/>
      <c r="LS52" s="106"/>
      <c r="LT52" s="106"/>
      <c r="LU52" s="106"/>
      <c r="LV52" s="106"/>
      <c r="LW52" s="106"/>
      <c r="LX52" s="106"/>
      <c r="LY52" s="106"/>
      <c r="LZ52" s="106"/>
      <c r="MA52" s="106">
        <f>データ!BU7</f>
        <v>455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2089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J5iF2w+hTt7EsDUUN4ZKRJi3dVK+wvlZ9PnYACSE0TOSLt94MdZdjPrsfcEcV7q/0kWjpE6YJTCGzmZvI9XNQ==" saltValue="xoDOZYmOAa8mURU9DoNJ8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101</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102</v>
      </c>
      <c r="CE5" s="59" t="s">
        <v>93</v>
      </c>
      <c r="CF5" s="59" t="s">
        <v>94</v>
      </c>
      <c r="CG5" s="59" t="s">
        <v>95</v>
      </c>
      <c r="CH5" s="59" t="s">
        <v>96</v>
      </c>
      <c r="CI5" s="59" t="s">
        <v>97</v>
      </c>
      <c r="CJ5" s="59" t="s">
        <v>98</v>
      </c>
      <c r="CK5" s="59" t="s">
        <v>99</v>
      </c>
      <c r="CL5" s="59" t="s">
        <v>100</v>
      </c>
      <c r="CM5" s="153"/>
      <c r="CN5" s="153"/>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103</v>
      </c>
      <c r="B6" s="60">
        <f>B8</f>
        <v>2019</v>
      </c>
      <c r="C6" s="60">
        <f t="shared" ref="C6:X6" si="1">C8</f>
        <v>382132</v>
      </c>
      <c r="D6" s="60">
        <f t="shared" si="1"/>
        <v>47</v>
      </c>
      <c r="E6" s="60">
        <f t="shared" si="1"/>
        <v>14</v>
      </c>
      <c r="F6" s="60">
        <f t="shared" si="1"/>
        <v>0</v>
      </c>
      <c r="G6" s="60">
        <f t="shared" si="1"/>
        <v>4</v>
      </c>
      <c r="H6" s="60" t="str">
        <f>SUBSTITUTE(H8,"　","")</f>
        <v>愛媛県四国中央市</v>
      </c>
      <c r="I6" s="60" t="str">
        <f t="shared" si="1"/>
        <v>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広場式</v>
      </c>
      <c r="R6" s="63">
        <f t="shared" si="1"/>
        <v>39</v>
      </c>
      <c r="S6" s="62" t="str">
        <f t="shared" si="1"/>
        <v>商業施設</v>
      </c>
      <c r="T6" s="62" t="str">
        <f t="shared" si="1"/>
        <v>無</v>
      </c>
      <c r="U6" s="63">
        <f t="shared" si="1"/>
        <v>244</v>
      </c>
      <c r="V6" s="63">
        <f t="shared" si="1"/>
        <v>13</v>
      </c>
      <c r="W6" s="63">
        <f t="shared" si="1"/>
        <v>0</v>
      </c>
      <c r="X6" s="62" t="str">
        <f t="shared" si="1"/>
        <v>導入なし</v>
      </c>
      <c r="Y6" s="64">
        <f>IF(Y8="-",NA(),Y8)</f>
        <v>949</v>
      </c>
      <c r="Z6" s="64">
        <f t="shared" ref="Z6:AH6" si="2">IF(Z8="-",NA(),Z8)</f>
        <v>1084.8</v>
      </c>
      <c r="AA6" s="64">
        <f t="shared" si="2"/>
        <v>1039.5999999999999</v>
      </c>
      <c r="AB6" s="64">
        <f t="shared" si="2"/>
        <v>1039.5999999999999</v>
      </c>
      <c r="AC6" s="64">
        <f t="shared" si="2"/>
        <v>1028.5999999999999</v>
      </c>
      <c r="AD6" s="64">
        <f t="shared" si="2"/>
        <v>419.4</v>
      </c>
      <c r="AE6" s="64">
        <f t="shared" si="2"/>
        <v>371</v>
      </c>
      <c r="AF6" s="64">
        <f t="shared" si="2"/>
        <v>509.2</v>
      </c>
      <c r="AG6" s="64">
        <f t="shared" si="2"/>
        <v>378.1</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11</v>
      </c>
      <c r="BE6" s="63" t="str">
        <f>IF(BE8="-","",IF(BE8="-","【-】","【"&amp;SUBSTITUTE(TEXT(BE8,"#,##0"),"-","△")&amp;"】"))</f>
        <v>【17】</v>
      </c>
      <c r="BF6" s="64">
        <f>IF(BF8="-",NA(),BF8)</f>
        <v>89.5</v>
      </c>
      <c r="BG6" s="64">
        <f t="shared" ref="BG6:BO6" si="5">IF(BG8="-",NA(),BG8)</f>
        <v>80.599999999999994</v>
      </c>
      <c r="BH6" s="64">
        <f t="shared" si="5"/>
        <v>90.4</v>
      </c>
      <c r="BI6" s="64">
        <f t="shared" si="5"/>
        <v>90.4</v>
      </c>
      <c r="BJ6" s="64">
        <f t="shared" si="5"/>
        <v>90.3</v>
      </c>
      <c r="BK6" s="64">
        <f t="shared" si="5"/>
        <v>38.200000000000003</v>
      </c>
      <c r="BL6" s="64">
        <f t="shared" si="5"/>
        <v>34.6</v>
      </c>
      <c r="BM6" s="64">
        <f t="shared" si="5"/>
        <v>37.6</v>
      </c>
      <c r="BN6" s="64">
        <f t="shared" si="5"/>
        <v>30.2</v>
      </c>
      <c r="BO6" s="64">
        <f t="shared" si="5"/>
        <v>5.8</v>
      </c>
      <c r="BP6" s="61" t="str">
        <f>IF(BP8="-","",IF(BP8="-","【-】","【"&amp;SUBSTITUTE(TEXT(BP8,"#,##0.0"),"-","△")&amp;"】"))</f>
        <v>【20.8】</v>
      </c>
      <c r="BQ6" s="65">
        <f>IF(BQ8="-",NA(),BQ8)</f>
        <v>818</v>
      </c>
      <c r="BR6" s="65">
        <f t="shared" ref="BR6:BZ6" si="6">IF(BR8="-",NA(),BR8)</f>
        <v>453</v>
      </c>
      <c r="BS6" s="65">
        <f t="shared" si="6"/>
        <v>451</v>
      </c>
      <c r="BT6" s="65">
        <f t="shared" si="6"/>
        <v>451</v>
      </c>
      <c r="BU6" s="65">
        <f t="shared" si="6"/>
        <v>455</v>
      </c>
      <c r="BV6" s="65">
        <f t="shared" si="6"/>
        <v>6967</v>
      </c>
      <c r="BW6" s="65">
        <f t="shared" si="6"/>
        <v>7138</v>
      </c>
      <c r="BX6" s="65">
        <f t="shared" si="6"/>
        <v>8131</v>
      </c>
      <c r="BY6" s="65">
        <f t="shared" si="6"/>
        <v>8076</v>
      </c>
      <c r="BZ6" s="65">
        <f t="shared" si="6"/>
        <v>26838</v>
      </c>
      <c r="CA6" s="63" t="str">
        <f>IF(CA8="-","",IF(CA8="-","【-】","【"&amp;SUBSTITUTE(TEXT(CA8,"#,##0"),"-","△")&amp;"】"))</f>
        <v>【14,290】</v>
      </c>
      <c r="CB6" s="64"/>
      <c r="CC6" s="64"/>
      <c r="CD6" s="64"/>
      <c r="CE6" s="64"/>
      <c r="CF6" s="64"/>
      <c r="CG6" s="64"/>
      <c r="CH6" s="64"/>
      <c r="CI6" s="64"/>
      <c r="CJ6" s="64"/>
      <c r="CK6" s="64"/>
      <c r="CL6" s="61" t="s">
        <v>104</v>
      </c>
      <c r="CM6" s="63">
        <f t="shared" ref="CM6:CN6" si="7">CM8</f>
        <v>2089</v>
      </c>
      <c r="CN6" s="63">
        <f t="shared" si="7"/>
        <v>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1239.2</v>
      </c>
      <c r="DJ6" s="61" t="str">
        <f>IF(DJ8="-","",IF(DJ8="-","【-】","【"&amp;SUBSTITUTE(TEXT(DJ8,"#,##0.0"),"-","△")&amp;"】"))</f>
        <v>【425.4】</v>
      </c>
      <c r="DK6" s="64">
        <f>IF(DK8="-",NA(),DK8)</f>
        <v>84.6</v>
      </c>
      <c r="DL6" s="64">
        <f t="shared" ref="DL6:DT6" si="9">IF(DL8="-",NA(),DL8)</f>
        <v>84.6</v>
      </c>
      <c r="DM6" s="64">
        <f t="shared" si="9"/>
        <v>84.6</v>
      </c>
      <c r="DN6" s="64">
        <f t="shared" si="9"/>
        <v>92.3</v>
      </c>
      <c r="DO6" s="64">
        <f t="shared" si="9"/>
        <v>84.6</v>
      </c>
      <c r="DP6" s="64">
        <f t="shared" si="9"/>
        <v>269</v>
      </c>
      <c r="DQ6" s="64">
        <f t="shared" si="9"/>
        <v>276.60000000000002</v>
      </c>
      <c r="DR6" s="64">
        <f t="shared" si="9"/>
        <v>274.8</v>
      </c>
      <c r="DS6" s="64">
        <f t="shared" si="9"/>
        <v>275.5</v>
      </c>
      <c r="DT6" s="64">
        <f t="shared" si="9"/>
        <v>127.7</v>
      </c>
      <c r="DU6" s="61" t="str">
        <f>IF(DU8="-","",IF(DU8="-","【-】","【"&amp;SUBSTITUTE(TEXT(DU8,"#,##0.0"),"-","△")&amp;"】"))</f>
        <v>【205.9】</v>
      </c>
    </row>
    <row r="7" spans="1:125" s="66" customFormat="1" x14ac:dyDescent="0.15">
      <c r="A7" s="49" t="s">
        <v>105</v>
      </c>
      <c r="B7" s="60">
        <f t="shared" ref="B7:X7" si="10">B8</f>
        <v>2019</v>
      </c>
      <c r="C7" s="60">
        <f t="shared" si="10"/>
        <v>382132</v>
      </c>
      <c r="D7" s="60">
        <f t="shared" si="10"/>
        <v>47</v>
      </c>
      <c r="E7" s="60">
        <f t="shared" si="10"/>
        <v>14</v>
      </c>
      <c r="F7" s="60">
        <f t="shared" si="10"/>
        <v>0</v>
      </c>
      <c r="G7" s="60">
        <f t="shared" si="10"/>
        <v>4</v>
      </c>
      <c r="H7" s="60" t="str">
        <f t="shared" si="10"/>
        <v>愛媛県　四国中央市</v>
      </c>
      <c r="I7" s="60" t="str">
        <f t="shared" si="10"/>
        <v>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広場式</v>
      </c>
      <c r="R7" s="63">
        <f t="shared" si="10"/>
        <v>39</v>
      </c>
      <c r="S7" s="62" t="str">
        <f t="shared" si="10"/>
        <v>商業施設</v>
      </c>
      <c r="T7" s="62" t="str">
        <f t="shared" si="10"/>
        <v>無</v>
      </c>
      <c r="U7" s="63">
        <f t="shared" si="10"/>
        <v>244</v>
      </c>
      <c r="V7" s="63">
        <f t="shared" si="10"/>
        <v>13</v>
      </c>
      <c r="W7" s="63">
        <f t="shared" si="10"/>
        <v>0</v>
      </c>
      <c r="X7" s="62" t="str">
        <f t="shared" si="10"/>
        <v>導入なし</v>
      </c>
      <c r="Y7" s="64">
        <f>Y8</f>
        <v>949</v>
      </c>
      <c r="Z7" s="64">
        <f t="shared" ref="Z7:AH7" si="11">Z8</f>
        <v>1084.8</v>
      </c>
      <c r="AA7" s="64">
        <f t="shared" si="11"/>
        <v>1039.5999999999999</v>
      </c>
      <c r="AB7" s="64">
        <f t="shared" si="11"/>
        <v>1039.5999999999999</v>
      </c>
      <c r="AC7" s="64">
        <f t="shared" si="11"/>
        <v>1028.5999999999999</v>
      </c>
      <c r="AD7" s="64">
        <f t="shared" si="11"/>
        <v>419.4</v>
      </c>
      <c r="AE7" s="64">
        <f t="shared" si="11"/>
        <v>371</v>
      </c>
      <c r="AF7" s="64">
        <f t="shared" si="11"/>
        <v>509.2</v>
      </c>
      <c r="AG7" s="64">
        <f t="shared" si="11"/>
        <v>378.1</v>
      </c>
      <c r="AH7" s="64">
        <f t="shared" si="11"/>
        <v>218.2</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1.5</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11</v>
      </c>
      <c r="BE7" s="63"/>
      <c r="BF7" s="64">
        <f>BF8</f>
        <v>89.5</v>
      </c>
      <c r="BG7" s="64">
        <f t="shared" ref="BG7:BO7" si="14">BG8</f>
        <v>80.599999999999994</v>
      </c>
      <c r="BH7" s="64">
        <f t="shared" si="14"/>
        <v>90.4</v>
      </c>
      <c r="BI7" s="64">
        <f t="shared" si="14"/>
        <v>90.4</v>
      </c>
      <c r="BJ7" s="64">
        <f t="shared" si="14"/>
        <v>90.3</v>
      </c>
      <c r="BK7" s="64">
        <f t="shared" si="14"/>
        <v>38.200000000000003</v>
      </c>
      <c r="BL7" s="64">
        <f t="shared" si="14"/>
        <v>34.6</v>
      </c>
      <c r="BM7" s="64">
        <f t="shared" si="14"/>
        <v>37.6</v>
      </c>
      <c r="BN7" s="64">
        <f t="shared" si="14"/>
        <v>30.2</v>
      </c>
      <c r="BO7" s="64">
        <f t="shared" si="14"/>
        <v>5.8</v>
      </c>
      <c r="BP7" s="61"/>
      <c r="BQ7" s="65">
        <f>BQ8</f>
        <v>818</v>
      </c>
      <c r="BR7" s="65">
        <f t="shared" ref="BR7:BZ7" si="15">BR8</f>
        <v>453</v>
      </c>
      <c r="BS7" s="65">
        <f t="shared" si="15"/>
        <v>451</v>
      </c>
      <c r="BT7" s="65">
        <f t="shared" si="15"/>
        <v>451</v>
      </c>
      <c r="BU7" s="65">
        <f t="shared" si="15"/>
        <v>455</v>
      </c>
      <c r="BV7" s="65">
        <f t="shared" si="15"/>
        <v>6967</v>
      </c>
      <c r="BW7" s="65">
        <f t="shared" si="15"/>
        <v>7138</v>
      </c>
      <c r="BX7" s="65">
        <f t="shared" si="15"/>
        <v>8131</v>
      </c>
      <c r="BY7" s="65">
        <f t="shared" si="15"/>
        <v>8076</v>
      </c>
      <c r="BZ7" s="65">
        <f t="shared" si="15"/>
        <v>26838</v>
      </c>
      <c r="CA7" s="63"/>
      <c r="CB7" s="64" t="s">
        <v>106</v>
      </c>
      <c r="CC7" s="64" t="s">
        <v>106</v>
      </c>
      <c r="CD7" s="64" t="s">
        <v>106</v>
      </c>
      <c r="CE7" s="64" t="s">
        <v>106</v>
      </c>
      <c r="CF7" s="64" t="s">
        <v>106</v>
      </c>
      <c r="CG7" s="64" t="s">
        <v>106</v>
      </c>
      <c r="CH7" s="64" t="s">
        <v>106</v>
      </c>
      <c r="CI7" s="64" t="s">
        <v>106</v>
      </c>
      <c r="CJ7" s="64" t="s">
        <v>106</v>
      </c>
      <c r="CK7" s="64" t="s">
        <v>104</v>
      </c>
      <c r="CL7" s="61"/>
      <c r="CM7" s="63">
        <f>CM8</f>
        <v>2089</v>
      </c>
      <c r="CN7" s="63">
        <f>CN8</f>
        <v>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1239.2</v>
      </c>
      <c r="DJ7" s="61"/>
      <c r="DK7" s="64">
        <f>DK8</f>
        <v>84.6</v>
      </c>
      <c r="DL7" s="64">
        <f t="shared" ref="DL7:DT7" si="17">DL8</f>
        <v>84.6</v>
      </c>
      <c r="DM7" s="64">
        <f t="shared" si="17"/>
        <v>84.6</v>
      </c>
      <c r="DN7" s="64">
        <f t="shared" si="17"/>
        <v>92.3</v>
      </c>
      <c r="DO7" s="64">
        <f t="shared" si="17"/>
        <v>84.6</v>
      </c>
      <c r="DP7" s="64">
        <f t="shared" si="17"/>
        <v>269</v>
      </c>
      <c r="DQ7" s="64">
        <f t="shared" si="17"/>
        <v>276.60000000000002</v>
      </c>
      <c r="DR7" s="64">
        <f t="shared" si="17"/>
        <v>274.8</v>
      </c>
      <c r="DS7" s="64">
        <f t="shared" si="17"/>
        <v>275.5</v>
      </c>
      <c r="DT7" s="64">
        <f t="shared" si="17"/>
        <v>127.7</v>
      </c>
      <c r="DU7" s="61"/>
    </row>
    <row r="8" spans="1:125" s="66" customFormat="1" x14ac:dyDescent="0.15">
      <c r="A8" s="49"/>
      <c r="B8" s="67">
        <v>2019</v>
      </c>
      <c r="C8" s="67">
        <v>382132</v>
      </c>
      <c r="D8" s="67">
        <v>47</v>
      </c>
      <c r="E8" s="67">
        <v>14</v>
      </c>
      <c r="F8" s="67">
        <v>0</v>
      </c>
      <c r="G8" s="67">
        <v>4</v>
      </c>
      <c r="H8" s="67" t="s">
        <v>107</v>
      </c>
      <c r="I8" s="67" t="s">
        <v>108</v>
      </c>
      <c r="J8" s="67" t="s">
        <v>109</v>
      </c>
      <c r="K8" s="67" t="s">
        <v>110</v>
      </c>
      <c r="L8" s="67" t="s">
        <v>111</v>
      </c>
      <c r="M8" s="67" t="s">
        <v>112</v>
      </c>
      <c r="N8" s="67" t="s">
        <v>113</v>
      </c>
      <c r="O8" s="68" t="s">
        <v>114</v>
      </c>
      <c r="P8" s="69" t="s">
        <v>115</v>
      </c>
      <c r="Q8" s="69" t="s">
        <v>116</v>
      </c>
      <c r="R8" s="70">
        <v>39</v>
      </c>
      <c r="S8" s="69" t="s">
        <v>117</v>
      </c>
      <c r="T8" s="69" t="s">
        <v>118</v>
      </c>
      <c r="U8" s="70">
        <v>244</v>
      </c>
      <c r="V8" s="70">
        <v>13</v>
      </c>
      <c r="W8" s="70">
        <v>0</v>
      </c>
      <c r="X8" s="69" t="s">
        <v>119</v>
      </c>
      <c r="Y8" s="71">
        <v>949</v>
      </c>
      <c r="Z8" s="71">
        <v>1084.8</v>
      </c>
      <c r="AA8" s="71">
        <v>1039.5999999999999</v>
      </c>
      <c r="AB8" s="71">
        <v>1039.5999999999999</v>
      </c>
      <c r="AC8" s="71">
        <v>1028.5999999999999</v>
      </c>
      <c r="AD8" s="71">
        <v>419.4</v>
      </c>
      <c r="AE8" s="71">
        <v>371</v>
      </c>
      <c r="AF8" s="71">
        <v>509.2</v>
      </c>
      <c r="AG8" s="71">
        <v>378.1</v>
      </c>
      <c r="AH8" s="71">
        <v>218.2</v>
      </c>
      <c r="AI8" s="68">
        <v>619.1</v>
      </c>
      <c r="AJ8" s="71">
        <v>0</v>
      </c>
      <c r="AK8" s="71">
        <v>0</v>
      </c>
      <c r="AL8" s="71">
        <v>0</v>
      </c>
      <c r="AM8" s="71">
        <v>0</v>
      </c>
      <c r="AN8" s="71">
        <v>0</v>
      </c>
      <c r="AO8" s="71">
        <v>3.2</v>
      </c>
      <c r="AP8" s="71">
        <v>2.9</v>
      </c>
      <c r="AQ8" s="71">
        <v>6</v>
      </c>
      <c r="AR8" s="71">
        <v>3.8</v>
      </c>
      <c r="AS8" s="71">
        <v>1.5</v>
      </c>
      <c r="AT8" s="68">
        <v>2.2999999999999998</v>
      </c>
      <c r="AU8" s="72">
        <v>0</v>
      </c>
      <c r="AV8" s="72">
        <v>0</v>
      </c>
      <c r="AW8" s="72">
        <v>0</v>
      </c>
      <c r="AX8" s="72">
        <v>0</v>
      </c>
      <c r="AY8" s="72">
        <v>0</v>
      </c>
      <c r="AZ8" s="72">
        <v>22</v>
      </c>
      <c r="BA8" s="72">
        <v>16</v>
      </c>
      <c r="BB8" s="72">
        <v>21</v>
      </c>
      <c r="BC8" s="72">
        <v>17</v>
      </c>
      <c r="BD8" s="72">
        <v>11</v>
      </c>
      <c r="BE8" s="72">
        <v>17</v>
      </c>
      <c r="BF8" s="71">
        <v>89.5</v>
      </c>
      <c r="BG8" s="71">
        <v>80.599999999999994</v>
      </c>
      <c r="BH8" s="71">
        <v>90.4</v>
      </c>
      <c r="BI8" s="71">
        <v>90.4</v>
      </c>
      <c r="BJ8" s="71">
        <v>90.3</v>
      </c>
      <c r="BK8" s="71">
        <v>38.200000000000003</v>
      </c>
      <c r="BL8" s="71">
        <v>34.6</v>
      </c>
      <c r="BM8" s="71">
        <v>37.6</v>
      </c>
      <c r="BN8" s="71">
        <v>30.2</v>
      </c>
      <c r="BO8" s="71">
        <v>5.8</v>
      </c>
      <c r="BP8" s="68">
        <v>20.8</v>
      </c>
      <c r="BQ8" s="72">
        <v>818</v>
      </c>
      <c r="BR8" s="72">
        <v>453</v>
      </c>
      <c r="BS8" s="72">
        <v>451</v>
      </c>
      <c r="BT8" s="73">
        <v>451</v>
      </c>
      <c r="BU8" s="73">
        <v>455</v>
      </c>
      <c r="BV8" s="72">
        <v>6967</v>
      </c>
      <c r="BW8" s="72">
        <v>7138</v>
      </c>
      <c r="BX8" s="72">
        <v>8131</v>
      </c>
      <c r="BY8" s="72">
        <v>8076</v>
      </c>
      <c r="BZ8" s="72">
        <v>26838</v>
      </c>
      <c r="CA8" s="70">
        <v>14290</v>
      </c>
      <c r="CB8" s="71" t="s">
        <v>111</v>
      </c>
      <c r="CC8" s="71" t="s">
        <v>111</v>
      </c>
      <c r="CD8" s="71" t="s">
        <v>111</v>
      </c>
      <c r="CE8" s="71" t="s">
        <v>111</v>
      </c>
      <c r="CF8" s="71" t="s">
        <v>111</v>
      </c>
      <c r="CG8" s="71" t="s">
        <v>111</v>
      </c>
      <c r="CH8" s="71" t="s">
        <v>111</v>
      </c>
      <c r="CI8" s="71" t="s">
        <v>111</v>
      </c>
      <c r="CJ8" s="71" t="s">
        <v>111</v>
      </c>
      <c r="CK8" s="71" t="s">
        <v>111</v>
      </c>
      <c r="CL8" s="68" t="s">
        <v>111</v>
      </c>
      <c r="CM8" s="70">
        <v>2089</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70.5</v>
      </c>
      <c r="DF8" s="71">
        <v>59.2</v>
      </c>
      <c r="DG8" s="71">
        <v>62.4</v>
      </c>
      <c r="DH8" s="71">
        <v>83.1</v>
      </c>
      <c r="DI8" s="71">
        <v>1239.2</v>
      </c>
      <c r="DJ8" s="68">
        <v>425.4</v>
      </c>
      <c r="DK8" s="71">
        <v>84.6</v>
      </c>
      <c r="DL8" s="71">
        <v>84.6</v>
      </c>
      <c r="DM8" s="71">
        <v>84.6</v>
      </c>
      <c r="DN8" s="71">
        <v>92.3</v>
      </c>
      <c r="DO8" s="71">
        <v>84.6</v>
      </c>
      <c r="DP8" s="71">
        <v>269</v>
      </c>
      <c r="DQ8" s="71">
        <v>276.60000000000002</v>
      </c>
      <c r="DR8" s="71">
        <v>274.8</v>
      </c>
      <c r="DS8" s="71">
        <v>275.5</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2020-12-04T03:39:36Z</dcterms:created>
  <dcterms:modified xsi:type="dcterms:W3CDTF">2021-01-21T02:44:03Z</dcterms:modified>
  <cp:category/>
</cp:coreProperties>
</file>