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WH2213\☆財政☆\R2財政係関係\01_公営企業関係\03_経営比較分析表\030114_【〆切2８（月）】公営企業に係る経営比較分析表（令和元年度決算）の分析等について（依頼）\02_財政課↔各課\"/>
    </mc:Choice>
  </mc:AlternateContent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HJ30" i="4"/>
  <c r="IT76" i="4"/>
  <c r="CS51" i="4"/>
  <c r="CS30" i="4"/>
  <c r="C11" i="5"/>
  <c r="D11" i="5"/>
  <c r="E11" i="5"/>
  <c r="B11" i="5"/>
  <c r="BK76" i="4" l="1"/>
  <c r="LH51" i="4"/>
  <c r="GQ51" i="4"/>
  <c r="LT76" i="4"/>
  <c r="LH30" i="4"/>
  <c r="GQ30" i="4"/>
  <c r="IE76" i="4"/>
  <c r="BZ51" i="4"/>
  <c r="BZ30" i="4"/>
  <c r="HP76" i="4"/>
  <c r="BG51" i="4"/>
  <c r="BG30" i="4"/>
  <c r="FX30" i="4"/>
  <c r="AV76" i="4"/>
  <c r="KO51" i="4"/>
  <c r="LE76" i="4"/>
  <c r="FX51" i="4"/>
  <c r="KO30" i="4"/>
  <c r="KP76" i="4"/>
  <c r="HA76" i="4"/>
  <c r="AN51" i="4"/>
  <c r="FE30" i="4"/>
  <c r="AN30" i="4"/>
  <c r="FE51" i="4"/>
  <c r="AG76" i="4"/>
  <c r="JV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<sst xmlns="http://schemas.openxmlformats.org/spreadsheetml/2006/main" count="278" uniqueCount="135">
  <si>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</si>
  <si>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</si>
  <si>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</si>
  <si>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</si>
  <si>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</si>
  <si>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</si>
  <si>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</si>
  <si>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</si>
  <si>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</si>
  <si>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</si>
  <si>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</si>
  <si>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</si>
  <si>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</si>
  <si>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</si>
  <si>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</si>
  <si>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</si>
  <si>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</si>
  <si>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</si>
  <si>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</si>
  <si>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</si>
  <si>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</si>
  <si>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</si>
  <si>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</si>
  <si>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</si>
  <si>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</si>
  <si>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</si>
  <si>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</si>
  <si>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</si>
  <si>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</si>
  <si>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</si>
  <si>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</si>
  <si>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</si>
  <si>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</si>
  <si>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</si>
  <si>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</si>
  <si>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</si>
  <si>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</si>
  <si>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</si>
  <si>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</si>
  <si>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</si>
  <si>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</si>
  <si>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</si>
  <si>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</si>
  <si>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</si>
  <si>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</si>
  <si>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</si>
  <si>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</si>
  <si>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</si>
  <si>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</si>
  <si>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</si>
  <si>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</si>
  <si>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</si>
  <si>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</si>
  <si>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</si>
  <si>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</si>
  <si>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</si>
  <si>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</si>
  <si>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</si>
  <si>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</si>
  <si>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</si>
  <si>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</si>
  <si>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</si>
  <si>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</si>
  <si>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</si>
  <si>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</si>
  <si>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</si>
  <si>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</si>
  <si>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</si>
  <si>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</si>
  <si>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</si>
  <si>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</si>
  <si>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</si>
  <si>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</si>
  <si>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</si>
  <si>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</si>
  <si>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</si>
  <si>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</si>
  <si>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</si>
  <si>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</si>
  <si>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</si>
  <si>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</si>
  <si>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</si>
  <si>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</si>
  <si>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</si>
  <si>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</si>
  <si>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</si>
  <si>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</si>
  <si>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</si>
  <si>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</si>
  <si>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</si>
  <si>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</si>
  <si>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</si>
  <si>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</si>
  <si>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</si>
  <si>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</si>
  <si>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</si>
  <si>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</si>
  <si>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</si>
  <si>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</si>
  <si>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</si>
  <si>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</si>
  <si>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</si>
  <si>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</si>
  <si>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</si>
  <si>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</si>
  <si>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</si>
  <si>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</si>
  <si>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</si>
  <si>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</si>
  <si>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</si>
  <si>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</si>
  <si>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</si>
  <si>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</si>
  <si>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</si>
  <si>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</si>
  <si>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</si>
  <si>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</si>
  <si>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</si>
  <si>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</si>
  <si>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</si>
  <si>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</si>
  <si>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</si>
  <si>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</si>
  <si>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</si>
  <si>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</si>
  <si>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</si>
  <si>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</si>
  <si>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</si>
  <si>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</si>
  <si>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</si>
  <si>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</si>
  <si>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平成25年に時間貸し駐車場を廃止し、平成26年度で既発債の償還が終了したことから、平成27年度より収益が大きく改善している。
④売上高GOP比率
⑤EBITDA
　売上高ＧＯＰは、類似施設平均値を上回っており、利益率は高い。
　ＥＢＩＴＤＡは、平年並みとなったが、類似施設の平均値を下回っている。
</t>
    <phoneticPr fontId="5"/>
  </si>
  <si>
    <t xml:space="preserve">⑧設備投資見込額
　現在大きな修繕等の設備投資は見込んでいない。
⑩企業債残高対料金収入比率
　平成26年度に既発債の償還が終了している。
</t>
    <phoneticPr fontId="5"/>
  </si>
  <si>
    <t xml:space="preserve">⑪稼働率
　時間貸し駐車場廃止後、定期契約者は増加傾向にあったが、やや減少傾向にあり、類似施設平均値を下回っている。
</t>
    <phoneticPr fontId="5"/>
  </si>
  <si>
    <t>時間貸し駐車場を廃止後、1～2階フロアを隣接する商業施設に貸し出しており、定期駐車の契約者も増加したため、営業に関する収益性を表す指標である売上高ＧＯＰ比率は類似施設平均値を上回っている。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</si>
</sst>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250.5</c:v>
                </c:pt>
                <c:pt idx="1">
                  <c:v>297.89999999999998</c:v>
                </c:pt>
                <c:pt idx="2">
                  <c:v>257.60000000000002</c:v>
                </c:pt>
                <c:pt idx="3">
                  <c:v>252.8</c:v>
                </c:pt>
                <c:pt idx="4">
                  <c:v>301.2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EE-4842-B509-6E9339B58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769568"/>
        <c:axId val="40076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756.6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EE-4842-B509-6E9339B58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69568"/>
        <c:axId val="400769960"/>
      </c:lineChart>
      <c:catAx>
        <c:axId val="400769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0769960"/>
        <c:crosses val="autoZero"/>
        <c:auto val="1"/>
        <c:lblAlgn val="ctr"/>
        <c:lblOffset val="100"/>
        <c:noMultiLvlLbl val="1"/>
      </c:catAx>
      <c:valAx>
        <c:axId val="40076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0769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9D-4147-82E3-B4ABB275F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933288"/>
        <c:axId val="33193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54.7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9D-4147-82E3-B4ABB275F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33288"/>
        <c:axId val="331934072"/>
      </c:lineChart>
      <c:catAx>
        <c:axId val="331933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1934072"/>
        <c:crosses val="autoZero"/>
        <c:auto val="1"/>
        <c:lblAlgn val="ctr"/>
        <c:lblOffset val="100"/>
        <c:noMultiLvlLbl val="1"/>
      </c:catAx>
      <c:valAx>
        <c:axId val="33193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1933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50-4B44-A55F-3AC884808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4512"/>
        <c:axId val="33443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50-4B44-A55F-3AC884808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4512"/>
        <c:axId val="334439416"/>
      </c:lineChart>
      <c:catAx>
        <c:axId val="33444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39416"/>
        <c:crosses val="autoZero"/>
        <c:auto val="1"/>
        <c:lblAlgn val="ctr"/>
        <c:lblOffset val="100"/>
        <c:noMultiLvlLbl val="1"/>
      </c:catAx>
      <c:valAx>
        <c:axId val="334439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03-4528-A8DA-9FB7A5D1B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4120"/>
        <c:axId val="334442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03-4528-A8DA-9FB7A5D1B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4120"/>
        <c:axId val="334442552"/>
      </c:lineChart>
      <c:catAx>
        <c:axId val="334444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2552"/>
        <c:crosses val="autoZero"/>
        <c:auto val="1"/>
        <c:lblAlgn val="ctr"/>
        <c:lblOffset val="100"/>
        <c:noMultiLvlLbl val="1"/>
      </c:catAx>
      <c:valAx>
        <c:axId val="334442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4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52-4C33-AF8D-2B023A7F9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0200"/>
        <c:axId val="33444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52-4C33-AF8D-2B023A7F9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0200"/>
        <c:axId val="334440592"/>
      </c:lineChart>
      <c:catAx>
        <c:axId val="334440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0592"/>
        <c:crosses val="autoZero"/>
        <c:auto val="1"/>
        <c:lblAlgn val="ctr"/>
        <c:lblOffset val="100"/>
        <c:noMultiLvlLbl val="1"/>
      </c:catAx>
      <c:valAx>
        <c:axId val="33444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0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83-49C4-9DF2-9312BE18B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4904"/>
        <c:axId val="334441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83-49C4-9DF2-9312BE18B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4904"/>
        <c:axId val="334441768"/>
      </c:lineChart>
      <c:catAx>
        <c:axId val="334444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1768"/>
        <c:crosses val="autoZero"/>
        <c:auto val="1"/>
        <c:lblAlgn val="ctr"/>
        <c:lblOffset val="100"/>
        <c:noMultiLvlLbl val="1"/>
      </c:catAx>
      <c:valAx>
        <c:axId val="334441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4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39.299999999999997</c:v>
                </c:pt>
                <c:pt idx="1">
                  <c:v>44.2</c:v>
                </c:pt>
                <c:pt idx="2">
                  <c:v>43.3</c:v>
                </c:pt>
                <c:pt idx="3">
                  <c:v>40.1</c:v>
                </c:pt>
                <c:pt idx="4">
                  <c:v>41.9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5-4DFE-A589-55C51D7E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3336"/>
        <c:axId val="33444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289.2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15-4DFE-A589-55C51D7E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3336"/>
        <c:axId val="334440984"/>
      </c:lineChart>
      <c:catAx>
        <c:axId val="334443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0984"/>
        <c:crosses val="autoZero"/>
        <c:auto val="1"/>
        <c:lblAlgn val="ctr"/>
        <c:lblOffset val="100"/>
        <c:noMultiLvlLbl val="1"/>
      </c:catAx>
      <c:valAx>
        <c:axId val="33444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3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60.1</c:v>
                </c:pt>
                <c:pt idx="1">
                  <c:v>65.400000000000006</c:v>
                </c:pt>
                <c:pt idx="2">
                  <c:v>61.2</c:v>
                </c:pt>
                <c:pt idx="3">
                  <c:v>60.5</c:v>
                </c:pt>
                <c:pt idx="4">
                  <c:v>66.8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A5-4490-9106-A12AD8A9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2944"/>
        <c:axId val="33444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A5-4490-9106-A12AD8A9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2944"/>
        <c:axId val="334445296"/>
      </c:lineChart>
      <c:catAx>
        <c:axId val="334442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5296"/>
        <c:crosses val="autoZero"/>
        <c:auto val="1"/>
        <c:lblAlgn val="ctr"/>
        <c:lblOffset val="100"/>
        <c:noMultiLvlLbl val="1"/>
      </c:catAx>
      <c:valAx>
        <c:axId val="33444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2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13579</c:v>
                </c:pt>
                <c:pt idx="1">
                  <c:v>17033</c:v>
                </c:pt>
                <c:pt idx="2">
                  <c:v>15051</c:v>
                </c:pt>
                <c:pt idx="3">
                  <c:v>14016</c:v>
                </c:pt>
                <c:pt idx="4">
                  <c:v>16219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B9-4201-A779-7D0954DE9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6080"/>
        <c:axId val="334438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8265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B9-4201-A779-7D0954DE9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6080"/>
        <c:axId val="334438632"/>
      </c:lineChart>
      <c:catAx>
        <c:axId val="334446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38632"/>
        <c:crosses val="autoZero"/>
        <c:auto val="1"/>
        <c:lblAlgn val="ctr"/>
        <c:lblOffset val="100"/>
        <c:noMultiLvlLbl val="1"/>
      </c:catAx>
      <c:valAx>
        <c:axId val="334438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1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北浜立体駐車場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11994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250.5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297.89999999999998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257.60000000000002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252.8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301.2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39.299999999999997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44.2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43.3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40.1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41.9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218.5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151.19999999999999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212.4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243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4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138.9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139.69999999999999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139.30000000000001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135.30000000000001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60.1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65.400000000000006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61.2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60.5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66.8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13579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17033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15051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14016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16219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39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25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29.2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30.4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31888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13314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28825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66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239.6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224.1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152.5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DH1" workbookViewId="0">
      <selection activeCell="DN9" sqref="DN9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103</v>
      </c>
      <c r="AV5" s="59" t="s">
        <v>89</v>
      </c>
      <c r="AW5" s="59" t="s">
        <v>90</v>
      </c>
      <c r="AX5" s="59" t="s">
        <v>101</v>
      </c>
      <c r="AY5" s="59" t="s">
        <v>104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105</v>
      </c>
      <c r="BI5" s="59" t="s">
        <v>101</v>
      </c>
      <c r="BJ5" s="59" t="s">
        <v>106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107</v>
      </c>
      <c r="BS5" s="59" t="s">
        <v>100</v>
      </c>
      <c r="BT5" s="59" t="s">
        <v>101</v>
      </c>
      <c r="BU5" s="59" t="s">
        <v>102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107</v>
      </c>
      <c r="CD5" s="59" t="s">
        <v>100</v>
      </c>
      <c r="CE5" s="59" t="s">
        <v>108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101</v>
      </c>
      <c r="CS5" s="59" t="s">
        <v>106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103</v>
      </c>
      <c r="DA5" s="59" t="s">
        <v>89</v>
      </c>
      <c r="DB5" s="59" t="s">
        <v>100</v>
      </c>
      <c r="DC5" s="59" t="s">
        <v>101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100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2019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愛媛県八幡浜市</v>
      </c>
      <c r="I6" s="60" t="str">
        <f t="shared" si="1"/>
        <v>北浜立体駐車場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24</v>
      </c>
      <c r="S6" s="62" t="str">
        <f t="shared" si="1"/>
        <v>商業施設</v>
      </c>
      <c r="T6" s="62" t="str">
        <f t="shared" si="1"/>
        <v>無</v>
      </c>
      <c r="U6" s="63">
        <f t="shared" si="1"/>
        <v>11994</v>
      </c>
      <c r="V6" s="63">
        <f t="shared" si="1"/>
        <v>534</v>
      </c>
      <c r="W6" s="63">
        <f t="shared" si="1"/>
        <v>0</v>
      </c>
      <c r="X6" s="62" t="str">
        <f t="shared" si="1"/>
        <v>代行制</v>
      </c>
      <c r="Y6" s="64">
        <f>IF(Y8="-",NA(),Y8)</f>
        <v>250.5</v>
      </c>
      <c r="Z6" s="64">
        <f t="shared" ref="Z6:AH6" si="2">IF(Z8="-",NA(),Z8)</f>
        <v>297.89999999999998</v>
      </c>
      <c r="AA6" s="64">
        <f t="shared" si="2"/>
        <v>257.60000000000002</v>
      </c>
      <c r="AB6" s="64">
        <f t="shared" si="2"/>
        <v>252.8</v>
      </c>
      <c r="AC6" s="64">
        <f t="shared" si="2"/>
        <v>301.2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60.1</v>
      </c>
      <c r="BG6" s="64">
        <f t="shared" ref="BG6:BO6" si="5">IF(BG8="-",NA(),BG8)</f>
        <v>65.400000000000006</v>
      </c>
      <c r="BH6" s="64">
        <f t="shared" si="5"/>
        <v>61.2</v>
      </c>
      <c r="BI6" s="64">
        <f t="shared" si="5"/>
        <v>60.5</v>
      </c>
      <c r="BJ6" s="64">
        <f t="shared" si="5"/>
        <v>66.8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13579</v>
      </c>
      <c r="BR6" s="65">
        <f t="shared" ref="BR6:BZ6" si="6">IF(BR8="-",NA(),BR8)</f>
        <v>17033</v>
      </c>
      <c r="BS6" s="65">
        <f t="shared" si="6"/>
        <v>15051</v>
      </c>
      <c r="BT6" s="65">
        <f t="shared" si="6"/>
        <v>14016</v>
      </c>
      <c r="BU6" s="65">
        <f t="shared" si="6"/>
        <v>16219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66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39.299999999999997</v>
      </c>
      <c r="DL6" s="64">
        <f t="shared" ref="DL6:DT6" si="9">IF(DL8="-",NA(),DL8)</f>
        <v>44.2</v>
      </c>
      <c r="DM6" s="64">
        <f t="shared" si="9"/>
        <v>43.3</v>
      </c>
      <c r="DN6" s="64">
        <f t="shared" si="9"/>
        <v>40.1</v>
      </c>
      <c r="DO6" s="64">
        <f t="shared" si="9"/>
        <v>41.9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111</v>
      </c>
      <c r="B7" s="60">
        <f t="shared" ref="B7:X7" si="10">B8</f>
        <v>2019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八幡浜市</v>
      </c>
      <c r="I7" s="60" t="str">
        <f t="shared" si="10"/>
        <v>北浜立体駐車場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11994</v>
      </c>
      <c r="V7" s="63">
        <f t="shared" si="10"/>
        <v>534</v>
      </c>
      <c r="W7" s="63">
        <f t="shared" si="10"/>
        <v>0</v>
      </c>
      <c r="X7" s="62" t="str">
        <f t="shared" si="10"/>
        <v>代行制</v>
      </c>
      <c r="Y7" s="64">
        <f>Y8</f>
        <v>250.5</v>
      </c>
      <c r="Z7" s="64">
        <f t="shared" ref="Z7:AH7" si="11">Z8</f>
        <v>297.89999999999998</v>
      </c>
      <c r="AA7" s="64">
        <f t="shared" si="11"/>
        <v>257.60000000000002</v>
      </c>
      <c r="AB7" s="64">
        <f t="shared" si="11"/>
        <v>252.8</v>
      </c>
      <c r="AC7" s="64">
        <f t="shared" si="11"/>
        <v>301.2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15</v>
      </c>
      <c r="BE7" s="63"/>
      <c r="BF7" s="64">
        <f>BF8</f>
        <v>60.1</v>
      </c>
      <c r="BG7" s="64">
        <f t="shared" ref="BG7:BO7" si="14">BG8</f>
        <v>65.400000000000006</v>
      </c>
      <c r="BH7" s="64">
        <f t="shared" si="14"/>
        <v>61.2</v>
      </c>
      <c r="BI7" s="64">
        <f t="shared" si="14"/>
        <v>60.5</v>
      </c>
      <c r="BJ7" s="64">
        <f t="shared" si="14"/>
        <v>66.8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33.9</v>
      </c>
      <c r="BP7" s="61"/>
      <c r="BQ7" s="65">
        <f>BQ8</f>
        <v>13579</v>
      </c>
      <c r="BR7" s="65">
        <f t="shared" ref="BR7:BZ7" si="15">BR8</f>
        <v>17033</v>
      </c>
      <c r="BS7" s="65">
        <f t="shared" si="15"/>
        <v>15051</v>
      </c>
      <c r="BT7" s="65">
        <f t="shared" si="15"/>
        <v>14016</v>
      </c>
      <c r="BU7" s="65">
        <f t="shared" si="15"/>
        <v>16219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8265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66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54.7</v>
      </c>
      <c r="DJ7" s="61"/>
      <c r="DK7" s="64">
        <f>DK8</f>
        <v>39.299999999999997</v>
      </c>
      <c r="DL7" s="64">
        <f t="shared" ref="DL7:DT7" si="17">DL8</f>
        <v>44.2</v>
      </c>
      <c r="DM7" s="64">
        <f t="shared" si="17"/>
        <v>43.3</v>
      </c>
      <c r="DN7" s="64">
        <f t="shared" si="17"/>
        <v>40.1</v>
      </c>
      <c r="DO7" s="64">
        <f t="shared" si="17"/>
        <v>41.9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382043</v>
      </c>
      <c r="D8" s="67">
        <v>47</v>
      </c>
      <c r="E8" s="67">
        <v>14</v>
      </c>
      <c r="F8" s="67">
        <v>0</v>
      </c>
      <c r="G8" s="67">
        <v>6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24</v>
      </c>
      <c r="S8" s="69" t="s">
        <v>123</v>
      </c>
      <c r="T8" s="69" t="s">
        <v>124</v>
      </c>
      <c r="U8" s="70">
        <v>11994</v>
      </c>
      <c r="V8" s="70">
        <v>534</v>
      </c>
      <c r="W8" s="70">
        <v>0</v>
      </c>
      <c r="X8" s="69" t="s">
        <v>125</v>
      </c>
      <c r="Y8" s="71">
        <v>250.5</v>
      </c>
      <c r="Z8" s="71">
        <v>297.89999999999998</v>
      </c>
      <c r="AA8" s="71">
        <v>257.60000000000002</v>
      </c>
      <c r="AB8" s="71">
        <v>252.8</v>
      </c>
      <c r="AC8" s="71">
        <v>301.2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46</v>
      </c>
      <c r="BA8" s="72">
        <v>39</v>
      </c>
      <c r="BB8" s="72">
        <v>25</v>
      </c>
      <c r="BC8" s="72">
        <v>23</v>
      </c>
      <c r="BD8" s="72">
        <v>15</v>
      </c>
      <c r="BE8" s="72">
        <v>17</v>
      </c>
      <c r="BF8" s="71">
        <v>60.1</v>
      </c>
      <c r="BG8" s="71">
        <v>65.400000000000006</v>
      </c>
      <c r="BH8" s="71">
        <v>61.2</v>
      </c>
      <c r="BI8" s="71">
        <v>60.5</v>
      </c>
      <c r="BJ8" s="71">
        <v>66.8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33.9</v>
      </c>
      <c r="BP8" s="68">
        <v>20.8</v>
      </c>
      <c r="BQ8" s="72">
        <v>13579</v>
      </c>
      <c r="BR8" s="72">
        <v>17033</v>
      </c>
      <c r="BS8" s="72">
        <v>15051</v>
      </c>
      <c r="BT8" s="73">
        <v>14016</v>
      </c>
      <c r="BU8" s="73">
        <v>16219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8265</v>
      </c>
      <c r="CA8" s="70">
        <v>14290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66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280</v>
      </c>
      <c r="DF8" s="71">
        <v>239.6</v>
      </c>
      <c r="DG8" s="71">
        <v>224.1</v>
      </c>
      <c r="DH8" s="71">
        <v>152.5</v>
      </c>
      <c r="DI8" s="71">
        <v>54.7</v>
      </c>
      <c r="DJ8" s="68">
        <v>425.4</v>
      </c>
      <c r="DK8" s="71">
        <v>39.299999999999997</v>
      </c>
      <c r="DL8" s="71">
        <v>44.2</v>
      </c>
      <c r="DM8" s="71">
        <v>43.3</v>
      </c>
      <c r="DN8" s="71">
        <v>40.1</v>
      </c>
      <c r="DO8" s="71">
        <v>41.9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YWH2213</cp:lastModifiedBy>
  <dcterms:created xsi:type="dcterms:W3CDTF">2020-12-04T03:39:26Z</dcterms:created>
  <dcterms:modified xsi:type="dcterms:W3CDTF">2021-01-20T04:32:42Z</dcterms:modified>
  <cp:category/>
</cp:coreProperties>
</file>