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02 （影浦）\団体別ファイル\【〆切2８（月）】公営企業に係る経営比較分析表（令和元年度決算）の分析等について（依頼）\01 松山市〇\"/>
    </mc:Choice>
  </mc:AlternateContent>
  <workbookProtection workbookAlgorithmName="SHA-512" workbookHashValue="3FZDCVtJ+phHZS6pRL93vN+p/5F8uZj3L840dViSMwmVM3Ms5XPYEE5Nort4R4ywufMnE4fQEO92ebqrRj7SaA==" workbookSaltValue="jjJgzhPQo6L/6/XbonQgbQ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FE53" i="4" s="1"/>
  <c r="BK7" i="5"/>
  <c r="BJ7" i="5"/>
  <c r="BI7" i="5"/>
  <c r="BH7" i="5"/>
  <c r="FX52" i="4" s="1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FE32" i="4" s="1"/>
  <c r="AO7" i="5"/>
  <c r="AN7" i="5"/>
  <c r="AM7" i="5"/>
  <c r="AL7" i="5"/>
  <c r="FX31" i="4" s="1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LJ8" i="4" s="1"/>
  <c r="T7" i="5"/>
  <c r="S7" i="5"/>
  <c r="R7" i="5"/>
  <c r="Q7" i="5"/>
  <c r="CF10" i="4" s="1"/>
  <c r="P7" i="5"/>
  <c r="O7" i="5"/>
  <c r="N7" i="5"/>
  <c r="M7" i="5"/>
  <c r="DU8" i="4" s="1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B6" i="4" s="1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E31" i="4"/>
  <c r="EL31" i="4"/>
  <c r="CS31" i="4"/>
  <c r="BZ31" i="4"/>
  <c r="BG31" i="4"/>
  <c r="AN31" i="4"/>
  <c r="U31" i="4"/>
  <c r="LJ10" i="4"/>
  <c r="JQ10" i="4"/>
  <c r="HX10" i="4"/>
  <c r="DU10" i="4"/>
  <c r="B10" i="4"/>
  <c r="JQ8" i="4"/>
  <c r="HX8" i="4"/>
  <c r="FJ8" i="4"/>
  <c r="CF8" i="4"/>
  <c r="AQ8" i="4"/>
  <c r="B8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LT76" i="4"/>
  <c r="GQ51" i="4"/>
  <c r="LH30" i="4"/>
  <c r="GQ30" i="4"/>
  <c r="IE76" i="4"/>
  <c r="BZ51" i="4"/>
  <c r="BZ30" i="4"/>
  <c r="HP76" i="4"/>
  <c r="BG51" i="4"/>
  <c r="BG30" i="4"/>
  <c r="FX30" i="4"/>
  <c r="AV76" i="4"/>
  <c r="KO51" i="4"/>
  <c r="LE76" i="4"/>
  <c r="FX51" i="4"/>
  <c r="KO30" i="4"/>
  <c r="HA76" i="4"/>
  <c r="AN51" i="4"/>
  <c r="FE30" i="4"/>
  <c r="AN30" i="4"/>
  <c r="JV30" i="4"/>
  <c r="AG76" i="4"/>
  <c r="JV51" i="4"/>
  <c r="KP76" i="4"/>
  <c r="FE51" i="4"/>
  <c r="R76" i="4"/>
  <c r="JC51" i="4"/>
  <c r="KA76" i="4"/>
  <c r="EL51" i="4"/>
  <c r="JC30" i="4"/>
  <c r="GL76" i="4"/>
  <c r="U30" i="4"/>
  <c r="U51" i="4"/>
  <c r="EL30" i="4"/>
</calcChain>
</file>

<file path=xl/sharedStrings.xml><?xml version="1.0" encoding="utf-8"?>
<sst xmlns="http://schemas.openxmlformats.org/spreadsheetml/2006/main" count="282" uniqueCount="134">
  <si>
    <t>経営比較分析表（令和元年度決算）</t>
    <rPh sb="8" eb="10">
      <t>レイワ</t>
    </rPh>
    <rPh sb="10" eb="12">
      <t>ガンネン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</si>
  <si>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</si>
  <si>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</si>
  <si>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</si>
  <si>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</si>
  <si>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</si>
  <si>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</si>
  <si>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</si>
  <si>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</si>
  <si>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</si>
  <si>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</si>
  <si>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</si>
  <si>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</si>
  <si>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</si>
  <si>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</si>
  <si>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</si>
  <si>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</si>
  <si>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</si>
  <si>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</si>
  <si>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</si>
  <si>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</si>
  <si>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</si>
  <si>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令和元年度全国平均</t>
    <rPh sb="0" eb="2">
      <t>レイワ</t>
    </rPh>
    <rPh sb="2" eb="4">
      <t>ガンネン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</si>
  <si>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</si>
  <si>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</si>
  <si>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</si>
  <si>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</si>
  <si>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</si>
  <si>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</si>
  <si>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</si>
  <si>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</si>
  <si>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</si>
  <si>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</si>
  <si>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</si>
  <si>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</si>
  <si>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</si>
  <si>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</si>
  <si>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</si>
  <si>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</si>
  <si>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</si>
  <si>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</si>
  <si>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</si>
  <si>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</si>
  <si>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</si>
  <si>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</si>
  <si>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</si>
  <si>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</si>
  <si>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</si>
  <si>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</si>
  <si>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</si>
  <si>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</si>
  <si>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</si>
  <si>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</si>
  <si>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</si>
  <si>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</si>
  <si>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</si>
  <si>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</si>
  <si>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</si>
  <si>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</si>
  <si>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</si>
  <si>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</si>
  <si>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</si>
  <si>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</si>
  <si>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</si>
  <si>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</si>
  <si>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</si>
  <si>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</si>
  <si>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</si>
  <si>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</si>
  <si>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</si>
  <si>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</si>
  <si>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</si>
  <si>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</si>
  <si>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</si>
  <si>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</si>
  <si>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</si>
  <si>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</si>
  <si>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</si>
  <si>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</si>
  <si>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</si>
  <si>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</si>
  <si>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</si>
  <si>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</si>
  <si>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</si>
  <si>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</si>
  <si>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</si>
  <si>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</si>
  <si>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</si>
  <si>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</si>
  <si>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</si>
  <si>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</si>
  <si>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</si>
  <si>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</si>
  <si>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</si>
  <si>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</si>
  <si>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</si>
  <si>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</si>
  <si>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</si>
  <si>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</si>
  <si>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当該値(N-1)</t>
    <phoneticPr fontId="5"/>
  </si>
  <si>
    <t>当該値(N)</t>
    <phoneticPr fontId="5"/>
  </si>
  <si>
    <t>当該値(N-4)</t>
    <phoneticPr fontId="5"/>
  </si>
  <si>
    <t>当該値(N-1)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</si>
  <si>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</si>
  <si>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</si>
  <si>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</si>
  <si>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</si>
  <si>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当該値(N-3)</t>
    <phoneticPr fontId="5"/>
  </si>
  <si>
    <t>当該値(N)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</si>
  <si>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</si>
  <si>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</si>
  <si>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</si>
  <si>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</si>
  <si>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>愛媛県　松山市</t>
  </si>
  <si>
    <t>高架下駐車場（小坂）</t>
  </si>
  <si>
    <t>法非適用</t>
  </si>
  <si>
    <t>駐車場整備事業</t>
  </si>
  <si>
    <t>-</t>
  </si>
  <si>
    <t>Ａ３Ｂ２</t>
  </si>
  <si>
    <t>非設置</t>
  </si>
  <si>
    <t>該当数値なし</t>
  </si>
  <si>
    <t>その他駐車場</t>
  </si>
  <si>
    <t>広場式</t>
  </si>
  <si>
    <t>無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</si>
  <si>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</si>
  <si>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</si>
  <si>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</si>
  <si>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</si>
  <si>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</si>
  <si>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</si>
  <si>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平成27年度から、指定管理者による利用料金制の導入により、収支が改善した。（平成29年度以降は、指定管理者の決算を合わせたため、収益等の状況が下がったように見えている。）
　今後も、指定管理者と協力し、収益性を向上するための検討をしていく。</t>
    <phoneticPr fontId="5"/>
  </si>
  <si>
    <t>　他会計からの繰入は必要ない状況であり、収支も安定している。国道高架下を利用した平面駐車場であり、今後大幅な設備投資は見込んでいないが、継続的に維持管理を行っていく。</t>
    <phoneticPr fontId="5"/>
  </si>
  <si>
    <t xml:space="preserve"> 当駐車場は定期のみの駐車場であり、稼働率は算定していない。今後は指定管理者と協力しながら、継続的な利用者の確保に努めていく必要がある。</t>
    <phoneticPr fontId="5"/>
  </si>
  <si>
    <t>　指定管理者と協力しながら、継続的な利用者の確保及び維持管理に努めていく必要がある。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</si>
</sst>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1845.6</c:v>
                </c:pt>
                <c:pt idx="1">
                  <c:v>1389.2</c:v>
                </c:pt>
                <c:pt idx="2">
                  <c:v>161.5</c:v>
                </c:pt>
                <c:pt idx="3">
                  <c:v>163.6</c:v>
                </c:pt>
                <c:pt idx="4">
                  <c:v>156.69999999999999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CB-4E65-A396-5AB45CEE6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443.6</c:v>
                </c:pt>
                <c:pt idx="1">
                  <c:v>355.6</c:v>
                </c:pt>
                <c:pt idx="2">
                  <c:v>358.6</c:v>
                </c:pt>
                <c:pt idx="3">
                  <c:v>464.8</c:v>
                </c:pt>
                <c:pt idx="4">
                  <c:v>1721.5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CB-4E65-A396-5AB45CEE6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E8-4C6A-AB31-B06014FD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85.4</c:v>
                </c:pt>
                <c:pt idx="1">
                  <c:v>69.900000000000006</c:v>
                </c:pt>
                <c:pt idx="2">
                  <c:v>59.6</c:v>
                </c:pt>
                <c:pt idx="3">
                  <c:v>51.8</c:v>
                </c:pt>
                <c:pt idx="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BE8-4C6A-AB31-B06014FDA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53F2-4EEE-BD09-E6E1D979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F2-4EEE-BD09-E6E1D9794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F550-4CE6-B80D-7DB7A782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50-4CE6-B80D-7DB7A78290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9-43A1-B107-F08AC88B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2.2999999999999998</c:v>
                </c:pt>
                <c:pt idx="1">
                  <c:v>2.7</c:v>
                </c:pt>
                <c:pt idx="2">
                  <c:v>2.2999999999999998</c:v>
                </c:pt>
                <c:pt idx="3">
                  <c:v>9.6999999999999993</c:v>
                </c:pt>
                <c:pt idx="4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89-43A1-B107-F08AC88B9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35-42AC-A7AC-7BA58624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48</c:v>
                </c:pt>
                <c:pt idx="1">
                  <c:v>54</c:v>
                </c:pt>
                <c:pt idx="2">
                  <c:v>33</c:v>
                </c:pt>
                <c:pt idx="3">
                  <c:v>14</c:v>
                </c:pt>
                <c:pt idx="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F35-42AC-A7AC-7BA5862479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8A-4D8B-80AA-87CC766E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154.1</c:v>
                </c:pt>
                <c:pt idx="1">
                  <c:v>151.6</c:v>
                </c:pt>
                <c:pt idx="2">
                  <c:v>151.19999999999999</c:v>
                </c:pt>
                <c:pt idx="3">
                  <c:v>159.69999999999999</c:v>
                </c:pt>
                <c:pt idx="4">
                  <c:v>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78A-4D8B-80AA-87CC766E49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94.6</c:v>
                </c:pt>
                <c:pt idx="1">
                  <c:v>92.8</c:v>
                </c:pt>
                <c:pt idx="2">
                  <c:v>38.1</c:v>
                </c:pt>
                <c:pt idx="3">
                  <c:v>38.9</c:v>
                </c:pt>
                <c:pt idx="4">
                  <c:v>36.200000000000003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8-42BC-93AC-CDE80C73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33.4</c:v>
                </c:pt>
                <c:pt idx="1">
                  <c:v>32.299999999999997</c:v>
                </c:pt>
                <c:pt idx="2">
                  <c:v>22.3</c:v>
                </c:pt>
                <c:pt idx="3">
                  <c:v>33.6</c:v>
                </c:pt>
                <c:pt idx="4">
                  <c:v>35.299999999999997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98-42BC-93AC-CDE80C738E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H27</c:v>
                </c:pt>
                <c:pt idx="1">
                  <c:v>H28</c:v>
                </c:pt>
                <c:pt idx="2">
                  <c:v>H29</c:v>
                </c:pt>
                <c:pt idx="3">
                  <c:v>H30</c:v>
                </c:pt>
                <c:pt idx="4">
                  <c:v>R01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2182</c:v>
                </c:pt>
                <c:pt idx="1">
                  <c:v>2269</c:v>
                </c:pt>
                <c:pt idx="2">
                  <c:v>2505</c:v>
                </c:pt>
                <c:pt idx="3">
                  <c:v>2577</c:v>
                </c:pt>
                <c:pt idx="4">
                  <c:v>2282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B-4E8F-8EDE-C59AD3F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9663</c:v>
                </c:pt>
                <c:pt idx="1">
                  <c:v>9019</c:v>
                </c:pt>
                <c:pt idx="2">
                  <c:v>8406</c:v>
                </c:pt>
                <c:pt idx="3">
                  <c:v>7531</c:v>
                </c:pt>
                <c:pt idx="4">
                  <c:v>8442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3B-4E8F-8EDE-C59AD3FA27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【619.1】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【425.4】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【2.3】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【14,290】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GB49" zoomScaleNormal="100" zoomScaleSheetLayoutView="70" workbookViewId="0">
      <selection activeCell="ND49" sqref="ND49:NR64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愛媛県松山市　高架下駐車場（小坂）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3"/>
      <c r="AQ7" s="131" t="s">
        <v>2</v>
      </c>
      <c r="AR7" s="132"/>
      <c r="AS7" s="132"/>
      <c r="AT7" s="132"/>
      <c r="AU7" s="132"/>
      <c r="AV7" s="132"/>
      <c r="AW7" s="132"/>
      <c r="AX7" s="132"/>
      <c r="AY7" s="132"/>
      <c r="AZ7" s="132"/>
      <c r="BA7" s="132"/>
      <c r="BB7" s="132"/>
      <c r="BC7" s="132"/>
      <c r="BD7" s="132"/>
      <c r="BE7" s="132"/>
      <c r="BF7" s="132"/>
      <c r="BG7" s="132"/>
      <c r="BH7" s="132"/>
      <c r="BI7" s="132"/>
      <c r="BJ7" s="132"/>
      <c r="BK7" s="132"/>
      <c r="BL7" s="132"/>
      <c r="BM7" s="132"/>
      <c r="BN7" s="132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3"/>
      <c r="CF7" s="131" t="s">
        <v>3</v>
      </c>
      <c r="CG7" s="132"/>
      <c r="CH7" s="132"/>
      <c r="CI7" s="132"/>
      <c r="CJ7" s="132"/>
      <c r="CK7" s="132"/>
      <c r="CL7" s="132"/>
      <c r="CM7" s="132"/>
      <c r="CN7" s="132"/>
      <c r="CO7" s="132"/>
      <c r="CP7" s="132"/>
      <c r="CQ7" s="132"/>
      <c r="CR7" s="132"/>
      <c r="CS7" s="132"/>
      <c r="CT7" s="132"/>
      <c r="CU7" s="132"/>
      <c r="CV7" s="132"/>
      <c r="CW7" s="132"/>
      <c r="CX7" s="132"/>
      <c r="CY7" s="132"/>
      <c r="CZ7" s="132"/>
      <c r="DA7" s="132"/>
      <c r="DB7" s="132"/>
      <c r="DC7" s="132"/>
      <c r="DD7" s="132"/>
      <c r="DE7" s="132"/>
      <c r="DF7" s="132"/>
      <c r="DG7" s="132"/>
      <c r="DH7" s="132"/>
      <c r="DI7" s="132"/>
      <c r="DJ7" s="132"/>
      <c r="DK7" s="132"/>
      <c r="DL7" s="132"/>
      <c r="DM7" s="132"/>
      <c r="DN7" s="132"/>
      <c r="DO7" s="132"/>
      <c r="DP7" s="132"/>
      <c r="DQ7" s="132"/>
      <c r="DR7" s="132"/>
      <c r="DS7" s="132"/>
      <c r="DT7" s="133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4" t="s">
        <v>5</v>
      </c>
      <c r="FK7" s="134"/>
      <c r="FL7" s="134"/>
      <c r="FM7" s="134"/>
      <c r="FN7" s="134"/>
      <c r="FO7" s="134"/>
      <c r="FP7" s="134"/>
      <c r="FQ7" s="134"/>
      <c r="FR7" s="134"/>
      <c r="FS7" s="134"/>
      <c r="FT7" s="134"/>
      <c r="FU7" s="134"/>
      <c r="FV7" s="134"/>
      <c r="FW7" s="134"/>
      <c r="FX7" s="134"/>
      <c r="FY7" s="134"/>
      <c r="FZ7" s="134"/>
      <c r="GA7" s="134"/>
      <c r="GB7" s="134"/>
      <c r="GC7" s="134"/>
      <c r="GD7" s="134"/>
      <c r="GE7" s="134"/>
      <c r="GF7" s="134"/>
      <c r="GG7" s="134"/>
      <c r="GH7" s="134"/>
      <c r="GI7" s="134"/>
      <c r="GJ7" s="134"/>
      <c r="GK7" s="134"/>
      <c r="GL7" s="134"/>
      <c r="GM7" s="134"/>
      <c r="GN7" s="134"/>
      <c r="GO7" s="134"/>
      <c r="GP7" s="134"/>
      <c r="GQ7" s="134"/>
      <c r="GR7" s="134"/>
      <c r="GS7" s="134"/>
      <c r="GT7" s="134"/>
      <c r="GU7" s="134"/>
      <c r="GV7" s="134"/>
      <c r="GW7" s="134"/>
      <c r="GX7" s="13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4" t="s">
        <v>6</v>
      </c>
      <c r="HY7" s="134"/>
      <c r="HZ7" s="134"/>
      <c r="IA7" s="134"/>
      <c r="IB7" s="134"/>
      <c r="IC7" s="134"/>
      <c r="ID7" s="134"/>
      <c r="IE7" s="134"/>
      <c r="IF7" s="134"/>
      <c r="IG7" s="134"/>
      <c r="IH7" s="134"/>
      <c r="II7" s="134"/>
      <c r="IJ7" s="134"/>
      <c r="IK7" s="134"/>
      <c r="IL7" s="134"/>
      <c r="IM7" s="134"/>
      <c r="IN7" s="134"/>
      <c r="IO7" s="134"/>
      <c r="IP7" s="134"/>
      <c r="IQ7" s="134"/>
      <c r="IR7" s="134"/>
      <c r="IS7" s="134"/>
      <c r="IT7" s="134"/>
      <c r="IU7" s="134"/>
      <c r="IV7" s="134"/>
      <c r="IW7" s="134"/>
      <c r="IX7" s="134"/>
      <c r="IY7" s="134"/>
      <c r="IZ7" s="134"/>
      <c r="JA7" s="134"/>
      <c r="JB7" s="134"/>
      <c r="JC7" s="134"/>
      <c r="JD7" s="134"/>
      <c r="JE7" s="134"/>
      <c r="JF7" s="134"/>
      <c r="JG7" s="134"/>
      <c r="JH7" s="134"/>
      <c r="JI7" s="134"/>
      <c r="JJ7" s="134"/>
      <c r="JK7" s="134"/>
      <c r="JL7" s="134"/>
      <c r="JM7" s="134"/>
      <c r="JN7" s="134"/>
      <c r="JO7" s="134"/>
      <c r="JP7" s="134"/>
      <c r="JQ7" s="134" t="s">
        <v>7</v>
      </c>
      <c r="JR7" s="134"/>
      <c r="JS7" s="134"/>
      <c r="JT7" s="134"/>
      <c r="JU7" s="134"/>
      <c r="JV7" s="134"/>
      <c r="JW7" s="134"/>
      <c r="JX7" s="134"/>
      <c r="JY7" s="134"/>
      <c r="JZ7" s="134"/>
      <c r="KA7" s="134"/>
      <c r="KB7" s="134"/>
      <c r="KC7" s="134"/>
      <c r="KD7" s="134"/>
      <c r="KE7" s="134"/>
      <c r="KF7" s="134"/>
      <c r="KG7" s="134"/>
      <c r="KH7" s="134"/>
      <c r="KI7" s="134"/>
      <c r="KJ7" s="134"/>
      <c r="KK7" s="134"/>
      <c r="KL7" s="134"/>
      <c r="KM7" s="134"/>
      <c r="KN7" s="134"/>
      <c r="KO7" s="134"/>
      <c r="KP7" s="134"/>
      <c r="KQ7" s="134"/>
      <c r="KR7" s="134"/>
      <c r="KS7" s="134"/>
      <c r="KT7" s="134"/>
      <c r="KU7" s="134"/>
      <c r="KV7" s="134"/>
      <c r="KW7" s="134"/>
      <c r="KX7" s="134"/>
      <c r="KY7" s="134"/>
      <c r="KZ7" s="134"/>
      <c r="LA7" s="134"/>
      <c r="LB7" s="134"/>
      <c r="LC7" s="134"/>
      <c r="LD7" s="134"/>
      <c r="LE7" s="134"/>
      <c r="LF7" s="134"/>
      <c r="LG7" s="134"/>
      <c r="LH7" s="134"/>
      <c r="LI7" s="134"/>
      <c r="LJ7" s="134" t="s">
        <v>8</v>
      </c>
      <c r="LK7" s="134"/>
      <c r="LL7" s="134"/>
      <c r="LM7" s="134"/>
      <c r="LN7" s="134"/>
      <c r="LO7" s="134"/>
      <c r="LP7" s="134"/>
      <c r="LQ7" s="134"/>
      <c r="LR7" s="134"/>
      <c r="LS7" s="134"/>
      <c r="LT7" s="134"/>
      <c r="LU7" s="134"/>
      <c r="LV7" s="134"/>
      <c r="LW7" s="134"/>
      <c r="LX7" s="134"/>
      <c r="LY7" s="134"/>
      <c r="LZ7" s="134"/>
      <c r="MA7" s="134"/>
      <c r="MB7" s="134"/>
      <c r="MC7" s="134"/>
      <c r="MD7" s="134"/>
      <c r="ME7" s="134"/>
      <c r="MF7" s="134"/>
      <c r="MG7" s="134"/>
      <c r="MH7" s="134"/>
      <c r="MI7" s="134"/>
      <c r="MJ7" s="134"/>
      <c r="MK7" s="134"/>
      <c r="ML7" s="134"/>
      <c r="MM7" s="134"/>
      <c r="MN7" s="134"/>
      <c r="MO7" s="134"/>
      <c r="MP7" s="134"/>
      <c r="MQ7" s="134"/>
      <c r="MR7" s="134"/>
      <c r="MS7" s="134"/>
      <c r="MT7" s="134"/>
      <c r="MU7" s="134"/>
      <c r="MV7" s="134"/>
      <c r="MW7" s="134"/>
      <c r="MX7" s="134"/>
      <c r="MY7" s="134"/>
      <c r="MZ7" s="134"/>
      <c r="NA7" s="134"/>
      <c r="NB7" s="134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0" t="str">
        <f>データ!J7</f>
        <v>法非適用</v>
      </c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2"/>
      <c r="AQ8" s="120" t="str">
        <f>データ!K7</f>
        <v>駐車場整備事業</v>
      </c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  <c r="BP8" s="121"/>
      <c r="BQ8" s="121"/>
      <c r="BR8" s="121"/>
      <c r="BS8" s="121"/>
      <c r="BT8" s="121"/>
      <c r="BU8" s="121"/>
      <c r="BV8" s="121"/>
      <c r="BW8" s="121"/>
      <c r="BX8" s="121"/>
      <c r="BY8" s="121"/>
      <c r="BZ8" s="121"/>
      <c r="CA8" s="121"/>
      <c r="CB8" s="121"/>
      <c r="CC8" s="121"/>
      <c r="CD8" s="121"/>
      <c r="CE8" s="122"/>
      <c r="CF8" s="120" t="str">
        <f>データ!L7</f>
        <v>-</v>
      </c>
      <c r="CG8" s="121"/>
      <c r="CH8" s="121"/>
      <c r="CI8" s="121"/>
      <c r="CJ8" s="121"/>
      <c r="CK8" s="121"/>
      <c r="CL8" s="121"/>
      <c r="CM8" s="121"/>
      <c r="CN8" s="121"/>
      <c r="CO8" s="121"/>
      <c r="CP8" s="121"/>
      <c r="CQ8" s="121"/>
      <c r="CR8" s="121"/>
      <c r="CS8" s="121"/>
      <c r="CT8" s="121"/>
      <c r="CU8" s="121"/>
      <c r="CV8" s="121"/>
      <c r="CW8" s="121"/>
      <c r="CX8" s="121"/>
      <c r="CY8" s="121"/>
      <c r="CZ8" s="121"/>
      <c r="DA8" s="121"/>
      <c r="DB8" s="121"/>
      <c r="DC8" s="121"/>
      <c r="DD8" s="121"/>
      <c r="DE8" s="121"/>
      <c r="DF8" s="121"/>
      <c r="DG8" s="121"/>
      <c r="DH8" s="121"/>
      <c r="DI8" s="121"/>
      <c r="DJ8" s="121"/>
      <c r="DK8" s="121"/>
      <c r="DL8" s="121"/>
      <c r="DM8" s="121"/>
      <c r="DN8" s="121"/>
      <c r="DO8" s="121"/>
      <c r="DP8" s="121"/>
      <c r="DQ8" s="121"/>
      <c r="DR8" s="121"/>
      <c r="DS8" s="121"/>
      <c r="DT8" s="122"/>
      <c r="DU8" s="124" t="str">
        <f>データ!M7</f>
        <v>Ａ３Ｂ２</v>
      </c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 t="str">
        <f>データ!N7</f>
        <v>非設置</v>
      </c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4" t="str">
        <f>データ!S7</f>
        <v>無</v>
      </c>
      <c r="HY8" s="124"/>
      <c r="HZ8" s="124"/>
      <c r="IA8" s="124"/>
      <c r="IB8" s="124"/>
      <c r="IC8" s="124"/>
      <c r="ID8" s="124"/>
      <c r="IE8" s="124"/>
      <c r="IF8" s="124"/>
      <c r="IG8" s="124"/>
      <c r="IH8" s="124"/>
      <c r="II8" s="124"/>
      <c r="IJ8" s="124"/>
      <c r="IK8" s="124"/>
      <c r="IL8" s="124"/>
      <c r="IM8" s="124"/>
      <c r="IN8" s="124"/>
      <c r="IO8" s="124"/>
      <c r="IP8" s="124"/>
      <c r="IQ8" s="124"/>
      <c r="IR8" s="124"/>
      <c r="IS8" s="124"/>
      <c r="IT8" s="124"/>
      <c r="IU8" s="124"/>
      <c r="IV8" s="124"/>
      <c r="IW8" s="124"/>
      <c r="IX8" s="124"/>
      <c r="IY8" s="124"/>
      <c r="IZ8" s="124"/>
      <c r="JA8" s="124"/>
      <c r="JB8" s="124"/>
      <c r="JC8" s="124"/>
      <c r="JD8" s="124"/>
      <c r="JE8" s="124"/>
      <c r="JF8" s="124"/>
      <c r="JG8" s="124"/>
      <c r="JH8" s="124"/>
      <c r="JI8" s="124"/>
      <c r="JJ8" s="124"/>
      <c r="JK8" s="124"/>
      <c r="JL8" s="124"/>
      <c r="JM8" s="124"/>
      <c r="JN8" s="124"/>
      <c r="JO8" s="124"/>
      <c r="JP8" s="124"/>
      <c r="JQ8" s="124" t="str">
        <f>データ!T7</f>
        <v>無</v>
      </c>
      <c r="JR8" s="124"/>
      <c r="JS8" s="124"/>
      <c r="JT8" s="124"/>
      <c r="JU8" s="124"/>
      <c r="JV8" s="124"/>
      <c r="JW8" s="124"/>
      <c r="JX8" s="124"/>
      <c r="JY8" s="124"/>
      <c r="JZ8" s="124"/>
      <c r="KA8" s="124"/>
      <c r="KB8" s="124"/>
      <c r="KC8" s="124"/>
      <c r="KD8" s="124"/>
      <c r="KE8" s="124"/>
      <c r="KF8" s="124"/>
      <c r="KG8" s="124"/>
      <c r="KH8" s="124"/>
      <c r="KI8" s="124"/>
      <c r="KJ8" s="124"/>
      <c r="KK8" s="124"/>
      <c r="KL8" s="124"/>
      <c r="KM8" s="124"/>
      <c r="KN8" s="124"/>
      <c r="KO8" s="124"/>
      <c r="KP8" s="124"/>
      <c r="KQ8" s="124"/>
      <c r="KR8" s="124"/>
      <c r="KS8" s="124"/>
      <c r="KT8" s="124"/>
      <c r="KU8" s="124"/>
      <c r="KV8" s="124"/>
      <c r="KW8" s="124"/>
      <c r="KX8" s="124"/>
      <c r="KY8" s="124"/>
      <c r="KZ8" s="124"/>
      <c r="LA8" s="124"/>
      <c r="LB8" s="124"/>
      <c r="LC8" s="124"/>
      <c r="LD8" s="124"/>
      <c r="LE8" s="124"/>
      <c r="LF8" s="124"/>
      <c r="LG8" s="124"/>
      <c r="LH8" s="124"/>
      <c r="LI8" s="124"/>
      <c r="LJ8" s="123">
        <f>データ!U7</f>
        <v>1590</v>
      </c>
      <c r="LK8" s="123"/>
      <c r="LL8" s="123"/>
      <c r="LM8" s="123"/>
      <c r="LN8" s="123"/>
      <c r="LO8" s="123"/>
      <c r="LP8" s="123"/>
      <c r="LQ8" s="123"/>
      <c r="LR8" s="123"/>
      <c r="LS8" s="123"/>
      <c r="LT8" s="123"/>
      <c r="LU8" s="123"/>
      <c r="LV8" s="123"/>
      <c r="LW8" s="123"/>
      <c r="LX8" s="123"/>
      <c r="LY8" s="123"/>
      <c r="LZ8" s="123"/>
      <c r="MA8" s="123"/>
      <c r="MB8" s="123"/>
      <c r="MC8" s="123"/>
      <c r="MD8" s="123"/>
      <c r="ME8" s="123"/>
      <c r="MF8" s="123"/>
      <c r="MG8" s="123"/>
      <c r="MH8" s="123"/>
      <c r="MI8" s="123"/>
      <c r="MJ8" s="123"/>
      <c r="MK8" s="123"/>
      <c r="ML8" s="123"/>
      <c r="MM8" s="123"/>
      <c r="MN8" s="123"/>
      <c r="MO8" s="123"/>
      <c r="MP8" s="123"/>
      <c r="MQ8" s="123"/>
      <c r="MR8" s="123"/>
      <c r="MS8" s="123"/>
      <c r="MT8" s="123"/>
      <c r="MU8" s="123"/>
      <c r="MV8" s="123"/>
      <c r="MW8" s="123"/>
      <c r="MX8" s="123"/>
      <c r="MY8" s="123"/>
      <c r="MZ8" s="123"/>
      <c r="NA8" s="123"/>
      <c r="NB8" s="123"/>
      <c r="NC8" s="3"/>
      <c r="ND8" s="129" t="s">
        <v>10</v>
      </c>
      <c r="NE8" s="130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1" t="s">
        <v>12</v>
      </c>
      <c r="C9" s="132"/>
      <c r="D9" s="132"/>
      <c r="E9" s="132"/>
      <c r="F9" s="132"/>
      <c r="G9" s="132"/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3"/>
      <c r="AQ9" s="131" t="s">
        <v>13</v>
      </c>
      <c r="AR9" s="132"/>
      <c r="AS9" s="132"/>
      <c r="AT9" s="132"/>
      <c r="AU9" s="132"/>
      <c r="AV9" s="132"/>
      <c r="AW9" s="132"/>
      <c r="AX9" s="132"/>
      <c r="AY9" s="132"/>
      <c r="AZ9" s="132"/>
      <c r="BA9" s="132"/>
      <c r="BB9" s="132"/>
      <c r="BC9" s="132"/>
      <c r="BD9" s="132"/>
      <c r="BE9" s="132"/>
      <c r="BF9" s="132"/>
      <c r="BG9" s="132"/>
      <c r="BH9" s="132"/>
      <c r="BI9" s="132"/>
      <c r="BJ9" s="132"/>
      <c r="BK9" s="132"/>
      <c r="BL9" s="132"/>
      <c r="BM9" s="132"/>
      <c r="BN9" s="132"/>
      <c r="BO9" s="132"/>
      <c r="BP9" s="132"/>
      <c r="BQ9" s="132"/>
      <c r="BR9" s="132"/>
      <c r="BS9" s="132"/>
      <c r="BT9" s="132"/>
      <c r="BU9" s="132"/>
      <c r="BV9" s="132"/>
      <c r="BW9" s="132"/>
      <c r="BX9" s="132"/>
      <c r="BY9" s="132"/>
      <c r="BZ9" s="132"/>
      <c r="CA9" s="132"/>
      <c r="CB9" s="132"/>
      <c r="CC9" s="132"/>
      <c r="CD9" s="132"/>
      <c r="CE9" s="133"/>
      <c r="CF9" s="131" t="s">
        <v>14</v>
      </c>
      <c r="CG9" s="132"/>
      <c r="CH9" s="132"/>
      <c r="CI9" s="132"/>
      <c r="CJ9" s="132"/>
      <c r="CK9" s="132"/>
      <c r="CL9" s="132"/>
      <c r="CM9" s="132"/>
      <c r="CN9" s="132"/>
      <c r="CO9" s="132"/>
      <c r="CP9" s="132"/>
      <c r="CQ9" s="132"/>
      <c r="CR9" s="132"/>
      <c r="CS9" s="132"/>
      <c r="CT9" s="132"/>
      <c r="CU9" s="132"/>
      <c r="CV9" s="132"/>
      <c r="CW9" s="132"/>
      <c r="CX9" s="132"/>
      <c r="CY9" s="132"/>
      <c r="CZ9" s="132"/>
      <c r="DA9" s="132"/>
      <c r="DB9" s="132"/>
      <c r="DC9" s="132"/>
      <c r="DD9" s="132"/>
      <c r="DE9" s="132"/>
      <c r="DF9" s="132"/>
      <c r="DG9" s="132"/>
      <c r="DH9" s="132"/>
      <c r="DI9" s="132"/>
      <c r="DJ9" s="132"/>
      <c r="DK9" s="132"/>
      <c r="DL9" s="132"/>
      <c r="DM9" s="132"/>
      <c r="DN9" s="132"/>
      <c r="DO9" s="132"/>
      <c r="DP9" s="132"/>
      <c r="DQ9" s="132"/>
      <c r="DR9" s="132"/>
      <c r="DS9" s="132"/>
      <c r="DT9" s="133"/>
      <c r="DU9" s="134" t="s">
        <v>15</v>
      </c>
      <c r="DV9" s="134"/>
      <c r="DW9" s="134"/>
      <c r="DX9" s="134"/>
      <c r="DY9" s="134"/>
      <c r="DZ9" s="134"/>
      <c r="EA9" s="134"/>
      <c r="EB9" s="134"/>
      <c r="EC9" s="134"/>
      <c r="ED9" s="134"/>
      <c r="EE9" s="134"/>
      <c r="EF9" s="134"/>
      <c r="EG9" s="134"/>
      <c r="EH9" s="134"/>
      <c r="EI9" s="134"/>
      <c r="EJ9" s="134"/>
      <c r="EK9" s="134"/>
      <c r="EL9" s="134"/>
      <c r="EM9" s="134"/>
      <c r="EN9" s="134"/>
      <c r="EO9" s="134"/>
      <c r="EP9" s="134"/>
      <c r="EQ9" s="134"/>
      <c r="ER9" s="134"/>
      <c r="ES9" s="134"/>
      <c r="ET9" s="134"/>
      <c r="EU9" s="134"/>
      <c r="EV9" s="134"/>
      <c r="EW9" s="134"/>
      <c r="EX9" s="134"/>
      <c r="EY9" s="134"/>
      <c r="EZ9" s="134"/>
      <c r="FA9" s="134"/>
      <c r="FB9" s="134"/>
      <c r="FC9" s="134"/>
      <c r="FD9" s="134"/>
      <c r="FE9" s="134"/>
      <c r="FF9" s="134"/>
      <c r="FG9" s="134"/>
      <c r="FH9" s="134"/>
      <c r="FI9" s="13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4" t="s">
        <v>16</v>
      </c>
      <c r="HY9" s="134"/>
      <c r="HZ9" s="134"/>
      <c r="IA9" s="134"/>
      <c r="IB9" s="134"/>
      <c r="IC9" s="134"/>
      <c r="ID9" s="134"/>
      <c r="IE9" s="134"/>
      <c r="IF9" s="134"/>
      <c r="IG9" s="134"/>
      <c r="IH9" s="134"/>
      <c r="II9" s="134"/>
      <c r="IJ9" s="134"/>
      <c r="IK9" s="134"/>
      <c r="IL9" s="134"/>
      <c r="IM9" s="134"/>
      <c r="IN9" s="134"/>
      <c r="IO9" s="134"/>
      <c r="IP9" s="134"/>
      <c r="IQ9" s="134"/>
      <c r="IR9" s="134"/>
      <c r="IS9" s="134"/>
      <c r="IT9" s="134"/>
      <c r="IU9" s="134"/>
      <c r="IV9" s="134"/>
      <c r="IW9" s="134"/>
      <c r="IX9" s="134"/>
      <c r="IY9" s="134"/>
      <c r="IZ9" s="134"/>
      <c r="JA9" s="134"/>
      <c r="JB9" s="134"/>
      <c r="JC9" s="134"/>
      <c r="JD9" s="134"/>
      <c r="JE9" s="134"/>
      <c r="JF9" s="134"/>
      <c r="JG9" s="134"/>
      <c r="JH9" s="134"/>
      <c r="JI9" s="134"/>
      <c r="JJ9" s="134"/>
      <c r="JK9" s="134"/>
      <c r="JL9" s="134"/>
      <c r="JM9" s="134"/>
      <c r="JN9" s="134"/>
      <c r="JO9" s="134"/>
      <c r="JP9" s="134"/>
      <c r="JQ9" s="134" t="s">
        <v>17</v>
      </c>
      <c r="JR9" s="134"/>
      <c r="JS9" s="134"/>
      <c r="JT9" s="134"/>
      <c r="JU9" s="134"/>
      <c r="JV9" s="134"/>
      <c r="JW9" s="134"/>
      <c r="JX9" s="134"/>
      <c r="JY9" s="134"/>
      <c r="JZ9" s="134"/>
      <c r="KA9" s="134"/>
      <c r="KB9" s="134"/>
      <c r="KC9" s="134"/>
      <c r="KD9" s="134"/>
      <c r="KE9" s="134"/>
      <c r="KF9" s="134"/>
      <c r="KG9" s="134"/>
      <c r="KH9" s="134"/>
      <c r="KI9" s="134"/>
      <c r="KJ9" s="134"/>
      <c r="KK9" s="134"/>
      <c r="KL9" s="134"/>
      <c r="KM9" s="134"/>
      <c r="KN9" s="134"/>
      <c r="KO9" s="134"/>
      <c r="KP9" s="134"/>
      <c r="KQ9" s="134"/>
      <c r="KR9" s="134"/>
      <c r="KS9" s="134"/>
      <c r="KT9" s="134"/>
      <c r="KU9" s="134"/>
      <c r="KV9" s="134"/>
      <c r="KW9" s="134"/>
      <c r="KX9" s="134"/>
      <c r="KY9" s="134"/>
      <c r="KZ9" s="134"/>
      <c r="LA9" s="134"/>
      <c r="LB9" s="134"/>
      <c r="LC9" s="134"/>
      <c r="LD9" s="134"/>
      <c r="LE9" s="134"/>
      <c r="LF9" s="134"/>
      <c r="LG9" s="134"/>
      <c r="LH9" s="134"/>
      <c r="LI9" s="134"/>
      <c r="LJ9" s="134" t="s">
        <v>18</v>
      </c>
      <c r="LK9" s="134"/>
      <c r="LL9" s="134"/>
      <c r="LM9" s="134"/>
      <c r="LN9" s="134"/>
      <c r="LO9" s="134"/>
      <c r="LP9" s="134"/>
      <c r="LQ9" s="134"/>
      <c r="LR9" s="134"/>
      <c r="LS9" s="134"/>
      <c r="LT9" s="134"/>
      <c r="LU9" s="134"/>
      <c r="LV9" s="134"/>
      <c r="LW9" s="134"/>
      <c r="LX9" s="134"/>
      <c r="LY9" s="134"/>
      <c r="LZ9" s="134"/>
      <c r="MA9" s="134"/>
      <c r="MB9" s="134"/>
      <c r="MC9" s="134"/>
      <c r="MD9" s="134"/>
      <c r="ME9" s="134"/>
      <c r="MF9" s="134"/>
      <c r="MG9" s="134"/>
      <c r="MH9" s="134"/>
      <c r="MI9" s="134"/>
      <c r="MJ9" s="134"/>
      <c r="MK9" s="134"/>
      <c r="ML9" s="134"/>
      <c r="MM9" s="134"/>
      <c r="MN9" s="134"/>
      <c r="MO9" s="134"/>
      <c r="MP9" s="134"/>
      <c r="MQ9" s="134"/>
      <c r="MR9" s="134"/>
      <c r="MS9" s="134"/>
      <c r="MT9" s="134"/>
      <c r="MU9" s="134"/>
      <c r="MV9" s="134"/>
      <c r="MW9" s="134"/>
      <c r="MX9" s="134"/>
      <c r="MY9" s="134"/>
      <c r="MZ9" s="134"/>
      <c r="NA9" s="134"/>
      <c r="NB9" s="134"/>
      <c r="NC9" s="3"/>
      <c r="ND9" s="135" t="s">
        <v>19</v>
      </c>
      <c r="NE9" s="136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4" t="str">
        <f>データ!O7</f>
        <v>該当数値なし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6"/>
      <c r="AQ10" s="117" t="s">
        <v>121</v>
      </c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18"/>
      <c r="BG10" s="118"/>
      <c r="BH10" s="118"/>
      <c r="BI10" s="118"/>
      <c r="BJ10" s="118"/>
      <c r="BK10" s="118"/>
      <c r="BL10" s="118"/>
      <c r="BM10" s="118"/>
      <c r="BN10" s="118"/>
      <c r="BO10" s="118"/>
      <c r="BP10" s="118"/>
      <c r="BQ10" s="118"/>
      <c r="BR10" s="118"/>
      <c r="BS10" s="118"/>
      <c r="BT10" s="118"/>
      <c r="BU10" s="118"/>
      <c r="BV10" s="118"/>
      <c r="BW10" s="118"/>
      <c r="BX10" s="118"/>
      <c r="BY10" s="118"/>
      <c r="BZ10" s="118"/>
      <c r="CA10" s="118"/>
      <c r="CB10" s="118"/>
      <c r="CC10" s="118"/>
      <c r="CD10" s="118"/>
      <c r="CE10" s="119"/>
      <c r="CF10" s="120" t="str">
        <f>データ!Q7</f>
        <v>広場式</v>
      </c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2"/>
      <c r="DU10" s="123">
        <f>データ!R7</f>
        <v>35</v>
      </c>
      <c r="DV10" s="123"/>
      <c r="DW10" s="123"/>
      <c r="DX10" s="123"/>
      <c r="DY10" s="123"/>
      <c r="DZ10" s="123"/>
      <c r="EA10" s="123"/>
      <c r="EB10" s="123"/>
      <c r="EC10" s="123"/>
      <c r="ED10" s="123"/>
      <c r="EE10" s="123"/>
      <c r="EF10" s="123"/>
      <c r="EG10" s="123"/>
      <c r="EH10" s="123"/>
      <c r="EI10" s="123"/>
      <c r="EJ10" s="123"/>
      <c r="EK10" s="123"/>
      <c r="EL10" s="123"/>
      <c r="EM10" s="123"/>
      <c r="EN10" s="123"/>
      <c r="EO10" s="123"/>
      <c r="EP10" s="123"/>
      <c r="EQ10" s="123"/>
      <c r="ER10" s="123"/>
      <c r="ES10" s="123"/>
      <c r="ET10" s="123"/>
      <c r="EU10" s="123"/>
      <c r="EV10" s="123"/>
      <c r="EW10" s="123"/>
      <c r="EX10" s="123"/>
      <c r="EY10" s="123"/>
      <c r="EZ10" s="123"/>
      <c r="FA10" s="123"/>
      <c r="FB10" s="123"/>
      <c r="FC10" s="123"/>
      <c r="FD10" s="123"/>
      <c r="FE10" s="123"/>
      <c r="FF10" s="123"/>
      <c r="FG10" s="123"/>
      <c r="FH10" s="123"/>
      <c r="FI10" s="123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3">
        <f>データ!V7</f>
        <v>60</v>
      </c>
      <c r="HY10" s="123"/>
      <c r="HZ10" s="123"/>
      <c r="IA10" s="123"/>
      <c r="IB10" s="123"/>
      <c r="IC10" s="123"/>
      <c r="ID10" s="123"/>
      <c r="IE10" s="123"/>
      <c r="IF10" s="123"/>
      <c r="IG10" s="123"/>
      <c r="IH10" s="123"/>
      <c r="II10" s="123"/>
      <c r="IJ10" s="123"/>
      <c r="IK10" s="123"/>
      <c r="IL10" s="123"/>
      <c r="IM10" s="123"/>
      <c r="IN10" s="123"/>
      <c r="IO10" s="123"/>
      <c r="IP10" s="123"/>
      <c r="IQ10" s="123"/>
      <c r="IR10" s="123"/>
      <c r="IS10" s="123"/>
      <c r="IT10" s="123"/>
      <c r="IU10" s="123"/>
      <c r="IV10" s="123"/>
      <c r="IW10" s="123"/>
      <c r="IX10" s="123"/>
      <c r="IY10" s="123"/>
      <c r="IZ10" s="123"/>
      <c r="JA10" s="123"/>
      <c r="JB10" s="123"/>
      <c r="JC10" s="123"/>
      <c r="JD10" s="123"/>
      <c r="JE10" s="123"/>
      <c r="JF10" s="123"/>
      <c r="JG10" s="123"/>
      <c r="JH10" s="123"/>
      <c r="JI10" s="123"/>
      <c r="JJ10" s="123"/>
      <c r="JK10" s="123"/>
      <c r="JL10" s="123"/>
      <c r="JM10" s="123"/>
      <c r="JN10" s="123"/>
      <c r="JO10" s="123"/>
      <c r="JP10" s="123"/>
      <c r="JQ10" s="123">
        <f>データ!W7</f>
        <v>0</v>
      </c>
      <c r="JR10" s="123"/>
      <c r="JS10" s="123"/>
      <c r="JT10" s="123"/>
      <c r="JU10" s="123"/>
      <c r="JV10" s="123"/>
      <c r="JW10" s="123"/>
      <c r="JX10" s="123"/>
      <c r="JY10" s="123"/>
      <c r="JZ10" s="123"/>
      <c r="KA10" s="123"/>
      <c r="KB10" s="123"/>
      <c r="KC10" s="123"/>
      <c r="KD10" s="123"/>
      <c r="KE10" s="123"/>
      <c r="KF10" s="123"/>
      <c r="KG10" s="123"/>
      <c r="KH10" s="123"/>
      <c r="KI10" s="123"/>
      <c r="KJ10" s="123"/>
      <c r="KK10" s="123"/>
      <c r="KL10" s="123"/>
      <c r="KM10" s="123"/>
      <c r="KN10" s="123"/>
      <c r="KO10" s="123"/>
      <c r="KP10" s="123"/>
      <c r="KQ10" s="123"/>
      <c r="KR10" s="123"/>
      <c r="KS10" s="123"/>
      <c r="KT10" s="123"/>
      <c r="KU10" s="123"/>
      <c r="KV10" s="123"/>
      <c r="KW10" s="123"/>
      <c r="KX10" s="123"/>
      <c r="KY10" s="123"/>
      <c r="KZ10" s="123"/>
      <c r="LA10" s="123"/>
      <c r="LB10" s="123"/>
      <c r="LC10" s="123"/>
      <c r="LD10" s="123"/>
      <c r="LE10" s="123"/>
      <c r="LF10" s="123"/>
      <c r="LG10" s="123"/>
      <c r="LH10" s="123"/>
      <c r="LI10" s="123"/>
      <c r="LJ10" s="124" t="str">
        <f>データ!X7</f>
        <v>利用料金制</v>
      </c>
      <c r="LK10" s="124"/>
      <c r="LL10" s="124"/>
      <c r="LM10" s="124"/>
      <c r="LN10" s="124"/>
      <c r="LO10" s="124"/>
      <c r="LP10" s="124"/>
      <c r="LQ10" s="124"/>
      <c r="LR10" s="124"/>
      <c r="LS10" s="124"/>
      <c r="LT10" s="124"/>
      <c r="LU10" s="124"/>
      <c r="LV10" s="124"/>
      <c r="LW10" s="124"/>
      <c r="LX10" s="124"/>
      <c r="LY10" s="124"/>
      <c r="LZ10" s="124"/>
      <c r="MA10" s="124"/>
      <c r="MB10" s="124"/>
      <c r="MC10" s="124"/>
      <c r="MD10" s="124"/>
      <c r="ME10" s="124"/>
      <c r="MF10" s="124"/>
      <c r="MG10" s="124"/>
      <c r="MH10" s="124"/>
      <c r="MI10" s="124"/>
      <c r="MJ10" s="124"/>
      <c r="MK10" s="124"/>
      <c r="ML10" s="124"/>
      <c r="MM10" s="124"/>
      <c r="MN10" s="124"/>
      <c r="MO10" s="124"/>
      <c r="MP10" s="124"/>
      <c r="MQ10" s="124"/>
      <c r="MR10" s="124"/>
      <c r="MS10" s="124"/>
      <c r="MT10" s="124"/>
      <c r="MU10" s="124"/>
      <c r="MV10" s="124"/>
      <c r="MW10" s="124"/>
      <c r="MX10" s="124"/>
      <c r="MY10" s="124"/>
      <c r="MZ10" s="124"/>
      <c r="NA10" s="124"/>
      <c r="NB10" s="124"/>
      <c r="NC10" s="2"/>
      <c r="ND10" s="125" t="s">
        <v>21</v>
      </c>
      <c r="NE10" s="126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27" t="s">
        <v>23</v>
      </c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27"/>
      <c r="NE12" s="127"/>
      <c r="NF12" s="127"/>
      <c r="NG12" s="127"/>
      <c r="NH12" s="127"/>
      <c r="NI12" s="127"/>
      <c r="NJ12" s="127"/>
      <c r="NK12" s="127"/>
      <c r="NL12" s="127"/>
      <c r="NM12" s="127"/>
      <c r="NN12" s="127"/>
      <c r="NO12" s="127"/>
      <c r="NP12" s="127"/>
      <c r="NQ12" s="127"/>
      <c r="NR12" s="127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28"/>
      <c r="NE13" s="128"/>
      <c r="NF13" s="128"/>
      <c r="NG13" s="128"/>
      <c r="NH13" s="128"/>
      <c r="NI13" s="128"/>
      <c r="NJ13" s="128"/>
      <c r="NK13" s="128"/>
      <c r="NL13" s="128"/>
      <c r="NM13" s="128"/>
      <c r="NN13" s="128"/>
      <c r="NO13" s="128"/>
      <c r="NP13" s="128"/>
      <c r="NQ13" s="128"/>
      <c r="NR13" s="128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130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H27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H28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H29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H30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R01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H27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H28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H29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H30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R01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H27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H28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H29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H30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R01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7" t="s">
        <v>27</v>
      </c>
      <c r="K31" s="108"/>
      <c r="L31" s="108"/>
      <c r="M31" s="108"/>
      <c r="N31" s="108"/>
      <c r="O31" s="108"/>
      <c r="P31" s="108"/>
      <c r="Q31" s="108"/>
      <c r="R31" s="108"/>
      <c r="S31" s="108"/>
      <c r="T31" s="109"/>
      <c r="U31" s="110">
        <f>データ!Y7</f>
        <v>1845.6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1389.2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161.5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163.6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156.69999999999999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7" t="s">
        <v>27</v>
      </c>
      <c r="EB31" s="108"/>
      <c r="EC31" s="108"/>
      <c r="ED31" s="108"/>
      <c r="EE31" s="108"/>
      <c r="EF31" s="108"/>
      <c r="EG31" s="108"/>
      <c r="EH31" s="108"/>
      <c r="EI31" s="108"/>
      <c r="EJ31" s="108"/>
      <c r="EK31" s="109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7" t="s">
        <v>27</v>
      </c>
      <c r="IS31" s="108"/>
      <c r="IT31" s="108"/>
      <c r="IU31" s="108"/>
      <c r="IV31" s="108"/>
      <c r="IW31" s="108"/>
      <c r="IX31" s="108"/>
      <c r="IY31" s="108"/>
      <c r="IZ31" s="108"/>
      <c r="JA31" s="108"/>
      <c r="JB31" s="109"/>
      <c r="JC31" s="80">
        <f>データ!DK7</f>
        <v>0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0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0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0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0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7" t="s">
        <v>29</v>
      </c>
      <c r="K32" s="108"/>
      <c r="L32" s="108"/>
      <c r="M32" s="108"/>
      <c r="N32" s="108"/>
      <c r="O32" s="108"/>
      <c r="P32" s="108"/>
      <c r="Q32" s="108"/>
      <c r="R32" s="108"/>
      <c r="S32" s="108"/>
      <c r="T32" s="109"/>
      <c r="U32" s="110">
        <f>データ!AD7</f>
        <v>443.6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355.6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358.6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464.8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1721.5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7" t="s">
        <v>29</v>
      </c>
      <c r="EB32" s="108"/>
      <c r="EC32" s="108"/>
      <c r="ED32" s="108"/>
      <c r="EE32" s="108"/>
      <c r="EF32" s="108"/>
      <c r="EG32" s="108"/>
      <c r="EH32" s="108"/>
      <c r="EI32" s="108"/>
      <c r="EJ32" s="108"/>
      <c r="EK32" s="109"/>
      <c r="EL32" s="110">
        <f>データ!AO7</f>
        <v>2.2999999999999998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2.7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2.2999999999999998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9.6999999999999993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1.3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7" t="s">
        <v>29</v>
      </c>
      <c r="IS32" s="108"/>
      <c r="IT32" s="108"/>
      <c r="IU32" s="108"/>
      <c r="IV32" s="108"/>
      <c r="IW32" s="108"/>
      <c r="IX32" s="108"/>
      <c r="IY32" s="108"/>
      <c r="IZ32" s="108"/>
      <c r="JA32" s="108"/>
      <c r="JB32" s="109"/>
      <c r="JC32" s="80">
        <f>データ!DP7</f>
        <v>154.1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151.6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151.19999999999999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159.69999999999999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176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131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132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H27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H28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H29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H30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R01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H27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H28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H29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H30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R01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H27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H28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H29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H30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R01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7" t="s">
        <v>27</v>
      </c>
      <c r="K52" s="108"/>
      <c r="L52" s="108"/>
      <c r="M52" s="108"/>
      <c r="N52" s="108"/>
      <c r="O52" s="108"/>
      <c r="P52" s="108"/>
      <c r="Q52" s="108"/>
      <c r="R52" s="108"/>
      <c r="S52" s="108"/>
      <c r="T52" s="109"/>
      <c r="U52" s="106" t="str">
        <f>データ!AU7</f>
        <v>-</v>
      </c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 t="str">
        <f>データ!AV7</f>
        <v>-</v>
      </c>
      <c r="AO52" s="106"/>
      <c r="AP52" s="106"/>
      <c r="AQ52" s="106"/>
      <c r="AR52" s="106"/>
      <c r="AS52" s="106"/>
      <c r="AT52" s="106"/>
      <c r="AU52" s="106"/>
      <c r="AV52" s="106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06" t="str">
        <f>データ!AW7</f>
        <v>-</v>
      </c>
      <c r="BH52" s="106"/>
      <c r="BI52" s="106"/>
      <c r="BJ52" s="106"/>
      <c r="BK52" s="106"/>
      <c r="BL52" s="106"/>
      <c r="BM52" s="106"/>
      <c r="BN52" s="106"/>
      <c r="BO52" s="106"/>
      <c r="BP52" s="106"/>
      <c r="BQ52" s="106"/>
      <c r="BR52" s="106"/>
      <c r="BS52" s="106"/>
      <c r="BT52" s="106"/>
      <c r="BU52" s="106"/>
      <c r="BV52" s="106"/>
      <c r="BW52" s="106"/>
      <c r="BX52" s="106"/>
      <c r="BY52" s="106"/>
      <c r="BZ52" s="106">
        <f>データ!AX7</f>
        <v>0</v>
      </c>
      <c r="CA52" s="106"/>
      <c r="CB52" s="106"/>
      <c r="CC52" s="106"/>
      <c r="CD52" s="106"/>
      <c r="CE52" s="106"/>
      <c r="CF52" s="106"/>
      <c r="CG52" s="106"/>
      <c r="CH52" s="106"/>
      <c r="CI52" s="106"/>
      <c r="CJ52" s="106"/>
      <c r="CK52" s="106"/>
      <c r="CL52" s="106"/>
      <c r="CM52" s="106"/>
      <c r="CN52" s="106"/>
      <c r="CO52" s="106"/>
      <c r="CP52" s="106"/>
      <c r="CQ52" s="106"/>
      <c r="CR52" s="106"/>
      <c r="CS52" s="106">
        <f>データ!AY7</f>
        <v>0</v>
      </c>
      <c r="CT52" s="106"/>
      <c r="CU52" s="106"/>
      <c r="CV52" s="106"/>
      <c r="CW52" s="106"/>
      <c r="CX52" s="106"/>
      <c r="CY52" s="106"/>
      <c r="CZ52" s="106"/>
      <c r="DA52" s="106"/>
      <c r="DB52" s="106"/>
      <c r="DC52" s="106"/>
      <c r="DD52" s="106"/>
      <c r="DE52" s="106"/>
      <c r="DF52" s="106"/>
      <c r="DG52" s="106"/>
      <c r="DH52" s="106"/>
      <c r="DI52" s="106"/>
      <c r="DJ52" s="106"/>
      <c r="DK52" s="106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7" t="s">
        <v>27</v>
      </c>
      <c r="EB52" s="108"/>
      <c r="EC52" s="108"/>
      <c r="ED52" s="108"/>
      <c r="EE52" s="108"/>
      <c r="EF52" s="108"/>
      <c r="EG52" s="108"/>
      <c r="EH52" s="108"/>
      <c r="EI52" s="108"/>
      <c r="EJ52" s="108"/>
      <c r="EK52" s="109"/>
      <c r="EL52" s="110">
        <f>データ!BF7</f>
        <v>94.6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92.8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38.1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38.9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36.200000000000003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7" t="s">
        <v>27</v>
      </c>
      <c r="IS52" s="108"/>
      <c r="IT52" s="108"/>
      <c r="IU52" s="108"/>
      <c r="IV52" s="108"/>
      <c r="IW52" s="108"/>
      <c r="IX52" s="108"/>
      <c r="IY52" s="108"/>
      <c r="IZ52" s="108"/>
      <c r="JA52" s="108"/>
      <c r="JB52" s="109"/>
      <c r="JC52" s="106">
        <f>データ!BQ7</f>
        <v>2182</v>
      </c>
      <c r="JD52" s="106"/>
      <c r="JE52" s="106"/>
      <c r="JF52" s="106"/>
      <c r="JG52" s="106"/>
      <c r="JH52" s="106"/>
      <c r="JI52" s="106"/>
      <c r="JJ52" s="106"/>
      <c r="JK52" s="106"/>
      <c r="JL52" s="106"/>
      <c r="JM52" s="106"/>
      <c r="JN52" s="106"/>
      <c r="JO52" s="106"/>
      <c r="JP52" s="106"/>
      <c r="JQ52" s="106"/>
      <c r="JR52" s="106"/>
      <c r="JS52" s="106"/>
      <c r="JT52" s="106"/>
      <c r="JU52" s="106"/>
      <c r="JV52" s="106">
        <f>データ!BR7</f>
        <v>2269</v>
      </c>
      <c r="JW52" s="106"/>
      <c r="JX52" s="106"/>
      <c r="JY52" s="106"/>
      <c r="JZ52" s="106"/>
      <c r="KA52" s="106"/>
      <c r="KB52" s="106"/>
      <c r="KC52" s="106"/>
      <c r="KD52" s="106"/>
      <c r="KE52" s="106"/>
      <c r="KF52" s="106"/>
      <c r="KG52" s="106"/>
      <c r="KH52" s="106"/>
      <c r="KI52" s="106"/>
      <c r="KJ52" s="106"/>
      <c r="KK52" s="106"/>
      <c r="KL52" s="106"/>
      <c r="KM52" s="106"/>
      <c r="KN52" s="106"/>
      <c r="KO52" s="106">
        <f>データ!BS7</f>
        <v>2505</v>
      </c>
      <c r="KP52" s="106"/>
      <c r="KQ52" s="106"/>
      <c r="KR52" s="106"/>
      <c r="KS52" s="106"/>
      <c r="KT52" s="106"/>
      <c r="KU52" s="106"/>
      <c r="KV52" s="106"/>
      <c r="KW52" s="106"/>
      <c r="KX52" s="106"/>
      <c r="KY52" s="106"/>
      <c r="KZ52" s="106"/>
      <c r="LA52" s="106"/>
      <c r="LB52" s="106"/>
      <c r="LC52" s="106"/>
      <c r="LD52" s="106"/>
      <c r="LE52" s="106"/>
      <c r="LF52" s="106"/>
      <c r="LG52" s="106"/>
      <c r="LH52" s="106">
        <f>データ!BT7</f>
        <v>2577</v>
      </c>
      <c r="LI52" s="106"/>
      <c r="LJ52" s="106"/>
      <c r="LK52" s="106"/>
      <c r="LL52" s="106"/>
      <c r="LM52" s="106"/>
      <c r="LN52" s="106"/>
      <c r="LO52" s="106"/>
      <c r="LP52" s="106"/>
      <c r="LQ52" s="106"/>
      <c r="LR52" s="106"/>
      <c r="LS52" s="106"/>
      <c r="LT52" s="106"/>
      <c r="LU52" s="106"/>
      <c r="LV52" s="106"/>
      <c r="LW52" s="106"/>
      <c r="LX52" s="106"/>
      <c r="LY52" s="106"/>
      <c r="LZ52" s="106"/>
      <c r="MA52" s="106">
        <f>データ!BU7</f>
        <v>2282</v>
      </c>
      <c r="MB52" s="106"/>
      <c r="MC52" s="106"/>
      <c r="MD52" s="106"/>
      <c r="ME52" s="106"/>
      <c r="MF52" s="106"/>
      <c r="MG52" s="106"/>
      <c r="MH52" s="106"/>
      <c r="MI52" s="106"/>
      <c r="MJ52" s="106"/>
      <c r="MK52" s="106"/>
      <c r="ML52" s="106"/>
      <c r="MM52" s="106"/>
      <c r="MN52" s="106"/>
      <c r="MO52" s="106"/>
      <c r="MP52" s="106"/>
      <c r="MQ52" s="106"/>
      <c r="MR52" s="106"/>
      <c r="MS52" s="106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7" t="s">
        <v>29</v>
      </c>
      <c r="K53" s="108"/>
      <c r="L53" s="108"/>
      <c r="M53" s="108"/>
      <c r="N53" s="108"/>
      <c r="O53" s="108"/>
      <c r="P53" s="108"/>
      <c r="Q53" s="108"/>
      <c r="R53" s="108"/>
      <c r="S53" s="108"/>
      <c r="T53" s="109"/>
      <c r="U53" s="106">
        <f>データ!AZ7</f>
        <v>48</v>
      </c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106"/>
      <c r="AK53" s="106"/>
      <c r="AL53" s="106"/>
      <c r="AM53" s="106"/>
      <c r="AN53" s="106">
        <f>データ!BA7</f>
        <v>54</v>
      </c>
      <c r="AO53" s="106"/>
      <c r="AP53" s="106"/>
      <c r="AQ53" s="106"/>
      <c r="AR53" s="106"/>
      <c r="AS53" s="106"/>
      <c r="AT53" s="106"/>
      <c r="AU53" s="106"/>
      <c r="AV53" s="106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06">
        <f>データ!BB7</f>
        <v>33</v>
      </c>
      <c r="BH53" s="106"/>
      <c r="BI53" s="106"/>
      <c r="BJ53" s="106"/>
      <c r="BK53" s="106"/>
      <c r="BL53" s="106"/>
      <c r="BM53" s="106"/>
      <c r="BN53" s="106"/>
      <c r="BO53" s="106"/>
      <c r="BP53" s="106"/>
      <c r="BQ53" s="106"/>
      <c r="BR53" s="106"/>
      <c r="BS53" s="106"/>
      <c r="BT53" s="106"/>
      <c r="BU53" s="106"/>
      <c r="BV53" s="106"/>
      <c r="BW53" s="106"/>
      <c r="BX53" s="106"/>
      <c r="BY53" s="106"/>
      <c r="BZ53" s="106">
        <f>データ!BC7</f>
        <v>14</v>
      </c>
      <c r="CA53" s="106"/>
      <c r="CB53" s="106"/>
      <c r="CC53" s="106"/>
      <c r="CD53" s="106"/>
      <c r="CE53" s="106"/>
      <c r="CF53" s="106"/>
      <c r="CG53" s="106"/>
      <c r="CH53" s="106"/>
      <c r="CI53" s="106"/>
      <c r="CJ53" s="106"/>
      <c r="CK53" s="106"/>
      <c r="CL53" s="106"/>
      <c r="CM53" s="106"/>
      <c r="CN53" s="106"/>
      <c r="CO53" s="106"/>
      <c r="CP53" s="106"/>
      <c r="CQ53" s="106"/>
      <c r="CR53" s="106"/>
      <c r="CS53" s="106">
        <f>データ!BD7</f>
        <v>4</v>
      </c>
      <c r="CT53" s="106"/>
      <c r="CU53" s="106"/>
      <c r="CV53" s="106"/>
      <c r="CW53" s="106"/>
      <c r="CX53" s="106"/>
      <c r="CY53" s="106"/>
      <c r="CZ53" s="106"/>
      <c r="DA53" s="106"/>
      <c r="DB53" s="106"/>
      <c r="DC53" s="106"/>
      <c r="DD53" s="106"/>
      <c r="DE53" s="106"/>
      <c r="DF53" s="106"/>
      <c r="DG53" s="106"/>
      <c r="DH53" s="106"/>
      <c r="DI53" s="106"/>
      <c r="DJ53" s="106"/>
      <c r="DK53" s="106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7" t="s">
        <v>29</v>
      </c>
      <c r="EB53" s="108"/>
      <c r="EC53" s="108"/>
      <c r="ED53" s="108"/>
      <c r="EE53" s="108"/>
      <c r="EF53" s="108"/>
      <c r="EG53" s="108"/>
      <c r="EH53" s="108"/>
      <c r="EI53" s="108"/>
      <c r="EJ53" s="108"/>
      <c r="EK53" s="109"/>
      <c r="EL53" s="110">
        <f>データ!BK7</f>
        <v>33.4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32.299999999999997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22.3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33.6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35.299999999999997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7" t="s">
        <v>29</v>
      </c>
      <c r="IS53" s="108"/>
      <c r="IT53" s="108"/>
      <c r="IU53" s="108"/>
      <c r="IV53" s="108"/>
      <c r="IW53" s="108"/>
      <c r="IX53" s="108"/>
      <c r="IY53" s="108"/>
      <c r="IZ53" s="108"/>
      <c r="JA53" s="108"/>
      <c r="JB53" s="109"/>
      <c r="JC53" s="106">
        <f>データ!BV7</f>
        <v>9663</v>
      </c>
      <c r="JD53" s="106"/>
      <c r="JE53" s="106"/>
      <c r="JF53" s="106"/>
      <c r="JG53" s="106"/>
      <c r="JH53" s="106"/>
      <c r="JI53" s="106"/>
      <c r="JJ53" s="106"/>
      <c r="JK53" s="106"/>
      <c r="JL53" s="106"/>
      <c r="JM53" s="106"/>
      <c r="JN53" s="106"/>
      <c r="JO53" s="106"/>
      <c r="JP53" s="106"/>
      <c r="JQ53" s="106"/>
      <c r="JR53" s="106"/>
      <c r="JS53" s="106"/>
      <c r="JT53" s="106"/>
      <c r="JU53" s="106"/>
      <c r="JV53" s="106">
        <f>データ!BW7</f>
        <v>9019</v>
      </c>
      <c r="JW53" s="106"/>
      <c r="JX53" s="106"/>
      <c r="JY53" s="106"/>
      <c r="JZ53" s="106"/>
      <c r="KA53" s="106"/>
      <c r="KB53" s="106"/>
      <c r="KC53" s="106"/>
      <c r="KD53" s="106"/>
      <c r="KE53" s="106"/>
      <c r="KF53" s="106"/>
      <c r="KG53" s="106"/>
      <c r="KH53" s="106"/>
      <c r="KI53" s="106"/>
      <c r="KJ53" s="106"/>
      <c r="KK53" s="106"/>
      <c r="KL53" s="106"/>
      <c r="KM53" s="106"/>
      <c r="KN53" s="106"/>
      <c r="KO53" s="106">
        <f>データ!BX7</f>
        <v>8406</v>
      </c>
      <c r="KP53" s="106"/>
      <c r="KQ53" s="106"/>
      <c r="KR53" s="106"/>
      <c r="KS53" s="106"/>
      <c r="KT53" s="106"/>
      <c r="KU53" s="106"/>
      <c r="KV53" s="106"/>
      <c r="KW53" s="106"/>
      <c r="KX53" s="106"/>
      <c r="KY53" s="106"/>
      <c r="KZ53" s="106"/>
      <c r="LA53" s="106"/>
      <c r="LB53" s="106"/>
      <c r="LC53" s="106"/>
      <c r="LD53" s="106"/>
      <c r="LE53" s="106"/>
      <c r="LF53" s="106"/>
      <c r="LG53" s="106"/>
      <c r="LH53" s="106">
        <f>データ!BY7</f>
        <v>7531</v>
      </c>
      <c r="LI53" s="106"/>
      <c r="LJ53" s="106"/>
      <c r="LK53" s="106"/>
      <c r="LL53" s="106"/>
      <c r="LM53" s="106"/>
      <c r="LN53" s="106"/>
      <c r="LO53" s="106"/>
      <c r="LP53" s="106"/>
      <c r="LQ53" s="106"/>
      <c r="LR53" s="106"/>
      <c r="LS53" s="106"/>
      <c r="LT53" s="106"/>
      <c r="LU53" s="106"/>
      <c r="LV53" s="106"/>
      <c r="LW53" s="106"/>
      <c r="LX53" s="106"/>
      <c r="LY53" s="106"/>
      <c r="LZ53" s="106"/>
      <c r="MA53" s="106">
        <f>データ!BZ7</f>
        <v>8442</v>
      </c>
      <c r="MB53" s="106"/>
      <c r="MC53" s="106"/>
      <c r="MD53" s="106"/>
      <c r="ME53" s="106"/>
      <c r="MF53" s="106"/>
      <c r="MG53" s="106"/>
      <c r="MH53" s="106"/>
      <c r="MI53" s="106"/>
      <c r="MJ53" s="106"/>
      <c r="MK53" s="106"/>
      <c r="ML53" s="106"/>
      <c r="MM53" s="106"/>
      <c r="MN53" s="106"/>
      <c r="MO53" s="106"/>
      <c r="MP53" s="106"/>
      <c r="MQ53" s="106"/>
      <c r="MR53" s="106"/>
      <c r="MS53" s="106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133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4">
        <f>データ!CM7</f>
        <v>0</v>
      </c>
      <c r="CW67" s="85"/>
      <c r="CX67" s="85"/>
      <c r="CY67" s="85"/>
      <c r="CZ67" s="85"/>
      <c r="DA67" s="85"/>
      <c r="DB67" s="85"/>
      <c r="DC67" s="85"/>
      <c r="DD67" s="85"/>
      <c r="DE67" s="85"/>
      <c r="DF67" s="85"/>
      <c r="DG67" s="85"/>
      <c r="DH67" s="85"/>
      <c r="DI67" s="85"/>
      <c r="DJ67" s="85"/>
      <c r="DK67" s="85"/>
      <c r="DL67" s="85"/>
      <c r="DM67" s="85"/>
      <c r="DN67" s="85"/>
      <c r="DO67" s="85"/>
      <c r="DP67" s="85"/>
      <c r="DQ67" s="85"/>
      <c r="DR67" s="85"/>
      <c r="DS67" s="85"/>
      <c r="DT67" s="85"/>
      <c r="DU67" s="85"/>
      <c r="DV67" s="85"/>
      <c r="DW67" s="85"/>
      <c r="DX67" s="85"/>
      <c r="DY67" s="85"/>
      <c r="DZ67" s="85"/>
      <c r="EA67" s="85"/>
      <c r="EB67" s="85"/>
      <c r="EC67" s="85"/>
      <c r="ED67" s="85"/>
      <c r="EE67" s="85"/>
      <c r="EF67" s="85"/>
      <c r="EG67" s="85"/>
      <c r="EH67" s="85"/>
      <c r="EI67" s="85"/>
      <c r="EJ67" s="85"/>
      <c r="EK67" s="85"/>
      <c r="EL67" s="85"/>
      <c r="EM67" s="85"/>
      <c r="EN67" s="85"/>
      <c r="EO67" s="85"/>
      <c r="EP67" s="85"/>
      <c r="EQ67" s="85"/>
      <c r="ER67" s="85"/>
      <c r="ES67" s="85"/>
      <c r="ET67" s="85"/>
      <c r="EU67" s="85"/>
      <c r="EV67" s="85"/>
      <c r="EW67" s="85"/>
      <c r="EX67" s="85"/>
      <c r="EY67" s="85"/>
      <c r="EZ67" s="85"/>
      <c r="FA67" s="85"/>
      <c r="FB67" s="85"/>
      <c r="FC67" s="85"/>
      <c r="FD67" s="85"/>
      <c r="FE67" s="85"/>
      <c r="FF67" s="85"/>
      <c r="FG67" s="85"/>
      <c r="FH67" s="85"/>
      <c r="FI67" s="85"/>
      <c r="FJ67" s="85"/>
      <c r="FK67" s="85"/>
      <c r="FL67" s="85"/>
      <c r="FM67" s="85"/>
      <c r="FN67" s="85"/>
      <c r="FO67" s="85"/>
      <c r="FP67" s="85"/>
      <c r="FQ67" s="85"/>
      <c r="FR67" s="85"/>
      <c r="FS67" s="85"/>
      <c r="FT67" s="85"/>
      <c r="FU67" s="85"/>
      <c r="FV67" s="85"/>
      <c r="FW67" s="86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87"/>
      <c r="CW68" s="88"/>
      <c r="CX68" s="88"/>
      <c r="CY68" s="88"/>
      <c r="CZ68" s="88"/>
      <c r="DA68" s="88"/>
      <c r="DB68" s="88"/>
      <c r="DC68" s="88"/>
      <c r="DD68" s="88"/>
      <c r="DE68" s="88"/>
      <c r="DF68" s="88"/>
      <c r="DG68" s="88"/>
      <c r="DH68" s="88"/>
      <c r="DI68" s="88"/>
      <c r="DJ68" s="88"/>
      <c r="DK68" s="88"/>
      <c r="DL68" s="88"/>
      <c r="DM68" s="88"/>
      <c r="DN68" s="88"/>
      <c r="DO68" s="88"/>
      <c r="DP68" s="88"/>
      <c r="DQ68" s="88"/>
      <c r="DR68" s="88"/>
      <c r="DS68" s="88"/>
      <c r="DT68" s="88"/>
      <c r="DU68" s="88"/>
      <c r="DV68" s="88"/>
      <c r="DW68" s="88"/>
      <c r="DX68" s="88"/>
      <c r="DY68" s="88"/>
      <c r="DZ68" s="88"/>
      <c r="EA68" s="88"/>
      <c r="EB68" s="88"/>
      <c r="EC68" s="88"/>
      <c r="ED68" s="88"/>
      <c r="EE68" s="88"/>
      <c r="EF68" s="88"/>
      <c r="EG68" s="88"/>
      <c r="EH68" s="88"/>
      <c r="EI68" s="88"/>
      <c r="EJ68" s="88"/>
      <c r="EK68" s="88"/>
      <c r="EL68" s="88"/>
      <c r="EM68" s="88"/>
      <c r="EN68" s="88"/>
      <c r="EO68" s="88"/>
      <c r="EP68" s="88"/>
      <c r="EQ68" s="88"/>
      <c r="ER68" s="88"/>
      <c r="ES68" s="88"/>
      <c r="ET68" s="88"/>
      <c r="EU68" s="88"/>
      <c r="EV68" s="88"/>
      <c r="EW68" s="88"/>
      <c r="EX68" s="88"/>
      <c r="EY68" s="88"/>
      <c r="EZ68" s="88"/>
      <c r="FA68" s="88"/>
      <c r="FB68" s="88"/>
      <c r="FC68" s="88"/>
      <c r="FD68" s="88"/>
      <c r="FE68" s="88"/>
      <c r="FF68" s="88"/>
      <c r="FG68" s="88"/>
      <c r="FH68" s="88"/>
      <c r="FI68" s="88"/>
      <c r="FJ68" s="88"/>
      <c r="FK68" s="88"/>
      <c r="FL68" s="88"/>
      <c r="FM68" s="88"/>
      <c r="FN68" s="88"/>
      <c r="FO68" s="88"/>
      <c r="FP68" s="88"/>
      <c r="FQ68" s="88"/>
      <c r="FR68" s="88"/>
      <c r="FS68" s="88"/>
      <c r="FT68" s="88"/>
      <c r="FU68" s="88"/>
      <c r="FV68" s="88"/>
      <c r="FW68" s="89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87"/>
      <c r="CW69" s="88"/>
      <c r="CX69" s="88"/>
      <c r="CY69" s="88"/>
      <c r="CZ69" s="88"/>
      <c r="DA69" s="88"/>
      <c r="DB69" s="88"/>
      <c r="DC69" s="88"/>
      <c r="DD69" s="88"/>
      <c r="DE69" s="88"/>
      <c r="DF69" s="88"/>
      <c r="DG69" s="88"/>
      <c r="DH69" s="88"/>
      <c r="DI69" s="88"/>
      <c r="DJ69" s="88"/>
      <c r="DK69" s="88"/>
      <c r="DL69" s="88"/>
      <c r="DM69" s="88"/>
      <c r="DN69" s="88"/>
      <c r="DO69" s="88"/>
      <c r="DP69" s="88"/>
      <c r="DQ69" s="88"/>
      <c r="DR69" s="88"/>
      <c r="DS69" s="88"/>
      <c r="DT69" s="88"/>
      <c r="DU69" s="88"/>
      <c r="DV69" s="88"/>
      <c r="DW69" s="88"/>
      <c r="DX69" s="88"/>
      <c r="DY69" s="88"/>
      <c r="DZ69" s="88"/>
      <c r="EA69" s="88"/>
      <c r="EB69" s="88"/>
      <c r="EC69" s="88"/>
      <c r="ED69" s="88"/>
      <c r="EE69" s="88"/>
      <c r="EF69" s="88"/>
      <c r="EG69" s="88"/>
      <c r="EH69" s="88"/>
      <c r="EI69" s="88"/>
      <c r="EJ69" s="88"/>
      <c r="EK69" s="88"/>
      <c r="EL69" s="88"/>
      <c r="EM69" s="88"/>
      <c r="EN69" s="88"/>
      <c r="EO69" s="88"/>
      <c r="EP69" s="88"/>
      <c r="EQ69" s="88"/>
      <c r="ER69" s="88"/>
      <c r="ES69" s="88"/>
      <c r="ET69" s="88"/>
      <c r="EU69" s="88"/>
      <c r="EV69" s="88"/>
      <c r="EW69" s="88"/>
      <c r="EX69" s="88"/>
      <c r="EY69" s="88"/>
      <c r="EZ69" s="88"/>
      <c r="FA69" s="88"/>
      <c r="FB69" s="88"/>
      <c r="FC69" s="88"/>
      <c r="FD69" s="88"/>
      <c r="FE69" s="88"/>
      <c r="FF69" s="88"/>
      <c r="FG69" s="88"/>
      <c r="FH69" s="88"/>
      <c r="FI69" s="88"/>
      <c r="FJ69" s="88"/>
      <c r="FK69" s="88"/>
      <c r="FL69" s="88"/>
      <c r="FM69" s="88"/>
      <c r="FN69" s="88"/>
      <c r="FO69" s="88"/>
      <c r="FP69" s="88"/>
      <c r="FQ69" s="88"/>
      <c r="FR69" s="88"/>
      <c r="FS69" s="88"/>
      <c r="FT69" s="88"/>
      <c r="FU69" s="88"/>
      <c r="FV69" s="88"/>
      <c r="FW69" s="89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0"/>
      <c r="CW70" s="91"/>
      <c r="CX70" s="91"/>
      <c r="CY70" s="91"/>
      <c r="CZ70" s="91"/>
      <c r="DA70" s="91"/>
      <c r="DB70" s="91"/>
      <c r="DC70" s="91"/>
      <c r="DD70" s="91"/>
      <c r="DE70" s="91"/>
      <c r="DF70" s="91"/>
      <c r="DG70" s="91"/>
      <c r="DH70" s="91"/>
      <c r="DI70" s="91"/>
      <c r="DJ70" s="91"/>
      <c r="DK70" s="91"/>
      <c r="DL70" s="91"/>
      <c r="DM70" s="91"/>
      <c r="DN70" s="91"/>
      <c r="DO70" s="91"/>
      <c r="DP70" s="91"/>
      <c r="DQ70" s="91"/>
      <c r="DR70" s="91"/>
      <c r="DS70" s="91"/>
      <c r="DT70" s="91"/>
      <c r="DU70" s="91"/>
      <c r="DV70" s="91"/>
      <c r="DW70" s="91"/>
      <c r="DX70" s="91"/>
      <c r="DY70" s="91"/>
      <c r="DZ70" s="91"/>
      <c r="EA70" s="91"/>
      <c r="EB70" s="91"/>
      <c r="EC70" s="91"/>
      <c r="ED70" s="91"/>
      <c r="EE70" s="91"/>
      <c r="EF70" s="91"/>
      <c r="EG70" s="91"/>
      <c r="EH70" s="91"/>
      <c r="EI70" s="91"/>
      <c r="EJ70" s="91"/>
      <c r="EK70" s="91"/>
      <c r="EL70" s="91"/>
      <c r="EM70" s="91"/>
      <c r="EN70" s="91"/>
      <c r="EO70" s="91"/>
      <c r="EP70" s="91"/>
      <c r="EQ70" s="91"/>
      <c r="ER70" s="91"/>
      <c r="ES70" s="91"/>
      <c r="ET70" s="91"/>
      <c r="EU70" s="91"/>
      <c r="EV70" s="91"/>
      <c r="EW70" s="91"/>
      <c r="EX70" s="91"/>
      <c r="EY70" s="91"/>
      <c r="EZ70" s="91"/>
      <c r="FA70" s="91"/>
      <c r="FB70" s="91"/>
      <c r="FC70" s="91"/>
      <c r="FD70" s="91"/>
      <c r="FE70" s="91"/>
      <c r="FF70" s="91"/>
      <c r="FG70" s="91"/>
      <c r="FH70" s="91"/>
      <c r="FI70" s="91"/>
      <c r="FJ70" s="91"/>
      <c r="FK70" s="91"/>
      <c r="FL70" s="91"/>
      <c r="FM70" s="91"/>
      <c r="FN70" s="91"/>
      <c r="FO70" s="91"/>
      <c r="FP70" s="91"/>
      <c r="FQ70" s="91"/>
      <c r="FR70" s="91"/>
      <c r="FS70" s="91"/>
      <c r="FT70" s="91"/>
      <c r="FU70" s="91"/>
      <c r="FV70" s="91"/>
      <c r="FW70" s="92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93" t="str">
        <f>データ!$B$11</f>
        <v>H27</v>
      </c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5"/>
      <c r="AG76" s="93" t="str">
        <f>データ!$C$11</f>
        <v>H28</v>
      </c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5"/>
      <c r="AV76" s="93" t="str">
        <f>データ!$D$11</f>
        <v>H29</v>
      </c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5"/>
      <c r="BK76" s="93" t="str">
        <f>データ!$E$11</f>
        <v>H30</v>
      </c>
      <c r="BL76" s="94"/>
      <c r="BM76" s="94"/>
      <c r="BN76" s="94"/>
      <c r="BO76" s="94"/>
      <c r="BP76" s="94"/>
      <c r="BQ76" s="94"/>
      <c r="BR76" s="94"/>
      <c r="BS76" s="94"/>
      <c r="BT76" s="94"/>
      <c r="BU76" s="94"/>
      <c r="BV76" s="94"/>
      <c r="BW76" s="94"/>
      <c r="BX76" s="94"/>
      <c r="BY76" s="95"/>
      <c r="BZ76" s="93" t="str">
        <f>データ!$F$11</f>
        <v>R01</v>
      </c>
      <c r="CA76" s="94"/>
      <c r="CB76" s="94"/>
      <c r="CC76" s="94"/>
      <c r="CD76" s="94"/>
      <c r="CE76" s="94"/>
      <c r="CF76" s="94"/>
      <c r="CG76" s="94"/>
      <c r="CH76" s="94"/>
      <c r="CI76" s="94"/>
      <c r="CJ76" s="94"/>
      <c r="CK76" s="94"/>
      <c r="CL76" s="94"/>
      <c r="CM76" s="94"/>
      <c r="CN76" s="95"/>
      <c r="CO76" s="4"/>
      <c r="CP76" s="4"/>
      <c r="CQ76" s="4"/>
      <c r="CR76" s="4"/>
      <c r="CS76" s="4"/>
      <c r="CT76" s="4"/>
      <c r="CU76" s="4"/>
      <c r="CV76" s="84" t="str">
        <f>データ!CN7</f>
        <v>-</v>
      </c>
      <c r="CW76" s="85"/>
      <c r="CX76" s="85"/>
      <c r="CY76" s="85"/>
      <c r="CZ76" s="85"/>
      <c r="DA76" s="85"/>
      <c r="DB76" s="85"/>
      <c r="DC76" s="85"/>
      <c r="DD76" s="85"/>
      <c r="DE76" s="85"/>
      <c r="DF76" s="85"/>
      <c r="DG76" s="85"/>
      <c r="DH76" s="85"/>
      <c r="DI76" s="85"/>
      <c r="DJ76" s="85"/>
      <c r="DK76" s="85"/>
      <c r="DL76" s="85"/>
      <c r="DM76" s="85"/>
      <c r="DN76" s="85"/>
      <c r="DO76" s="85"/>
      <c r="DP76" s="85"/>
      <c r="DQ76" s="85"/>
      <c r="DR76" s="85"/>
      <c r="DS76" s="85"/>
      <c r="DT76" s="85"/>
      <c r="DU76" s="85"/>
      <c r="DV76" s="85"/>
      <c r="DW76" s="85"/>
      <c r="DX76" s="85"/>
      <c r="DY76" s="85"/>
      <c r="DZ76" s="85"/>
      <c r="EA76" s="85"/>
      <c r="EB76" s="85"/>
      <c r="EC76" s="85"/>
      <c r="ED76" s="85"/>
      <c r="EE76" s="85"/>
      <c r="EF76" s="85"/>
      <c r="EG76" s="85"/>
      <c r="EH76" s="85"/>
      <c r="EI76" s="85"/>
      <c r="EJ76" s="85"/>
      <c r="EK76" s="85"/>
      <c r="EL76" s="85"/>
      <c r="EM76" s="85"/>
      <c r="EN76" s="85"/>
      <c r="EO76" s="85"/>
      <c r="EP76" s="85"/>
      <c r="EQ76" s="85"/>
      <c r="ER76" s="85"/>
      <c r="ES76" s="85"/>
      <c r="ET76" s="85"/>
      <c r="EU76" s="85"/>
      <c r="EV76" s="85"/>
      <c r="EW76" s="85"/>
      <c r="EX76" s="85"/>
      <c r="EY76" s="85"/>
      <c r="EZ76" s="85"/>
      <c r="FA76" s="85"/>
      <c r="FB76" s="85"/>
      <c r="FC76" s="85"/>
      <c r="FD76" s="85"/>
      <c r="FE76" s="85"/>
      <c r="FF76" s="85"/>
      <c r="FG76" s="85"/>
      <c r="FH76" s="85"/>
      <c r="FI76" s="85"/>
      <c r="FJ76" s="85"/>
      <c r="FK76" s="85"/>
      <c r="FL76" s="85"/>
      <c r="FM76" s="85"/>
      <c r="FN76" s="85"/>
      <c r="FO76" s="85"/>
      <c r="FP76" s="85"/>
      <c r="FQ76" s="85"/>
      <c r="FR76" s="85"/>
      <c r="FS76" s="85"/>
      <c r="FT76" s="85"/>
      <c r="FU76" s="85"/>
      <c r="FV76" s="85"/>
      <c r="FW76" s="86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93" t="str">
        <f>データ!$B$11</f>
        <v>H27</v>
      </c>
      <c r="GM76" s="94"/>
      <c r="GN76" s="94"/>
      <c r="GO76" s="94"/>
      <c r="GP76" s="94"/>
      <c r="GQ76" s="94"/>
      <c r="GR76" s="94"/>
      <c r="GS76" s="94"/>
      <c r="GT76" s="94"/>
      <c r="GU76" s="94"/>
      <c r="GV76" s="94"/>
      <c r="GW76" s="94"/>
      <c r="GX76" s="94"/>
      <c r="GY76" s="94"/>
      <c r="GZ76" s="95"/>
      <c r="HA76" s="93" t="str">
        <f>データ!$C$11</f>
        <v>H28</v>
      </c>
      <c r="HB76" s="94"/>
      <c r="HC76" s="94"/>
      <c r="HD76" s="94"/>
      <c r="HE76" s="94"/>
      <c r="HF76" s="94"/>
      <c r="HG76" s="94"/>
      <c r="HH76" s="94"/>
      <c r="HI76" s="94"/>
      <c r="HJ76" s="94"/>
      <c r="HK76" s="94"/>
      <c r="HL76" s="94"/>
      <c r="HM76" s="94"/>
      <c r="HN76" s="94"/>
      <c r="HO76" s="95"/>
      <c r="HP76" s="93" t="str">
        <f>データ!$D$11</f>
        <v>H29</v>
      </c>
      <c r="HQ76" s="94"/>
      <c r="HR76" s="94"/>
      <c r="HS76" s="94"/>
      <c r="HT76" s="94"/>
      <c r="HU76" s="94"/>
      <c r="HV76" s="94"/>
      <c r="HW76" s="94"/>
      <c r="HX76" s="94"/>
      <c r="HY76" s="94"/>
      <c r="HZ76" s="94"/>
      <c r="IA76" s="94"/>
      <c r="IB76" s="94"/>
      <c r="IC76" s="94"/>
      <c r="ID76" s="95"/>
      <c r="IE76" s="93" t="str">
        <f>データ!$E$11</f>
        <v>H30</v>
      </c>
      <c r="IF76" s="94"/>
      <c r="IG76" s="94"/>
      <c r="IH76" s="94"/>
      <c r="II76" s="94"/>
      <c r="IJ76" s="94"/>
      <c r="IK76" s="94"/>
      <c r="IL76" s="94"/>
      <c r="IM76" s="94"/>
      <c r="IN76" s="94"/>
      <c r="IO76" s="94"/>
      <c r="IP76" s="94"/>
      <c r="IQ76" s="94"/>
      <c r="IR76" s="94"/>
      <c r="IS76" s="95"/>
      <c r="IT76" s="93" t="str">
        <f>データ!$F$11</f>
        <v>R01</v>
      </c>
      <c r="IU76" s="94"/>
      <c r="IV76" s="94"/>
      <c r="IW76" s="94"/>
      <c r="IX76" s="94"/>
      <c r="IY76" s="94"/>
      <c r="IZ76" s="94"/>
      <c r="JA76" s="94"/>
      <c r="JB76" s="94"/>
      <c r="JC76" s="94"/>
      <c r="JD76" s="94"/>
      <c r="JE76" s="94"/>
      <c r="JF76" s="94"/>
      <c r="JG76" s="94"/>
      <c r="JH76" s="95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93" t="str">
        <f>データ!$B$11</f>
        <v>H27</v>
      </c>
      <c r="KB76" s="94"/>
      <c r="KC76" s="94"/>
      <c r="KD76" s="94"/>
      <c r="KE76" s="94"/>
      <c r="KF76" s="94"/>
      <c r="KG76" s="94"/>
      <c r="KH76" s="94"/>
      <c r="KI76" s="94"/>
      <c r="KJ76" s="94"/>
      <c r="KK76" s="94"/>
      <c r="KL76" s="94"/>
      <c r="KM76" s="94"/>
      <c r="KN76" s="94"/>
      <c r="KO76" s="95"/>
      <c r="KP76" s="93" t="str">
        <f>データ!$C$11</f>
        <v>H28</v>
      </c>
      <c r="KQ76" s="94"/>
      <c r="KR76" s="94"/>
      <c r="KS76" s="94"/>
      <c r="KT76" s="94"/>
      <c r="KU76" s="94"/>
      <c r="KV76" s="94"/>
      <c r="KW76" s="94"/>
      <c r="KX76" s="94"/>
      <c r="KY76" s="94"/>
      <c r="KZ76" s="94"/>
      <c r="LA76" s="94"/>
      <c r="LB76" s="94"/>
      <c r="LC76" s="94"/>
      <c r="LD76" s="95"/>
      <c r="LE76" s="93" t="str">
        <f>データ!$D$11</f>
        <v>H29</v>
      </c>
      <c r="LF76" s="94"/>
      <c r="LG76" s="94"/>
      <c r="LH76" s="94"/>
      <c r="LI76" s="94"/>
      <c r="LJ76" s="94"/>
      <c r="LK76" s="94"/>
      <c r="LL76" s="94"/>
      <c r="LM76" s="94"/>
      <c r="LN76" s="94"/>
      <c r="LO76" s="94"/>
      <c r="LP76" s="94"/>
      <c r="LQ76" s="94"/>
      <c r="LR76" s="94"/>
      <c r="LS76" s="95"/>
      <c r="LT76" s="93" t="str">
        <f>データ!$E$11</f>
        <v>H30</v>
      </c>
      <c r="LU76" s="94"/>
      <c r="LV76" s="94"/>
      <c r="LW76" s="94"/>
      <c r="LX76" s="94"/>
      <c r="LY76" s="94"/>
      <c r="LZ76" s="94"/>
      <c r="MA76" s="94"/>
      <c r="MB76" s="94"/>
      <c r="MC76" s="94"/>
      <c r="MD76" s="94"/>
      <c r="ME76" s="94"/>
      <c r="MF76" s="94"/>
      <c r="MG76" s="94"/>
      <c r="MH76" s="95"/>
      <c r="MI76" s="93" t="str">
        <f>データ!$F$11</f>
        <v>R01</v>
      </c>
      <c r="MJ76" s="94"/>
      <c r="MK76" s="94"/>
      <c r="ML76" s="94"/>
      <c r="MM76" s="94"/>
      <c r="MN76" s="94"/>
      <c r="MO76" s="94"/>
      <c r="MP76" s="94"/>
      <c r="MQ76" s="94"/>
      <c r="MR76" s="94"/>
      <c r="MS76" s="94"/>
      <c r="MT76" s="94"/>
      <c r="MU76" s="94"/>
      <c r="MV76" s="94"/>
      <c r="MW76" s="95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87"/>
      <c r="CW77" s="88"/>
      <c r="CX77" s="88"/>
      <c r="CY77" s="88"/>
      <c r="CZ77" s="88"/>
      <c r="DA77" s="88"/>
      <c r="DB77" s="88"/>
      <c r="DC77" s="88"/>
      <c r="DD77" s="88"/>
      <c r="DE77" s="88"/>
      <c r="DF77" s="88"/>
      <c r="DG77" s="88"/>
      <c r="DH77" s="88"/>
      <c r="DI77" s="88"/>
      <c r="DJ77" s="88"/>
      <c r="DK77" s="88"/>
      <c r="DL77" s="88"/>
      <c r="DM77" s="88"/>
      <c r="DN77" s="88"/>
      <c r="DO77" s="88"/>
      <c r="DP77" s="88"/>
      <c r="DQ77" s="88"/>
      <c r="DR77" s="88"/>
      <c r="DS77" s="88"/>
      <c r="DT77" s="88"/>
      <c r="DU77" s="88"/>
      <c r="DV77" s="88"/>
      <c r="DW77" s="88"/>
      <c r="DX77" s="88"/>
      <c r="DY77" s="88"/>
      <c r="DZ77" s="88"/>
      <c r="EA77" s="88"/>
      <c r="EB77" s="88"/>
      <c r="EC77" s="88"/>
      <c r="ED77" s="88"/>
      <c r="EE77" s="88"/>
      <c r="EF77" s="88"/>
      <c r="EG77" s="88"/>
      <c r="EH77" s="88"/>
      <c r="EI77" s="88"/>
      <c r="EJ77" s="88"/>
      <c r="EK77" s="88"/>
      <c r="EL77" s="88"/>
      <c r="EM77" s="88"/>
      <c r="EN77" s="88"/>
      <c r="EO77" s="88"/>
      <c r="EP77" s="88"/>
      <c r="EQ77" s="88"/>
      <c r="ER77" s="88"/>
      <c r="ES77" s="88"/>
      <c r="ET77" s="88"/>
      <c r="EU77" s="88"/>
      <c r="EV77" s="88"/>
      <c r="EW77" s="88"/>
      <c r="EX77" s="88"/>
      <c r="EY77" s="88"/>
      <c r="EZ77" s="88"/>
      <c r="FA77" s="88"/>
      <c r="FB77" s="88"/>
      <c r="FC77" s="88"/>
      <c r="FD77" s="88"/>
      <c r="FE77" s="88"/>
      <c r="FF77" s="88"/>
      <c r="FG77" s="88"/>
      <c r="FH77" s="88"/>
      <c r="FI77" s="88"/>
      <c r="FJ77" s="88"/>
      <c r="FK77" s="88"/>
      <c r="FL77" s="88"/>
      <c r="FM77" s="88"/>
      <c r="FN77" s="88"/>
      <c r="FO77" s="88"/>
      <c r="FP77" s="88"/>
      <c r="FQ77" s="88"/>
      <c r="FR77" s="88"/>
      <c r="FS77" s="88"/>
      <c r="FT77" s="88"/>
      <c r="FU77" s="88"/>
      <c r="FV77" s="88"/>
      <c r="FW77" s="89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0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87"/>
      <c r="CW78" s="88"/>
      <c r="CX78" s="88"/>
      <c r="CY78" s="88"/>
      <c r="CZ78" s="88"/>
      <c r="DA78" s="88"/>
      <c r="DB78" s="88"/>
      <c r="DC78" s="88"/>
      <c r="DD78" s="88"/>
      <c r="DE78" s="88"/>
      <c r="DF78" s="88"/>
      <c r="DG78" s="88"/>
      <c r="DH78" s="88"/>
      <c r="DI78" s="88"/>
      <c r="DJ78" s="88"/>
      <c r="DK78" s="88"/>
      <c r="DL78" s="88"/>
      <c r="DM78" s="88"/>
      <c r="DN78" s="88"/>
      <c r="DO78" s="88"/>
      <c r="DP78" s="88"/>
      <c r="DQ78" s="88"/>
      <c r="DR78" s="88"/>
      <c r="DS78" s="88"/>
      <c r="DT78" s="88"/>
      <c r="DU78" s="88"/>
      <c r="DV78" s="88"/>
      <c r="DW78" s="88"/>
      <c r="DX78" s="88"/>
      <c r="DY78" s="88"/>
      <c r="DZ78" s="88"/>
      <c r="EA78" s="88"/>
      <c r="EB78" s="88"/>
      <c r="EC78" s="88"/>
      <c r="ED78" s="88"/>
      <c r="EE78" s="88"/>
      <c r="EF78" s="88"/>
      <c r="EG78" s="88"/>
      <c r="EH78" s="88"/>
      <c r="EI78" s="88"/>
      <c r="EJ78" s="88"/>
      <c r="EK78" s="88"/>
      <c r="EL78" s="88"/>
      <c r="EM78" s="88"/>
      <c r="EN78" s="88"/>
      <c r="EO78" s="88"/>
      <c r="EP78" s="88"/>
      <c r="EQ78" s="88"/>
      <c r="ER78" s="88"/>
      <c r="ES78" s="88"/>
      <c r="ET78" s="88"/>
      <c r="EU78" s="88"/>
      <c r="EV78" s="88"/>
      <c r="EW78" s="88"/>
      <c r="EX78" s="88"/>
      <c r="EY78" s="88"/>
      <c r="EZ78" s="88"/>
      <c r="FA78" s="88"/>
      <c r="FB78" s="88"/>
      <c r="FC78" s="88"/>
      <c r="FD78" s="88"/>
      <c r="FE78" s="88"/>
      <c r="FF78" s="88"/>
      <c r="FG78" s="88"/>
      <c r="FH78" s="88"/>
      <c r="FI78" s="88"/>
      <c r="FJ78" s="88"/>
      <c r="FK78" s="88"/>
      <c r="FL78" s="88"/>
      <c r="FM78" s="88"/>
      <c r="FN78" s="88"/>
      <c r="FO78" s="88"/>
      <c r="FP78" s="88"/>
      <c r="FQ78" s="88"/>
      <c r="FR78" s="88"/>
      <c r="FS78" s="88"/>
      <c r="FT78" s="88"/>
      <c r="FU78" s="88"/>
      <c r="FV78" s="88"/>
      <c r="FW78" s="89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85.4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69.900000000000006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59.6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51.8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51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0"/>
      <c r="CW79" s="91"/>
      <c r="CX79" s="91"/>
      <c r="CY79" s="91"/>
      <c r="CZ79" s="91"/>
      <c r="DA79" s="91"/>
      <c r="DB79" s="91"/>
      <c r="DC79" s="91"/>
      <c r="DD79" s="91"/>
      <c r="DE79" s="91"/>
      <c r="DF79" s="91"/>
      <c r="DG79" s="91"/>
      <c r="DH79" s="91"/>
      <c r="DI79" s="91"/>
      <c r="DJ79" s="91"/>
      <c r="DK79" s="91"/>
      <c r="DL79" s="91"/>
      <c r="DM79" s="91"/>
      <c r="DN79" s="91"/>
      <c r="DO79" s="91"/>
      <c r="DP79" s="91"/>
      <c r="DQ79" s="91"/>
      <c r="DR79" s="91"/>
      <c r="DS79" s="91"/>
      <c r="DT79" s="91"/>
      <c r="DU79" s="91"/>
      <c r="DV79" s="91"/>
      <c r="DW79" s="91"/>
      <c r="DX79" s="91"/>
      <c r="DY79" s="91"/>
      <c r="DZ79" s="91"/>
      <c r="EA79" s="91"/>
      <c r="EB79" s="91"/>
      <c r="EC79" s="91"/>
      <c r="ED79" s="91"/>
      <c r="EE79" s="91"/>
      <c r="EF79" s="91"/>
      <c r="EG79" s="91"/>
      <c r="EH79" s="91"/>
      <c r="EI79" s="91"/>
      <c r="EJ79" s="91"/>
      <c r="EK79" s="91"/>
      <c r="EL79" s="91"/>
      <c r="EM79" s="91"/>
      <c r="EN79" s="91"/>
      <c r="EO79" s="91"/>
      <c r="EP79" s="91"/>
      <c r="EQ79" s="91"/>
      <c r="ER79" s="91"/>
      <c r="ES79" s="91"/>
      <c r="ET79" s="91"/>
      <c r="EU79" s="91"/>
      <c r="EV79" s="91"/>
      <c r="EW79" s="91"/>
      <c r="EX79" s="91"/>
      <c r="EY79" s="91"/>
      <c r="EZ79" s="91"/>
      <c r="FA79" s="91"/>
      <c r="FB79" s="91"/>
      <c r="FC79" s="91"/>
      <c r="FD79" s="91"/>
      <c r="FE79" s="91"/>
      <c r="FF79" s="91"/>
      <c r="FG79" s="91"/>
      <c r="FH79" s="91"/>
      <c r="FI79" s="91"/>
      <c r="FJ79" s="91"/>
      <c r="FK79" s="91"/>
      <c r="FL79" s="91"/>
      <c r="FM79" s="91"/>
      <c r="FN79" s="91"/>
      <c r="FO79" s="91"/>
      <c r="FP79" s="91"/>
      <c r="FQ79" s="91"/>
      <c r="FR79" s="91"/>
      <c r="FS79" s="91"/>
      <c r="FT79" s="91"/>
      <c r="FU79" s="91"/>
      <c r="FV79" s="91"/>
      <c r="FW79" s="92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【619.1】</v>
      </c>
      <c r="C88" s="46" t="str">
        <f>データ!AT6</f>
        <v>【2.3】</v>
      </c>
      <c r="D88" s="46" t="str">
        <f>データ!BE6</f>
        <v>【17】</v>
      </c>
      <c r="E88" s="46" t="str">
        <f>データ!DU6</f>
        <v>【205.9】</v>
      </c>
      <c r="F88" s="46" t="str">
        <f>データ!BP6</f>
        <v>【20.8】</v>
      </c>
      <c r="G88" s="46" t="str">
        <f>データ!CA6</f>
        <v>【14,290】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【425.4】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1DzoItqvQYNVywb0Sz3k1Todftr3dwbA2go2rLZ2hh6FwMr1PKaS4krWFLA/G2czF+nye7E/Web2195Yy5abrQ==" saltValue="ArpX6Cb2x77N+EfDe7Ky3g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GQ30:HI30"/>
    <mergeCell ref="HJ30:IB30"/>
    <mergeCell ref="JC30:JU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E76:IS76"/>
    <mergeCell ref="IT76:JH76"/>
    <mergeCell ref="IT77:JH77"/>
    <mergeCell ref="LE77:LS77"/>
    <mergeCell ref="LT77:MH77"/>
    <mergeCell ref="MI77:MW77"/>
    <mergeCell ref="IE77:IS77"/>
    <mergeCell ref="JR77:JZ77"/>
    <mergeCell ref="KA77:KO77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GC78:GK78"/>
    <mergeCell ref="GL78:GZ78"/>
    <mergeCell ref="HA78:HO78"/>
    <mergeCell ref="BZ77:CN77"/>
    <mergeCell ref="GC77:GK77"/>
    <mergeCell ref="GL77:GZ77"/>
    <mergeCell ref="HA77:HO77"/>
    <mergeCell ref="HP77:ID77"/>
    <mergeCell ref="I78:Q78"/>
    <mergeCell ref="R78:AF78"/>
    <mergeCell ref="AG78:AU78"/>
    <mergeCell ref="AV78:BJ78"/>
    <mergeCell ref="BK78:BY78"/>
    <mergeCell ref="BZ78:CN78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horizont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3" t="s">
        <v>58</v>
      </c>
      <c r="I3" s="144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4"/>
      <c r="V3" s="144"/>
      <c r="W3" s="144"/>
      <c r="X3" s="144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5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0" t="s">
        <v>62</v>
      </c>
      <c r="Z4" s="141"/>
      <c r="AA4" s="141"/>
      <c r="AB4" s="141"/>
      <c r="AC4" s="141"/>
      <c r="AD4" s="141"/>
      <c r="AE4" s="141"/>
      <c r="AF4" s="141"/>
      <c r="AG4" s="141"/>
      <c r="AH4" s="141"/>
      <c r="AI4" s="142"/>
      <c r="AJ4" s="147" t="s">
        <v>63</v>
      </c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8" t="s">
        <v>64</v>
      </c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 t="s">
        <v>65</v>
      </c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8" t="s">
        <v>66</v>
      </c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 t="s">
        <v>67</v>
      </c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9" t="s">
        <v>68</v>
      </c>
      <c r="CN4" s="149" t="s">
        <v>69</v>
      </c>
      <c r="CO4" s="140" t="s">
        <v>70</v>
      </c>
      <c r="CP4" s="141"/>
      <c r="CQ4" s="141"/>
      <c r="CR4" s="141"/>
      <c r="CS4" s="141"/>
      <c r="CT4" s="141"/>
      <c r="CU4" s="141"/>
      <c r="CV4" s="141"/>
      <c r="CW4" s="141"/>
      <c r="CX4" s="141"/>
      <c r="CY4" s="142"/>
      <c r="CZ4" s="147" t="s">
        <v>71</v>
      </c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0" t="s">
        <v>72</v>
      </c>
      <c r="DL4" s="141"/>
      <c r="DM4" s="141"/>
      <c r="DN4" s="141"/>
      <c r="DO4" s="141"/>
      <c r="DP4" s="141"/>
      <c r="DQ4" s="141"/>
      <c r="DR4" s="141"/>
      <c r="DS4" s="141"/>
      <c r="DT4" s="141"/>
      <c r="DU4" s="142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89</v>
      </c>
      <c r="AL5" s="59" t="s">
        <v>90</v>
      </c>
      <c r="AM5" s="59" t="s">
        <v>99</v>
      </c>
      <c r="AN5" s="59" t="s">
        <v>92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88</v>
      </c>
      <c r="AV5" s="59" t="s">
        <v>89</v>
      </c>
      <c r="AW5" s="59" t="s">
        <v>90</v>
      </c>
      <c r="AX5" s="59" t="s">
        <v>91</v>
      </c>
      <c r="AY5" s="59" t="s">
        <v>100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101</v>
      </c>
      <c r="BG5" s="59" t="s">
        <v>89</v>
      </c>
      <c r="BH5" s="59" t="s">
        <v>90</v>
      </c>
      <c r="BI5" s="59" t="s">
        <v>102</v>
      </c>
      <c r="BJ5" s="59" t="s">
        <v>92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103</v>
      </c>
      <c r="BR5" s="59" t="s">
        <v>104</v>
      </c>
      <c r="BS5" s="59" t="s">
        <v>105</v>
      </c>
      <c r="BT5" s="59" t="s">
        <v>106</v>
      </c>
      <c r="BU5" s="59" t="s">
        <v>92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88</v>
      </c>
      <c r="CC5" s="59" t="s">
        <v>104</v>
      </c>
      <c r="CD5" s="59" t="s">
        <v>90</v>
      </c>
      <c r="CE5" s="59" t="s">
        <v>102</v>
      </c>
      <c r="CF5" s="59" t="s">
        <v>100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50"/>
      <c r="CN5" s="150"/>
      <c r="CO5" s="59" t="s">
        <v>88</v>
      </c>
      <c r="CP5" s="59" t="s">
        <v>107</v>
      </c>
      <c r="CQ5" s="59" t="s">
        <v>90</v>
      </c>
      <c r="CR5" s="59" t="s">
        <v>91</v>
      </c>
      <c r="CS5" s="59" t="s">
        <v>108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88</v>
      </c>
      <c r="DA5" s="59" t="s">
        <v>89</v>
      </c>
      <c r="DB5" s="59" t="s">
        <v>90</v>
      </c>
      <c r="DC5" s="59" t="s">
        <v>91</v>
      </c>
      <c r="DD5" s="59" t="s">
        <v>108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101</v>
      </c>
      <c r="DL5" s="59" t="s">
        <v>104</v>
      </c>
      <c r="DM5" s="59" t="s">
        <v>105</v>
      </c>
      <c r="DN5" s="59" t="s">
        <v>102</v>
      </c>
      <c r="DO5" s="59" t="s">
        <v>100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109</v>
      </c>
      <c r="B6" s="60">
        <f>B8</f>
        <v>2019</v>
      </c>
      <c r="C6" s="60">
        <f t="shared" ref="C6:X6" si="1">C8</f>
        <v>382019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5</v>
      </c>
      <c r="H6" s="60" t="str">
        <f>SUBSTITUTE(H8,"　","")</f>
        <v>愛媛県松山市</v>
      </c>
      <c r="I6" s="60" t="str">
        <f t="shared" si="1"/>
        <v>高架下駐車場（小坂）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Ａ３Ｂ２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その他駐車場</v>
      </c>
      <c r="Q6" s="62" t="str">
        <f t="shared" si="1"/>
        <v>広場式</v>
      </c>
      <c r="R6" s="63">
        <f t="shared" si="1"/>
        <v>35</v>
      </c>
      <c r="S6" s="62" t="str">
        <f t="shared" si="1"/>
        <v>無</v>
      </c>
      <c r="T6" s="62" t="str">
        <f t="shared" si="1"/>
        <v>無</v>
      </c>
      <c r="U6" s="63">
        <f t="shared" si="1"/>
        <v>1590</v>
      </c>
      <c r="V6" s="63">
        <f t="shared" si="1"/>
        <v>60</v>
      </c>
      <c r="W6" s="63">
        <f t="shared" si="1"/>
        <v>0</v>
      </c>
      <c r="X6" s="62" t="str">
        <f t="shared" si="1"/>
        <v>利用料金制</v>
      </c>
      <c r="Y6" s="64">
        <f>IF(Y8="-",NA(),Y8)</f>
        <v>1845.6</v>
      </c>
      <c r="Z6" s="64">
        <f t="shared" ref="Z6:AH6" si="2">IF(Z8="-",NA(),Z8)</f>
        <v>1389.2</v>
      </c>
      <c r="AA6" s="64">
        <f t="shared" si="2"/>
        <v>161.5</v>
      </c>
      <c r="AB6" s="64">
        <f t="shared" si="2"/>
        <v>163.6</v>
      </c>
      <c r="AC6" s="64">
        <f t="shared" si="2"/>
        <v>156.69999999999999</v>
      </c>
      <c r="AD6" s="64">
        <f t="shared" si="2"/>
        <v>443.6</v>
      </c>
      <c r="AE6" s="64">
        <f t="shared" si="2"/>
        <v>355.6</v>
      </c>
      <c r="AF6" s="64">
        <f t="shared" si="2"/>
        <v>358.6</v>
      </c>
      <c r="AG6" s="64">
        <f t="shared" si="2"/>
        <v>464.8</v>
      </c>
      <c r="AH6" s="64">
        <f t="shared" si="2"/>
        <v>1721.5</v>
      </c>
      <c r="AI6" s="61" t="str">
        <f>IF(AI8="-","",IF(AI8="-","【-】","【"&amp;SUBSTITUTE(TEXT(AI8,"#,##0.0"),"-","△")&amp;"】"))</f>
        <v>【619.1】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2.2999999999999998</v>
      </c>
      <c r="AP6" s="64">
        <f t="shared" si="3"/>
        <v>2.7</v>
      </c>
      <c r="AQ6" s="64">
        <f t="shared" si="3"/>
        <v>2.2999999999999998</v>
      </c>
      <c r="AR6" s="64">
        <f t="shared" si="3"/>
        <v>9.6999999999999993</v>
      </c>
      <c r="AS6" s="64">
        <f t="shared" si="3"/>
        <v>1.3</v>
      </c>
      <c r="AT6" s="61" t="str">
        <f>IF(AT8="-","",IF(AT8="-","【-】","【"&amp;SUBSTITUTE(TEXT(AT8,"#,##0.0"),"-","△")&amp;"】"))</f>
        <v>【2.3】</v>
      </c>
      <c r="AU6" s="65" t="e">
        <f>IF(AU8="-",NA(),AU8)</f>
        <v>#N/A</v>
      </c>
      <c r="AV6" s="65" t="e">
        <f t="shared" ref="AV6:BD6" si="4">IF(AV8="-",NA(),AV8)</f>
        <v>#N/A</v>
      </c>
      <c r="AW6" s="65" t="e">
        <f t="shared" si="4"/>
        <v>#N/A</v>
      </c>
      <c r="AX6" s="65">
        <f t="shared" si="4"/>
        <v>0</v>
      </c>
      <c r="AY6" s="65">
        <f t="shared" si="4"/>
        <v>0</v>
      </c>
      <c r="AZ6" s="65">
        <f t="shared" si="4"/>
        <v>48</v>
      </c>
      <c r="BA6" s="65">
        <f t="shared" si="4"/>
        <v>54</v>
      </c>
      <c r="BB6" s="65">
        <f t="shared" si="4"/>
        <v>33</v>
      </c>
      <c r="BC6" s="65">
        <f t="shared" si="4"/>
        <v>14</v>
      </c>
      <c r="BD6" s="65">
        <f t="shared" si="4"/>
        <v>4</v>
      </c>
      <c r="BE6" s="63" t="str">
        <f>IF(BE8="-","",IF(BE8="-","【-】","【"&amp;SUBSTITUTE(TEXT(BE8,"#,##0"),"-","△")&amp;"】"))</f>
        <v>【17】</v>
      </c>
      <c r="BF6" s="64">
        <f>IF(BF8="-",NA(),BF8)</f>
        <v>94.6</v>
      </c>
      <c r="BG6" s="64">
        <f t="shared" ref="BG6:BO6" si="5">IF(BG8="-",NA(),BG8)</f>
        <v>92.8</v>
      </c>
      <c r="BH6" s="64">
        <f t="shared" si="5"/>
        <v>38.1</v>
      </c>
      <c r="BI6" s="64">
        <f t="shared" si="5"/>
        <v>38.9</v>
      </c>
      <c r="BJ6" s="64">
        <f t="shared" si="5"/>
        <v>36.200000000000003</v>
      </c>
      <c r="BK6" s="64">
        <f t="shared" si="5"/>
        <v>33.4</v>
      </c>
      <c r="BL6" s="64">
        <f t="shared" si="5"/>
        <v>32.299999999999997</v>
      </c>
      <c r="BM6" s="64">
        <f t="shared" si="5"/>
        <v>22.3</v>
      </c>
      <c r="BN6" s="64">
        <f t="shared" si="5"/>
        <v>33.6</v>
      </c>
      <c r="BO6" s="64">
        <f t="shared" si="5"/>
        <v>35.299999999999997</v>
      </c>
      <c r="BP6" s="61" t="str">
        <f>IF(BP8="-","",IF(BP8="-","【-】","【"&amp;SUBSTITUTE(TEXT(BP8,"#,##0.0"),"-","△")&amp;"】"))</f>
        <v>【20.8】</v>
      </c>
      <c r="BQ6" s="65">
        <f>IF(BQ8="-",NA(),BQ8)</f>
        <v>2182</v>
      </c>
      <c r="BR6" s="65">
        <f t="shared" ref="BR6:BZ6" si="6">IF(BR8="-",NA(),BR8)</f>
        <v>2269</v>
      </c>
      <c r="BS6" s="65">
        <f t="shared" si="6"/>
        <v>2505</v>
      </c>
      <c r="BT6" s="65">
        <f t="shared" si="6"/>
        <v>2577</v>
      </c>
      <c r="BU6" s="65">
        <f t="shared" si="6"/>
        <v>2282</v>
      </c>
      <c r="BV6" s="65">
        <f t="shared" si="6"/>
        <v>9663</v>
      </c>
      <c r="BW6" s="65">
        <f t="shared" si="6"/>
        <v>9019</v>
      </c>
      <c r="BX6" s="65">
        <f t="shared" si="6"/>
        <v>8406</v>
      </c>
      <c r="BY6" s="65">
        <f t="shared" si="6"/>
        <v>7531</v>
      </c>
      <c r="BZ6" s="65">
        <f t="shared" si="6"/>
        <v>8442</v>
      </c>
      <c r="CA6" s="63" t="str">
        <f>IF(CA8="-","",IF(CA8="-","【-】","【"&amp;SUBSTITUTE(TEXT(CA8,"#,##0"),"-","△")&amp;"】"))</f>
        <v>【14,290】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110</v>
      </c>
      <c r="CM6" s="63">
        <f t="shared" ref="CM6:CN6" si="7">CM8</f>
        <v>0</v>
      </c>
      <c r="CN6" s="63" t="str">
        <f t="shared" si="7"/>
        <v>-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110</v>
      </c>
      <c r="CZ6" s="64">
        <f>IF(CZ8="-",NA(),CZ8)</f>
        <v>0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85.4</v>
      </c>
      <c r="DF6" s="64">
        <f t="shared" si="8"/>
        <v>69.900000000000006</v>
      </c>
      <c r="DG6" s="64">
        <f t="shared" si="8"/>
        <v>59.6</v>
      </c>
      <c r="DH6" s="64">
        <f t="shared" si="8"/>
        <v>51.8</v>
      </c>
      <c r="DI6" s="64">
        <f t="shared" si="8"/>
        <v>51</v>
      </c>
      <c r="DJ6" s="61" t="str">
        <f>IF(DJ8="-","",IF(DJ8="-","【-】","【"&amp;SUBSTITUTE(TEXT(DJ8,"#,##0.0"),"-","△")&amp;"】"))</f>
        <v>【425.4】</v>
      </c>
      <c r="DK6" s="64">
        <f>IF(DK8="-",NA(),DK8)</f>
        <v>0</v>
      </c>
      <c r="DL6" s="64">
        <f t="shared" ref="DL6:DT6" si="9">IF(DL8="-",NA(),DL8)</f>
        <v>0</v>
      </c>
      <c r="DM6" s="64">
        <f t="shared" si="9"/>
        <v>0</v>
      </c>
      <c r="DN6" s="64">
        <f t="shared" si="9"/>
        <v>0</v>
      </c>
      <c r="DO6" s="64">
        <f t="shared" si="9"/>
        <v>0</v>
      </c>
      <c r="DP6" s="64">
        <f t="shared" si="9"/>
        <v>154.1</v>
      </c>
      <c r="DQ6" s="64">
        <f t="shared" si="9"/>
        <v>151.6</v>
      </c>
      <c r="DR6" s="64">
        <f t="shared" si="9"/>
        <v>151.19999999999999</v>
      </c>
      <c r="DS6" s="64">
        <f t="shared" si="9"/>
        <v>159.69999999999999</v>
      </c>
      <c r="DT6" s="64">
        <f t="shared" si="9"/>
        <v>176</v>
      </c>
      <c r="DU6" s="61" t="str">
        <f>IF(DU8="-","",IF(DU8="-","【-】","【"&amp;SUBSTITUTE(TEXT(DU8,"#,##0.0"),"-","△")&amp;"】"))</f>
        <v>【205.9】</v>
      </c>
    </row>
    <row r="7" spans="1:125" s="66" customFormat="1" x14ac:dyDescent="0.15">
      <c r="A7" s="49" t="s">
        <v>111</v>
      </c>
      <c r="B7" s="60">
        <f t="shared" ref="B7:X7" si="10">B8</f>
        <v>2019</v>
      </c>
      <c r="C7" s="60">
        <f t="shared" si="10"/>
        <v>382019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5</v>
      </c>
      <c r="H7" s="60" t="str">
        <f t="shared" si="10"/>
        <v>愛媛県　松山市</v>
      </c>
      <c r="I7" s="60" t="str">
        <f t="shared" si="10"/>
        <v>高架下駐車場（小坂）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Ａ３Ｂ２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その他駐車場</v>
      </c>
      <c r="Q7" s="62" t="str">
        <f t="shared" si="10"/>
        <v>広場式</v>
      </c>
      <c r="R7" s="63">
        <f t="shared" si="10"/>
        <v>35</v>
      </c>
      <c r="S7" s="62" t="str">
        <f t="shared" si="10"/>
        <v>無</v>
      </c>
      <c r="T7" s="62" t="str">
        <f t="shared" si="10"/>
        <v>無</v>
      </c>
      <c r="U7" s="63">
        <f t="shared" si="10"/>
        <v>1590</v>
      </c>
      <c r="V7" s="63">
        <f t="shared" si="10"/>
        <v>60</v>
      </c>
      <c r="W7" s="63">
        <f t="shared" si="10"/>
        <v>0</v>
      </c>
      <c r="X7" s="62" t="str">
        <f t="shared" si="10"/>
        <v>利用料金制</v>
      </c>
      <c r="Y7" s="64">
        <f>Y8</f>
        <v>1845.6</v>
      </c>
      <c r="Z7" s="64">
        <f t="shared" ref="Z7:AH7" si="11">Z8</f>
        <v>1389.2</v>
      </c>
      <c r="AA7" s="64">
        <f t="shared" si="11"/>
        <v>161.5</v>
      </c>
      <c r="AB7" s="64">
        <f t="shared" si="11"/>
        <v>163.6</v>
      </c>
      <c r="AC7" s="64">
        <f t="shared" si="11"/>
        <v>156.69999999999999</v>
      </c>
      <c r="AD7" s="64">
        <f t="shared" si="11"/>
        <v>443.6</v>
      </c>
      <c r="AE7" s="64">
        <f t="shared" si="11"/>
        <v>355.6</v>
      </c>
      <c r="AF7" s="64">
        <f t="shared" si="11"/>
        <v>358.6</v>
      </c>
      <c r="AG7" s="64">
        <f t="shared" si="11"/>
        <v>464.8</v>
      </c>
      <c r="AH7" s="64">
        <f t="shared" si="11"/>
        <v>1721.5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2.2999999999999998</v>
      </c>
      <c r="AP7" s="64">
        <f t="shared" si="12"/>
        <v>2.7</v>
      </c>
      <c r="AQ7" s="64">
        <f t="shared" si="12"/>
        <v>2.2999999999999998</v>
      </c>
      <c r="AR7" s="64">
        <f t="shared" si="12"/>
        <v>9.6999999999999993</v>
      </c>
      <c r="AS7" s="64">
        <f t="shared" si="12"/>
        <v>1.3</v>
      </c>
      <c r="AT7" s="61"/>
      <c r="AU7" s="65" t="str">
        <f>AU8</f>
        <v>-</v>
      </c>
      <c r="AV7" s="65" t="str">
        <f t="shared" ref="AV7:BD7" si="13">AV8</f>
        <v>-</v>
      </c>
      <c r="AW7" s="65" t="str">
        <f t="shared" si="13"/>
        <v>-</v>
      </c>
      <c r="AX7" s="65">
        <f t="shared" si="13"/>
        <v>0</v>
      </c>
      <c r="AY7" s="65">
        <f t="shared" si="13"/>
        <v>0</v>
      </c>
      <c r="AZ7" s="65">
        <f t="shared" si="13"/>
        <v>48</v>
      </c>
      <c r="BA7" s="65">
        <f t="shared" si="13"/>
        <v>54</v>
      </c>
      <c r="BB7" s="65">
        <f t="shared" si="13"/>
        <v>33</v>
      </c>
      <c r="BC7" s="65">
        <f t="shared" si="13"/>
        <v>14</v>
      </c>
      <c r="BD7" s="65">
        <f t="shared" si="13"/>
        <v>4</v>
      </c>
      <c r="BE7" s="63"/>
      <c r="BF7" s="64">
        <f>BF8</f>
        <v>94.6</v>
      </c>
      <c r="BG7" s="64">
        <f t="shared" ref="BG7:BO7" si="14">BG8</f>
        <v>92.8</v>
      </c>
      <c r="BH7" s="64">
        <f t="shared" si="14"/>
        <v>38.1</v>
      </c>
      <c r="BI7" s="64">
        <f t="shared" si="14"/>
        <v>38.9</v>
      </c>
      <c r="BJ7" s="64">
        <f t="shared" si="14"/>
        <v>36.200000000000003</v>
      </c>
      <c r="BK7" s="64">
        <f t="shared" si="14"/>
        <v>33.4</v>
      </c>
      <c r="BL7" s="64">
        <f t="shared" si="14"/>
        <v>32.299999999999997</v>
      </c>
      <c r="BM7" s="64">
        <f t="shared" si="14"/>
        <v>22.3</v>
      </c>
      <c r="BN7" s="64">
        <f t="shared" si="14"/>
        <v>33.6</v>
      </c>
      <c r="BO7" s="64">
        <f t="shared" si="14"/>
        <v>35.299999999999997</v>
      </c>
      <c r="BP7" s="61"/>
      <c r="BQ7" s="65">
        <f>BQ8</f>
        <v>2182</v>
      </c>
      <c r="BR7" s="65">
        <f t="shared" ref="BR7:BZ7" si="15">BR8</f>
        <v>2269</v>
      </c>
      <c r="BS7" s="65">
        <f t="shared" si="15"/>
        <v>2505</v>
      </c>
      <c r="BT7" s="65">
        <f t="shared" si="15"/>
        <v>2577</v>
      </c>
      <c r="BU7" s="65">
        <f t="shared" si="15"/>
        <v>2282</v>
      </c>
      <c r="BV7" s="65">
        <f t="shared" si="15"/>
        <v>9663</v>
      </c>
      <c r="BW7" s="65">
        <f t="shared" si="15"/>
        <v>9019</v>
      </c>
      <c r="BX7" s="65">
        <f t="shared" si="15"/>
        <v>8406</v>
      </c>
      <c r="BY7" s="65">
        <f t="shared" si="15"/>
        <v>7531</v>
      </c>
      <c r="BZ7" s="65">
        <f t="shared" si="15"/>
        <v>8442</v>
      </c>
      <c r="CA7" s="63"/>
      <c r="CB7" s="64" t="s">
        <v>112</v>
      </c>
      <c r="CC7" s="64" t="s">
        <v>112</v>
      </c>
      <c r="CD7" s="64" t="s">
        <v>112</v>
      </c>
      <c r="CE7" s="64" t="s">
        <v>112</v>
      </c>
      <c r="CF7" s="64" t="s">
        <v>112</v>
      </c>
      <c r="CG7" s="64" t="s">
        <v>112</v>
      </c>
      <c r="CH7" s="64" t="s">
        <v>112</v>
      </c>
      <c r="CI7" s="64" t="s">
        <v>112</v>
      </c>
      <c r="CJ7" s="64" t="s">
        <v>112</v>
      </c>
      <c r="CK7" s="64" t="s">
        <v>110</v>
      </c>
      <c r="CL7" s="61"/>
      <c r="CM7" s="63">
        <f>CM8</f>
        <v>0</v>
      </c>
      <c r="CN7" s="63" t="str">
        <f>CN8</f>
        <v>-</v>
      </c>
      <c r="CO7" s="64" t="s">
        <v>112</v>
      </c>
      <c r="CP7" s="64" t="s">
        <v>112</v>
      </c>
      <c r="CQ7" s="64" t="s">
        <v>112</v>
      </c>
      <c r="CR7" s="64" t="s">
        <v>112</v>
      </c>
      <c r="CS7" s="64" t="s">
        <v>112</v>
      </c>
      <c r="CT7" s="64" t="s">
        <v>112</v>
      </c>
      <c r="CU7" s="64" t="s">
        <v>112</v>
      </c>
      <c r="CV7" s="64" t="s">
        <v>112</v>
      </c>
      <c r="CW7" s="64" t="s">
        <v>112</v>
      </c>
      <c r="CX7" s="64" t="s">
        <v>110</v>
      </c>
      <c r="CY7" s="61"/>
      <c r="CZ7" s="64">
        <f>CZ8</f>
        <v>0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85.4</v>
      </c>
      <c r="DF7" s="64">
        <f t="shared" si="16"/>
        <v>69.900000000000006</v>
      </c>
      <c r="DG7" s="64">
        <f t="shared" si="16"/>
        <v>59.6</v>
      </c>
      <c r="DH7" s="64">
        <f t="shared" si="16"/>
        <v>51.8</v>
      </c>
      <c r="DI7" s="64">
        <f t="shared" si="16"/>
        <v>51</v>
      </c>
      <c r="DJ7" s="61"/>
      <c r="DK7" s="64">
        <f>DK8</f>
        <v>0</v>
      </c>
      <c r="DL7" s="64">
        <f t="shared" ref="DL7:DT7" si="17">DL8</f>
        <v>0</v>
      </c>
      <c r="DM7" s="64">
        <f t="shared" si="17"/>
        <v>0</v>
      </c>
      <c r="DN7" s="64">
        <f t="shared" si="17"/>
        <v>0</v>
      </c>
      <c r="DO7" s="64">
        <f t="shared" si="17"/>
        <v>0</v>
      </c>
      <c r="DP7" s="64">
        <f t="shared" si="17"/>
        <v>154.1</v>
      </c>
      <c r="DQ7" s="64">
        <f t="shared" si="17"/>
        <v>151.6</v>
      </c>
      <c r="DR7" s="64">
        <f t="shared" si="17"/>
        <v>151.19999999999999</v>
      </c>
      <c r="DS7" s="64">
        <f t="shared" si="17"/>
        <v>159.69999999999999</v>
      </c>
      <c r="DT7" s="64">
        <f t="shared" si="17"/>
        <v>176</v>
      </c>
      <c r="DU7" s="61"/>
    </row>
    <row r="8" spans="1:125" s="66" customFormat="1" x14ac:dyDescent="0.15">
      <c r="A8" s="49"/>
      <c r="B8" s="67">
        <v>2019</v>
      </c>
      <c r="C8" s="67">
        <v>382019</v>
      </c>
      <c r="D8" s="67">
        <v>47</v>
      </c>
      <c r="E8" s="67">
        <v>14</v>
      </c>
      <c r="F8" s="67">
        <v>0</v>
      </c>
      <c r="G8" s="67">
        <v>5</v>
      </c>
      <c r="H8" s="67" t="s">
        <v>113</v>
      </c>
      <c r="I8" s="67" t="s">
        <v>114</v>
      </c>
      <c r="J8" s="67" t="s">
        <v>115</v>
      </c>
      <c r="K8" s="67" t="s">
        <v>116</v>
      </c>
      <c r="L8" s="67" t="s">
        <v>117</v>
      </c>
      <c r="M8" s="67" t="s">
        <v>118</v>
      </c>
      <c r="N8" s="67" t="s">
        <v>119</v>
      </c>
      <c r="O8" s="68" t="s">
        <v>120</v>
      </c>
      <c r="P8" s="69" t="s">
        <v>121</v>
      </c>
      <c r="Q8" s="69" t="s">
        <v>122</v>
      </c>
      <c r="R8" s="70">
        <v>35</v>
      </c>
      <c r="S8" s="69" t="s">
        <v>123</v>
      </c>
      <c r="T8" s="69" t="s">
        <v>123</v>
      </c>
      <c r="U8" s="70">
        <v>1590</v>
      </c>
      <c r="V8" s="70">
        <v>60</v>
      </c>
      <c r="W8" s="70">
        <v>0</v>
      </c>
      <c r="X8" s="69" t="s">
        <v>124</v>
      </c>
      <c r="Y8" s="71">
        <v>1845.6</v>
      </c>
      <c r="Z8" s="71">
        <v>1389.2</v>
      </c>
      <c r="AA8" s="71">
        <v>161.5</v>
      </c>
      <c r="AB8" s="71">
        <v>163.6</v>
      </c>
      <c r="AC8" s="71">
        <v>156.69999999999999</v>
      </c>
      <c r="AD8" s="71">
        <v>443.6</v>
      </c>
      <c r="AE8" s="71">
        <v>355.6</v>
      </c>
      <c r="AF8" s="71">
        <v>358.6</v>
      </c>
      <c r="AG8" s="71">
        <v>464.8</v>
      </c>
      <c r="AH8" s="71">
        <v>1721.5</v>
      </c>
      <c r="AI8" s="68">
        <v>619.1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2.2999999999999998</v>
      </c>
      <c r="AP8" s="71">
        <v>2.7</v>
      </c>
      <c r="AQ8" s="71">
        <v>2.2999999999999998</v>
      </c>
      <c r="AR8" s="71">
        <v>9.6999999999999993</v>
      </c>
      <c r="AS8" s="71">
        <v>1.3</v>
      </c>
      <c r="AT8" s="68">
        <v>2.2999999999999998</v>
      </c>
      <c r="AU8" s="72" t="s">
        <v>117</v>
      </c>
      <c r="AV8" s="72" t="s">
        <v>117</v>
      </c>
      <c r="AW8" s="72" t="s">
        <v>117</v>
      </c>
      <c r="AX8" s="72">
        <v>0</v>
      </c>
      <c r="AY8" s="72">
        <v>0</v>
      </c>
      <c r="AZ8" s="72">
        <v>48</v>
      </c>
      <c r="BA8" s="72">
        <v>54</v>
      </c>
      <c r="BB8" s="72">
        <v>33</v>
      </c>
      <c r="BC8" s="72">
        <v>14</v>
      </c>
      <c r="BD8" s="72">
        <v>4</v>
      </c>
      <c r="BE8" s="72">
        <v>17</v>
      </c>
      <c r="BF8" s="71">
        <v>94.6</v>
      </c>
      <c r="BG8" s="71">
        <v>92.8</v>
      </c>
      <c r="BH8" s="71">
        <v>38.1</v>
      </c>
      <c r="BI8" s="71">
        <v>38.9</v>
      </c>
      <c r="BJ8" s="71">
        <v>36.200000000000003</v>
      </c>
      <c r="BK8" s="71">
        <v>33.4</v>
      </c>
      <c r="BL8" s="71">
        <v>32.299999999999997</v>
      </c>
      <c r="BM8" s="71">
        <v>22.3</v>
      </c>
      <c r="BN8" s="71">
        <v>33.6</v>
      </c>
      <c r="BO8" s="71">
        <v>35.299999999999997</v>
      </c>
      <c r="BP8" s="68">
        <v>20.8</v>
      </c>
      <c r="BQ8" s="72">
        <v>2182</v>
      </c>
      <c r="BR8" s="72">
        <v>2269</v>
      </c>
      <c r="BS8" s="72">
        <v>2505</v>
      </c>
      <c r="BT8" s="73">
        <v>2577</v>
      </c>
      <c r="BU8" s="73">
        <v>2282</v>
      </c>
      <c r="BV8" s="72">
        <v>9663</v>
      </c>
      <c r="BW8" s="72">
        <v>9019</v>
      </c>
      <c r="BX8" s="72">
        <v>8406</v>
      </c>
      <c r="BY8" s="72">
        <v>7531</v>
      </c>
      <c r="BZ8" s="72">
        <v>8442</v>
      </c>
      <c r="CA8" s="70">
        <v>14290</v>
      </c>
      <c r="CB8" s="71" t="s">
        <v>117</v>
      </c>
      <c r="CC8" s="71" t="s">
        <v>117</v>
      </c>
      <c r="CD8" s="71" t="s">
        <v>117</v>
      </c>
      <c r="CE8" s="71" t="s">
        <v>117</v>
      </c>
      <c r="CF8" s="71" t="s">
        <v>117</v>
      </c>
      <c r="CG8" s="71" t="s">
        <v>117</v>
      </c>
      <c r="CH8" s="71" t="s">
        <v>117</v>
      </c>
      <c r="CI8" s="71" t="s">
        <v>117</v>
      </c>
      <c r="CJ8" s="71" t="s">
        <v>117</v>
      </c>
      <c r="CK8" s="71" t="s">
        <v>117</v>
      </c>
      <c r="CL8" s="68" t="s">
        <v>117</v>
      </c>
      <c r="CM8" s="70">
        <v>0</v>
      </c>
      <c r="CN8" s="70" t="s">
        <v>117</v>
      </c>
      <c r="CO8" s="71" t="s">
        <v>117</v>
      </c>
      <c r="CP8" s="71" t="s">
        <v>117</v>
      </c>
      <c r="CQ8" s="71" t="s">
        <v>117</v>
      </c>
      <c r="CR8" s="71" t="s">
        <v>117</v>
      </c>
      <c r="CS8" s="71" t="s">
        <v>117</v>
      </c>
      <c r="CT8" s="71" t="s">
        <v>117</v>
      </c>
      <c r="CU8" s="71" t="s">
        <v>117</v>
      </c>
      <c r="CV8" s="71" t="s">
        <v>117</v>
      </c>
      <c r="CW8" s="71" t="s">
        <v>117</v>
      </c>
      <c r="CX8" s="71" t="s">
        <v>117</v>
      </c>
      <c r="CY8" s="68" t="s">
        <v>117</v>
      </c>
      <c r="CZ8" s="71">
        <v>0</v>
      </c>
      <c r="DA8" s="71">
        <v>0</v>
      </c>
      <c r="DB8" s="71">
        <v>0</v>
      </c>
      <c r="DC8" s="71">
        <v>0</v>
      </c>
      <c r="DD8" s="71">
        <v>0</v>
      </c>
      <c r="DE8" s="71">
        <v>85.4</v>
      </c>
      <c r="DF8" s="71">
        <v>69.900000000000006</v>
      </c>
      <c r="DG8" s="71">
        <v>59.6</v>
      </c>
      <c r="DH8" s="71">
        <v>51.8</v>
      </c>
      <c r="DI8" s="71">
        <v>51</v>
      </c>
      <c r="DJ8" s="68">
        <v>425.4</v>
      </c>
      <c r="DK8" s="71">
        <v>0</v>
      </c>
      <c r="DL8" s="71">
        <v>0</v>
      </c>
      <c r="DM8" s="71">
        <v>0</v>
      </c>
      <c r="DN8" s="71">
        <v>0</v>
      </c>
      <c r="DO8" s="71">
        <v>0</v>
      </c>
      <c r="DP8" s="71">
        <v>154.1</v>
      </c>
      <c r="DQ8" s="71">
        <v>151.6</v>
      </c>
      <c r="DR8" s="71">
        <v>151.19999999999999</v>
      </c>
      <c r="DS8" s="71">
        <v>159.69999999999999</v>
      </c>
      <c r="DT8" s="71">
        <v>176</v>
      </c>
      <c r="DU8" s="68">
        <v>205.9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125</v>
      </c>
      <c r="C10" s="78" t="s">
        <v>126</v>
      </c>
      <c r="D10" s="78" t="s">
        <v>127</v>
      </c>
      <c r="E10" s="78" t="s">
        <v>128</v>
      </c>
      <c r="F10" s="78" t="s">
        <v>129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H27</v>
      </c>
      <c r="C11" s="79" t="str">
        <f>IF(VALUE($B$6)=0,"",IF(VALUE($B$6)&gt;2021,"R"&amp;TEXT(VALUE($B$6)-2021,"00"),"H"&amp;VALUE($B$6)-1991))</f>
        <v>H28</v>
      </c>
      <c r="D11" s="79" t="str">
        <f>IF(VALUE($B$6)=0,"",IF(VALUE($B$6)&gt;2020,"R"&amp;TEXT(VALUE($B$6)-2020,"00"),"H"&amp;VALUE($B$6)-1990))</f>
        <v>H29</v>
      </c>
      <c r="E11" s="79" t="str">
        <f>IF(VALUE($B$6)=0,"",IF(VALUE($B$6)&gt;2019,"R"&amp;TEXT(VALUE($B$6)-2019,"00"),"H"&amp;VALUE($B$6)-1989))</f>
        <v>H30</v>
      </c>
      <c r="F11" s="79" t="str">
        <f>IF(VALUE($B$6)=0,"",IF(VALUE($B$6)&gt;2018,"R"&amp;TEXT(VALUE($B$6)-2018,"00"),"H"&amp;VALUE($B$6)-1988))</f>
        <v>R01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2021-02-07T23:37:30Z</cp:lastPrinted>
  <dcterms:created xsi:type="dcterms:W3CDTF">2020-12-04T03:39:06Z</dcterms:created>
  <dcterms:modified xsi:type="dcterms:W3CDTF">2021-02-07T23:37:32Z</dcterms:modified>
  <cp:category/>
</cp:coreProperties>
</file>