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mc:AlternateContent xmlns:mc="http://schemas.openxmlformats.org/markup-compatibility/2006">
    <mc:Choice Requires="x15">
      <x15ac:absPath xmlns:x15ac="http://schemas.microsoft.com/office/spreadsheetml/2010/11/ac" url="\\tnnsfe25\ファイルサーバ\企業局\管理部\経営管理課\1財務担当\13 経営分析資料\②総務省公表用（市も同時公表）\H27～R1年度決算表示（上水・簡水・工水）\【作業中】02 回答\"/>
    </mc:Choice>
  </mc:AlternateContent>
  <xr:revisionPtr revIDLastSave="0" documentId="13_ncr:1_{FD1C33AB-0295-4973-A721-8208678B2093}" xr6:coauthVersionLast="36" xr6:coauthVersionMax="36" xr10:uidLastSave="{00000000-0000-0000-0000-000000000000}"/>
  <workbookProtection workbookAlgorithmName="SHA-512" workbookHashValue="aMBUuXgfoscEEPlGVv5spMNrja21ypsP2hGqjnPSkdwRBfPc4sUmsF6TgJKS0omu/ig1hXez3SNHk4KBVeq1QQ==" workbookSaltValue="BKtHL5kai/ZwJ4IhQ6Nz0g==" workbookSpinCount="100000" lockStructure="1"/>
  <bookViews>
    <workbookView xWindow="0" yWindow="0" windowWidth="11940" windowHeight="6375" xr2:uid="{00000000-000D-0000-FFFF-FFFF00000000}"/>
  </bookViews>
  <sheets>
    <sheet name="法適用_水道事業" sheetId="4" r:id="rId1"/>
    <sheet name="データ" sheetId="5" state="hidden" r:id="rId2"/>
  </sheets>
  <calcPr calcId="191029" refMode="R1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P6" i="5"/>
  <c r="O6" i="5"/>
  <c r="N6" i="5"/>
  <c r="B10" i="4" s="1"/>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H85" i="4"/>
  <c r="G85" i="4"/>
  <c r="F85" i="4"/>
  <c r="BB10" i="4"/>
  <c r="AT10" i="4"/>
  <c r="AL10" i="4"/>
  <c r="W10" i="4"/>
  <c r="P10" i="4"/>
  <c r="I10" i="4"/>
  <c r="BB8" i="4"/>
  <c r="AT8" i="4"/>
  <c r="AL8" i="4"/>
  <c r="AD8" i="4"/>
  <c r="W8" i="4"/>
  <c r="P8" i="4"/>
  <c r="I8" i="4"/>
  <c r="B8" i="4"/>
  <c r="B6" i="4"/>
</calcChain>
</file>

<file path=xl/sharedStrings.xml><?xml version="1.0" encoding="utf-8"?>
<sst xmlns="http://schemas.openxmlformats.org/spreadsheetml/2006/main" count="228" uniqueCount="114">
  <si>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</si>
  <si>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</si>
  <si>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</si>
  <si>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</si>
  <si>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</si>
  <si>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</si>
  <si>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</si>
  <si>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</si>
  <si>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</si>
  <si>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</si>
  <si>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</si>
  <si>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</si>
  <si>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</si>
  <si>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</si>
  <si>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</si>
  <si>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</si>
  <si>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</si>
  <si>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</si>
  <si>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</si>
  <si>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</si>
  <si>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</si>
  <si>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</si>
  <si>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</si>
  <si>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</si>
  <si>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</si>
  <si>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</si>
  <si>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</si>
  <si>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</si>
  <si>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</si>
  <si>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</si>
  <si>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</si>
  <si>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</si>
  <si>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</si>
  <si>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</si>
  <si>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</si>
  <si>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</si>
  <si>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</si>
  <si>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</si>
  <si>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</si>
  <si>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</si>
  <si>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</si>
  <si>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</si>
  <si>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</si>
  <si>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</si>
  <si>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</si>
  <si>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</si>
  <si>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</si>
  <si>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</si>
  <si>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</si>
  <si>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</si>
  <si>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</si>
  <si>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</si>
  <si>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</si>
  <si>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</si>
  <si>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</si>
  <si>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</si>
  <si>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</si>
  <si>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</si>
  <si>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</si>
  <si>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</si>
  <si>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</si>
  <si>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</si>
  <si>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</si>
  <si>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</si>
  <si>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</si>
  <si>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</si>
  <si>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</si>
  <si>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</si>
  <si>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</si>
  <si>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</si>
  <si>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</si>
  <si>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</si>
  <si>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</si>
  <si>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</si>
  <si>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</si>
  <si>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</si>
  <si>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</si>
  <si>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</si>
  <si>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</si>
  <si>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</si>
  <si>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</si>
  <si>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</si>
  <si>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</si>
  <si>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</si>
  <si>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</si>
  <si>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</si>
  <si>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</si>
  <si>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</si>
  <si>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</si>
  <si>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</si>
  <si>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</si>
  <si>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</si>
  <si>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</si>
  <si>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愛媛県　松山市</t>
  </si>
  <si>
    <t>法適用</t>
  </si>
  <si>
    <t>水道事業</t>
  </si>
  <si>
    <t>簡易水道事業</t>
  </si>
  <si>
    <t>C3</t>
  </si>
  <si>
    <t>その他</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</si>
  <si>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</si>
  <si>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</si>
  <si>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</si>
  <si>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</si>
  <si>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</si>
  <si>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</si>
  <si>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</si>
  <si>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</si>
  <si>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</si>
  <si>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</si>
  <si>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</si>
  <si>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</si>
  <si>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H17年1月の市町合併により引き継いだ簡易水道施設は、「①有形固定資産減価償却率」が示す通り多くの施設で老朽化が進み、合併後も国の補助制度などを活用しながら施設更新を計画的に行っているものの、島しょ部や山間部に点在する簡易水道事業の経営は厳しく十分な設備投資の財源を確保することは難しいため、「②管路経年化率」は類似団体平均値より高く、老朽化が進んでいます。
　また、「③管路更新率」でH29年度の更新率が高いのは、配水管内の鉄錆に起因する濁水が発生している地区の配水管の布設替を全面的に行ったことによるものです。</t>
    <rPh sb="197" eb="199">
      <t>ネンド</t>
    </rPh>
    <phoneticPr fontId="4"/>
  </si>
  <si>
    <t>　本市の簡易水道事業は、一般会計からの運営補助に大きく依存しているうえ、過疎化等により毎年給水人口が減少するなど、抜本的な経営改善は難しい状況にあります。
　そこで、投資計画と財政計画を定めた「簡易水道経営戦略」をR3年3月に策定し、安全で安心な水道水を安定的に供給するため、国の補助制度など有利な財源を活用し、計画的に老朽施設の更新を行い、引き続き施設を適正に維持管理していきます。</t>
    <rPh sb="83" eb="85">
      <t>トウシ</t>
    </rPh>
    <rPh sb="85" eb="87">
      <t>ケイカク</t>
    </rPh>
    <rPh sb="88" eb="90">
      <t>ザイセイ</t>
    </rPh>
    <rPh sb="90" eb="92">
      <t>ケイカク</t>
    </rPh>
    <rPh sb="93" eb="94">
      <t>サダ</t>
    </rPh>
    <rPh sb="97" eb="99">
      <t>カンイ</t>
    </rPh>
    <rPh sb="99" eb="101">
      <t>スイドウ</t>
    </rPh>
    <rPh sb="101" eb="103">
      <t>ケイエイ</t>
    </rPh>
    <rPh sb="103" eb="105">
      <t>センリャク</t>
    </rPh>
    <rPh sb="109" eb="110">
      <t>ネン</t>
    </rPh>
    <rPh sb="111" eb="112">
      <t>ガツ</t>
    </rPh>
    <rPh sb="113" eb="115">
      <t>サクテイ</t>
    </rPh>
    <phoneticPr fontId="4"/>
  </si>
  <si>
    <t>　本市の簡易水道事業は、過疎化が進む島しょ部（中島地区）と山間部（北条地区）にあり、給水人口があわせて約3千人と小規模簡易水道施設を纏めた事業であるため、立地条件や施設規模から効率的な経営は難しい状況で、「⑤料金回収率」や「⑦施設利用率」は類似団体平均値と比べても低い水準となっています。
　また、H30年度までは類似団体平均値と比較しても低い水準でしたが、計画的な管路更新により「⑧有収率」は徐々に上昇し、類似団体平均より高い水準となっています。
　これら老朽施設の更新については、国の補助制度や交付税措置のある辺地対策債などを活用するとともに、企業債についても新規に借入しているため、「④企業債残高給水収益比率」は類似団体を、上回っています。
　更に、有収水量１㎥あたりどれだけの費用がかかるかを表す「⑥給水原価」は、本市簡易水道が置かれている立地条件等から、類似団体平均値よりかなり高いため、現在の島しょ部の簡易水道料金は上水道料金の2倍の料金設定としたうえで、それでも不足する財源を一般会計が負担することで、「②累積欠損金比率」がゼロとなっています。
　H30年度の「①経常収支比率」が高いのは、平成30年7月豪雨の災害復旧に対する一般会計からの繰入分が主な要因です。</t>
    <rPh sb="23" eb="25">
      <t>ナカジマ</t>
    </rPh>
    <rPh sb="25" eb="27">
      <t>チク</t>
    </rPh>
    <rPh sb="33" eb="35">
      <t>ホウジョウ</t>
    </rPh>
    <rPh sb="35" eb="37">
      <t>チク</t>
    </rPh>
    <rPh sb="152" eb="153">
      <t>ネン</t>
    </rPh>
    <rPh sb="153" eb="154">
      <t>ド</t>
    </rPh>
    <rPh sb="179" eb="181">
      <t>ケイカク</t>
    </rPh>
    <rPh sb="181" eb="182">
      <t>テキ</t>
    </rPh>
    <rPh sb="183" eb="185">
      <t>カンロ</t>
    </rPh>
    <rPh sb="185" eb="187">
      <t>コウシン</t>
    </rPh>
    <rPh sb="192" eb="195">
      <t>ユウシュウリツ</t>
    </rPh>
    <rPh sb="197" eb="199">
      <t>ジョジョ</t>
    </rPh>
    <rPh sb="200" eb="202">
      <t>ジョウショウ</t>
    </rPh>
    <rPh sb="204" eb="206">
      <t>ルイジ</t>
    </rPh>
    <rPh sb="206" eb="208">
      <t>ダンタイ</t>
    </rPh>
    <rPh sb="208" eb="210">
      <t>ヘイキン</t>
    </rPh>
    <rPh sb="212" eb="213">
      <t>タカ</t>
    </rPh>
    <rPh sb="214" eb="216">
      <t>スイジュン</t>
    </rPh>
    <rPh sb="274" eb="276">
      <t>キギョウ</t>
    </rPh>
    <rPh sb="276" eb="277">
      <t>サイ</t>
    </rPh>
    <rPh sb="282" eb="284">
      <t>シンキ</t>
    </rPh>
    <rPh sb="285" eb="287">
      <t>カリイレ</t>
    </rPh>
    <rPh sb="325" eb="326">
      <t>サラ</t>
    </rPh>
    <rPh sb="484" eb="485">
      <t>ネン</t>
    </rPh>
    <rPh sb="485" eb="486">
      <t>ド</t>
    </rPh>
    <rPh sb="497" eb="498">
      <t>タカ</t>
    </rPh>
    <rPh sb="502" eb="504">
      <t>ヘイセイ</t>
    </rPh>
    <rPh sb="529" eb="530">
      <t>ブン</t>
    </rPh>
    <rPh sb="531" eb="532">
      <t>オモ</t>
    </rPh>
    <rPh sb="533" eb="535">
      <t>ヨウイン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</si>
</sst>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c:v>
                </c:pt>
                <c:pt idx="1">
                  <c:v>0</c:v>
                </c:pt>
                <c:pt idx="2" formatCode="#,##0.00;&quot;△&quot;#,##0.00;&quot;-&quot;">
                  <c:v>1.1399999999999999</c:v>
                </c:pt>
                <c:pt idx="3" formatCode="#,##0.00;&quot;△&quot;#,##0.00;&quot;-&quot;">
                  <c:v>0.05</c:v>
                </c:pt>
                <c:pt idx="4" formatCode="#,##0.00;&quot;△&quot;#,##0.00;&quot;-&quot;">
                  <c:v>0.48</c:v>
                </c:pt>
              </c:numCache>
            </c:numRef>
          </c:val>
          <c:extLst>
            <c:ext xmlns:c16="http://schemas.microsoft.com/office/drawing/2014/chart" uri="{C3380CC4-5D6E-409C-BE32-E72D297353CC}">
              <c16:uniqueId val="{00000000-616D-4FB2-94AC-92D4C62A2B90}"/>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0.42</c:v>
                </c:pt>
                <c:pt idx="1">
                  <c:v>0.67</c:v>
                </c:pt>
                <c:pt idx="2">
                  <c:v>0.52</c:v>
                </c:pt>
                <c:pt idx="3">
                  <c:v>0.46</c:v>
                </c:pt>
                <c:pt idx="4">
                  <c:v>0.43</c:v>
                </c:pt>
              </c:numCache>
            </c:numRef>
          </c:val>
          <c:smooth val="0"/>
          <c:extLst>
            <c:ext xmlns:c16="http://schemas.microsoft.com/office/drawing/2014/chart" uri="{C3380CC4-5D6E-409C-BE32-E72D297353CC}">
              <c16:uniqueId val="{00000001-616D-4FB2-94AC-92D4C62A2B90}"/>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106.66</c:v>
                </c:pt>
                <c:pt idx="1">
                  <c:v>108.48</c:v>
                </c:pt>
                <c:pt idx="2">
                  <c:v>108.74</c:v>
                </c:pt>
                <c:pt idx="3">
                  <c:v>114.49</c:v>
                </c:pt>
                <c:pt idx="4">
                  <c:v>108.51</c:v>
                </c:pt>
              </c:numCache>
            </c:numRef>
          </c:val>
          <c:extLst>
            <c:ext xmlns:c16="http://schemas.microsoft.com/office/drawing/2014/chart" uri="{C3380CC4-5D6E-409C-BE32-E72D297353CC}">
              <c16:uniqueId val="{00000000-4685-44CD-BC4E-8E3DFCA1D762}"/>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111.5</c:v>
                </c:pt>
                <c:pt idx="1">
                  <c:v>111.79</c:v>
                </c:pt>
                <c:pt idx="2">
                  <c:v>111.37</c:v>
                </c:pt>
                <c:pt idx="3">
                  <c:v>109.77</c:v>
                </c:pt>
                <c:pt idx="4">
                  <c:v>105.45</c:v>
                </c:pt>
              </c:numCache>
            </c:numRef>
          </c:val>
          <c:smooth val="0"/>
          <c:extLst>
            <c:ext xmlns:c16="http://schemas.microsoft.com/office/drawing/2014/chart" uri="{C3380CC4-5D6E-409C-BE32-E72D297353CC}">
              <c16:uniqueId val="{00000001-4685-44CD-BC4E-8E3DFCA1D762}"/>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45.69</c:v>
                </c:pt>
                <c:pt idx="1">
                  <c:v>42.94</c:v>
                </c:pt>
                <c:pt idx="2">
                  <c:v>44.36</c:v>
                </c:pt>
                <c:pt idx="3">
                  <c:v>45.66</c:v>
                </c:pt>
                <c:pt idx="4">
                  <c:v>47.3</c:v>
                </c:pt>
              </c:numCache>
            </c:numRef>
          </c:val>
          <c:extLst>
            <c:ext xmlns:c16="http://schemas.microsoft.com/office/drawing/2014/chart" uri="{C3380CC4-5D6E-409C-BE32-E72D297353CC}">
              <c16:uniqueId val="{00000000-3C4C-4B9B-A43B-F10CB1F4D66A}"/>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43.52</c:v>
                </c:pt>
                <c:pt idx="1">
                  <c:v>43.96</c:v>
                </c:pt>
                <c:pt idx="2">
                  <c:v>45.8</c:v>
                </c:pt>
                <c:pt idx="3">
                  <c:v>46.28</c:v>
                </c:pt>
                <c:pt idx="4">
                  <c:v>49.34</c:v>
                </c:pt>
              </c:numCache>
            </c:numRef>
          </c:val>
          <c:smooth val="0"/>
          <c:extLst>
            <c:ext xmlns:c16="http://schemas.microsoft.com/office/drawing/2014/chart" uri="{C3380CC4-5D6E-409C-BE32-E72D297353CC}">
              <c16:uniqueId val="{00000001-3C4C-4B9B-A43B-F10CB1F4D66A}"/>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27.6</c:v>
                </c:pt>
                <c:pt idx="1">
                  <c:v>28.01</c:v>
                </c:pt>
                <c:pt idx="2">
                  <c:v>27.06</c:v>
                </c:pt>
                <c:pt idx="3">
                  <c:v>36.28</c:v>
                </c:pt>
                <c:pt idx="4">
                  <c:v>36.61</c:v>
                </c:pt>
              </c:numCache>
            </c:numRef>
          </c:val>
          <c:extLst>
            <c:ext xmlns:c16="http://schemas.microsoft.com/office/drawing/2014/chart" uri="{C3380CC4-5D6E-409C-BE32-E72D297353CC}">
              <c16:uniqueId val="{00000000-B47B-473E-A4DB-1CB32A7C3CF5}"/>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12.35</c:v>
                </c:pt>
                <c:pt idx="1">
                  <c:v>11.91</c:v>
                </c:pt>
                <c:pt idx="2">
                  <c:v>20.02</c:v>
                </c:pt>
                <c:pt idx="3">
                  <c:v>18.03</c:v>
                </c:pt>
                <c:pt idx="4">
                  <c:v>22.75</c:v>
                </c:pt>
              </c:numCache>
            </c:numRef>
          </c:val>
          <c:smooth val="0"/>
          <c:extLst>
            <c:ext xmlns:c16="http://schemas.microsoft.com/office/drawing/2014/chart" uri="{C3380CC4-5D6E-409C-BE32-E72D297353CC}">
              <c16:uniqueId val="{00000001-B47B-473E-A4DB-1CB32A7C3CF5}"/>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534-4736-A345-271872200B4A}"/>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7.41</c:v>
                </c:pt>
                <c:pt idx="1">
                  <c:v>4.03</c:v>
                </c:pt>
                <c:pt idx="2">
                  <c:v>3.02</c:v>
                </c:pt>
                <c:pt idx="3">
                  <c:v>4.96</c:v>
                </c:pt>
                <c:pt idx="4">
                  <c:v>29.38</c:v>
                </c:pt>
              </c:numCache>
            </c:numRef>
          </c:val>
          <c:smooth val="0"/>
          <c:extLst>
            <c:ext xmlns:c16="http://schemas.microsoft.com/office/drawing/2014/chart" uri="{C3380CC4-5D6E-409C-BE32-E72D297353CC}">
              <c16:uniqueId val="{00000001-5534-4736-A345-271872200B4A}"/>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559.41</c:v>
                </c:pt>
                <c:pt idx="1">
                  <c:v>1105.04</c:v>
                </c:pt>
                <c:pt idx="2">
                  <c:v>740.41</c:v>
                </c:pt>
                <c:pt idx="3">
                  <c:v>1212.97</c:v>
                </c:pt>
                <c:pt idx="4">
                  <c:v>1282.9000000000001</c:v>
                </c:pt>
              </c:numCache>
            </c:numRef>
          </c:val>
          <c:extLst>
            <c:ext xmlns:c16="http://schemas.microsoft.com/office/drawing/2014/chart" uri="{C3380CC4-5D6E-409C-BE32-E72D297353CC}">
              <c16:uniqueId val="{00000000-ED50-4EC9-8496-A364B27496A5}"/>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515.9</c:v>
                </c:pt>
                <c:pt idx="1">
                  <c:v>548.71</c:v>
                </c:pt>
                <c:pt idx="2">
                  <c:v>533.21</c:v>
                </c:pt>
                <c:pt idx="3">
                  <c:v>563.05999999999995</c:v>
                </c:pt>
                <c:pt idx="4">
                  <c:v>413.82</c:v>
                </c:pt>
              </c:numCache>
            </c:numRef>
          </c:val>
          <c:smooth val="0"/>
          <c:extLst>
            <c:ext xmlns:c16="http://schemas.microsoft.com/office/drawing/2014/chart" uri="{C3380CC4-5D6E-409C-BE32-E72D297353CC}">
              <c16:uniqueId val="{00000001-ED50-4EC9-8496-A364B27496A5}"/>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803.35</c:v>
                </c:pt>
                <c:pt idx="1">
                  <c:v>768.6</c:v>
                </c:pt>
                <c:pt idx="2">
                  <c:v>773.82</c:v>
                </c:pt>
                <c:pt idx="3">
                  <c:v>770.2</c:v>
                </c:pt>
                <c:pt idx="4">
                  <c:v>770.77</c:v>
                </c:pt>
              </c:numCache>
            </c:numRef>
          </c:val>
          <c:extLst>
            <c:ext xmlns:c16="http://schemas.microsoft.com/office/drawing/2014/chart" uri="{C3380CC4-5D6E-409C-BE32-E72D297353CC}">
              <c16:uniqueId val="{00000000-CAFD-4225-81FE-9A5DFEB17D5C}"/>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771.33</c:v>
                </c:pt>
                <c:pt idx="1">
                  <c:v>669.22</c:v>
                </c:pt>
                <c:pt idx="2">
                  <c:v>634.09</c:v>
                </c:pt>
                <c:pt idx="3">
                  <c:v>651.9</c:v>
                </c:pt>
                <c:pt idx="4">
                  <c:v>698.55</c:v>
                </c:pt>
              </c:numCache>
            </c:numRef>
          </c:val>
          <c:smooth val="0"/>
          <c:extLst>
            <c:ext xmlns:c16="http://schemas.microsoft.com/office/drawing/2014/chart" uri="{C3380CC4-5D6E-409C-BE32-E72D297353CC}">
              <c16:uniqueId val="{00000001-CAFD-4225-81FE-9A5DFEB17D5C}"/>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30.1</c:v>
                </c:pt>
                <c:pt idx="1">
                  <c:v>28.1</c:v>
                </c:pt>
                <c:pt idx="2">
                  <c:v>28.49</c:v>
                </c:pt>
                <c:pt idx="3">
                  <c:v>27.09</c:v>
                </c:pt>
                <c:pt idx="4">
                  <c:v>28.28</c:v>
                </c:pt>
              </c:numCache>
            </c:numRef>
          </c:val>
          <c:extLst>
            <c:ext xmlns:c16="http://schemas.microsoft.com/office/drawing/2014/chart" uri="{C3380CC4-5D6E-409C-BE32-E72D297353CC}">
              <c16:uniqueId val="{00000000-EED1-416C-9513-D6B25DC8A01C}"/>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69.099999999999994</c:v>
                </c:pt>
                <c:pt idx="1">
                  <c:v>73.34</c:v>
                </c:pt>
                <c:pt idx="2">
                  <c:v>76.739999999999995</c:v>
                </c:pt>
                <c:pt idx="3">
                  <c:v>75.28</c:v>
                </c:pt>
                <c:pt idx="4">
                  <c:v>73.7</c:v>
                </c:pt>
              </c:numCache>
            </c:numRef>
          </c:val>
          <c:smooth val="0"/>
          <c:extLst>
            <c:ext xmlns:c16="http://schemas.microsoft.com/office/drawing/2014/chart" uri="{C3380CC4-5D6E-409C-BE32-E72D297353CC}">
              <c16:uniqueId val="{00000001-EED1-416C-9513-D6B25DC8A01C}"/>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1113.08</c:v>
                </c:pt>
                <c:pt idx="1">
                  <c:v>1192.71</c:v>
                </c:pt>
                <c:pt idx="2">
                  <c:v>1183.17</c:v>
                </c:pt>
                <c:pt idx="3">
                  <c:v>1246.5</c:v>
                </c:pt>
                <c:pt idx="4">
                  <c:v>1195.96</c:v>
                </c:pt>
              </c:numCache>
            </c:numRef>
          </c:val>
          <c:extLst>
            <c:ext xmlns:c16="http://schemas.microsoft.com/office/drawing/2014/chart" uri="{C3380CC4-5D6E-409C-BE32-E72D297353CC}">
              <c16:uniqueId val="{00000000-4A46-4083-87A1-6EF8F41B3804}"/>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297.49</c:v>
                </c:pt>
                <c:pt idx="1">
                  <c:v>261.75</c:v>
                </c:pt>
                <c:pt idx="2">
                  <c:v>252.45</c:v>
                </c:pt>
                <c:pt idx="3">
                  <c:v>255.35</c:v>
                </c:pt>
                <c:pt idx="4">
                  <c:v>261.02</c:v>
                </c:pt>
              </c:numCache>
            </c:numRef>
          </c:val>
          <c:smooth val="0"/>
          <c:extLst>
            <c:ext xmlns:c16="http://schemas.microsoft.com/office/drawing/2014/chart" uri="{C3380CC4-5D6E-409C-BE32-E72D297353CC}">
              <c16:uniqueId val="{00000001-4A46-4083-87A1-6EF8F41B3804}"/>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37.69</c:v>
                </c:pt>
                <c:pt idx="1">
                  <c:v>39.64</c:v>
                </c:pt>
                <c:pt idx="2">
                  <c:v>39.57</c:v>
                </c:pt>
                <c:pt idx="3">
                  <c:v>39.729999999999997</c:v>
                </c:pt>
                <c:pt idx="4">
                  <c:v>37.270000000000003</c:v>
                </c:pt>
              </c:numCache>
            </c:numRef>
          </c:val>
          <c:extLst>
            <c:ext xmlns:c16="http://schemas.microsoft.com/office/drawing/2014/chart" uri="{C3380CC4-5D6E-409C-BE32-E72D297353CC}">
              <c16:uniqueId val="{00000000-104C-45EC-94E5-512140152D0D}"/>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48.71</c:v>
                </c:pt>
                <c:pt idx="1">
                  <c:v>50.04</c:v>
                </c:pt>
                <c:pt idx="2">
                  <c:v>47.18</c:v>
                </c:pt>
                <c:pt idx="3">
                  <c:v>45.73</c:v>
                </c:pt>
                <c:pt idx="4">
                  <c:v>49.01</c:v>
                </c:pt>
              </c:numCache>
            </c:numRef>
          </c:val>
          <c:smooth val="0"/>
          <c:extLst>
            <c:ext xmlns:c16="http://schemas.microsoft.com/office/drawing/2014/chart" uri="{C3380CC4-5D6E-409C-BE32-E72D297353CC}">
              <c16:uniqueId val="{00000001-104C-45EC-94E5-512140152D0D}"/>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84.38</c:v>
                </c:pt>
                <c:pt idx="1">
                  <c:v>80.38</c:v>
                </c:pt>
                <c:pt idx="2">
                  <c:v>77.430000000000007</c:v>
                </c:pt>
                <c:pt idx="3">
                  <c:v>79.09</c:v>
                </c:pt>
                <c:pt idx="4">
                  <c:v>81.52</c:v>
                </c:pt>
              </c:numCache>
            </c:numRef>
          </c:val>
          <c:extLst>
            <c:ext xmlns:c16="http://schemas.microsoft.com/office/drawing/2014/chart" uri="{C3380CC4-5D6E-409C-BE32-E72D297353CC}">
              <c16:uniqueId val="{00000000-9F29-4A41-B34D-7E8B96E3AA7A}"/>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85.87</c:v>
                </c:pt>
                <c:pt idx="1">
                  <c:v>83.83</c:v>
                </c:pt>
                <c:pt idx="2">
                  <c:v>80.209999999999994</c:v>
                </c:pt>
                <c:pt idx="3">
                  <c:v>80.25</c:v>
                </c:pt>
                <c:pt idx="4">
                  <c:v>76.569999999999993</c:v>
                </c:pt>
              </c:numCache>
            </c:numRef>
          </c:val>
          <c:smooth val="0"/>
          <c:extLst>
            <c:ext xmlns:c16="http://schemas.microsoft.com/office/drawing/2014/chart" uri="{C3380CC4-5D6E-409C-BE32-E72D297353CC}">
              <c16:uniqueId val="{00000001-9F29-4A41-B34D-7E8B96E3AA7A}"/>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【102.72】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【28.47】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【244.67】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【989.92】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【76.64】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【68.67】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【40.79】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【15.98】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【0.44】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BF16"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4" t="s">
        <v>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row>
    <row r="3" spans="1:78" ht="9.75" customHeight="1" x14ac:dyDescent="0.15">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row>
    <row r="4" spans="1:78" ht="9.75" customHeight="1" x14ac:dyDescent="0.15">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5" t="str">
        <f>データ!H6</f>
        <v>愛媛県　松山市</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6"/>
      <c r="AE6" s="86"/>
      <c r="AF6" s="86"/>
      <c r="AG6" s="8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4"/>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3"/>
      <c r="BK7" s="3"/>
      <c r="BL7" s="5" t="s">
        <v>9</v>
      </c>
      <c r="BM7" s="6"/>
      <c r="BN7" s="6"/>
      <c r="BO7" s="6"/>
      <c r="BP7" s="6"/>
      <c r="BQ7" s="6"/>
      <c r="BR7" s="6"/>
      <c r="BS7" s="6"/>
      <c r="BT7" s="6"/>
      <c r="BU7" s="6"/>
      <c r="BV7" s="6"/>
      <c r="BW7" s="6"/>
      <c r="BX7" s="6"/>
      <c r="BY7" s="7"/>
    </row>
    <row r="8" spans="1:78" ht="18.75" customHeight="1" x14ac:dyDescent="0.15">
      <c r="A8" s="2"/>
      <c r="B8" s="80" t="str">
        <f>データ!$I$6</f>
        <v>法適用</v>
      </c>
      <c r="C8" s="81"/>
      <c r="D8" s="81"/>
      <c r="E8" s="81"/>
      <c r="F8" s="81"/>
      <c r="G8" s="81"/>
      <c r="H8" s="81"/>
      <c r="I8" s="80" t="str">
        <f>データ!$J$6</f>
        <v>水道事業</v>
      </c>
      <c r="J8" s="81"/>
      <c r="K8" s="81"/>
      <c r="L8" s="81"/>
      <c r="M8" s="81"/>
      <c r="N8" s="81"/>
      <c r="O8" s="82"/>
      <c r="P8" s="83" t="str">
        <f>データ!$K$6</f>
        <v>簡易水道事業</v>
      </c>
      <c r="Q8" s="83"/>
      <c r="R8" s="83"/>
      <c r="S8" s="83"/>
      <c r="T8" s="83"/>
      <c r="U8" s="83"/>
      <c r="V8" s="83"/>
      <c r="W8" s="83" t="str">
        <f>データ!$L$6</f>
        <v>C3</v>
      </c>
      <c r="X8" s="83"/>
      <c r="Y8" s="83"/>
      <c r="Z8" s="83"/>
      <c r="AA8" s="83"/>
      <c r="AB8" s="83"/>
      <c r="AC8" s="83"/>
      <c r="AD8" s="83" t="str">
        <f>データ!$M$6</f>
        <v>その他</v>
      </c>
      <c r="AE8" s="83"/>
      <c r="AF8" s="83"/>
      <c r="AG8" s="83"/>
      <c r="AH8" s="83"/>
      <c r="AI8" s="83"/>
      <c r="AJ8" s="83"/>
      <c r="AK8" s="4"/>
      <c r="AL8" s="71">
        <f>データ!$R$6</f>
        <v>511310</v>
      </c>
      <c r="AM8" s="71"/>
      <c r="AN8" s="71"/>
      <c r="AO8" s="71"/>
      <c r="AP8" s="71"/>
      <c r="AQ8" s="71"/>
      <c r="AR8" s="71"/>
      <c r="AS8" s="71"/>
      <c r="AT8" s="67">
        <f>データ!$S$6</f>
        <v>429.4</v>
      </c>
      <c r="AU8" s="68"/>
      <c r="AV8" s="68"/>
      <c r="AW8" s="68"/>
      <c r="AX8" s="68"/>
      <c r="AY8" s="68"/>
      <c r="AZ8" s="68"/>
      <c r="BA8" s="68"/>
      <c r="BB8" s="70">
        <f>データ!$T$6</f>
        <v>1190.75</v>
      </c>
      <c r="BC8" s="70"/>
      <c r="BD8" s="70"/>
      <c r="BE8" s="70"/>
      <c r="BF8" s="70"/>
      <c r="BG8" s="70"/>
      <c r="BH8" s="70"/>
      <c r="BI8" s="70"/>
      <c r="BJ8" s="3"/>
      <c r="BK8" s="3"/>
      <c r="BL8" s="74" t="s">
        <v>10</v>
      </c>
      <c r="BM8" s="75"/>
      <c r="BN8" s="8" t="s">
        <v>11</v>
      </c>
      <c r="BO8" s="9"/>
      <c r="BP8" s="9"/>
      <c r="BQ8" s="9"/>
      <c r="BR8" s="9"/>
      <c r="BS8" s="9"/>
      <c r="BT8" s="9"/>
      <c r="BU8" s="9"/>
      <c r="BV8" s="9"/>
      <c r="BW8" s="9"/>
      <c r="BX8" s="9"/>
      <c r="BY8" s="10"/>
    </row>
    <row r="9" spans="1:78" ht="18.75" customHeight="1" x14ac:dyDescent="0.15">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4"/>
      <c r="AI9" s="4"/>
      <c r="AJ9" s="4"/>
      <c r="AK9" s="4"/>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3"/>
      <c r="BK9" s="3"/>
      <c r="BL9" s="65" t="s">
        <v>19</v>
      </c>
      <c r="BM9" s="66"/>
      <c r="BN9" s="11" t="s">
        <v>20</v>
      </c>
      <c r="BO9" s="12"/>
      <c r="BP9" s="12"/>
      <c r="BQ9" s="12"/>
      <c r="BR9" s="12"/>
      <c r="BS9" s="12"/>
      <c r="BT9" s="12"/>
      <c r="BU9" s="12"/>
      <c r="BV9" s="12"/>
      <c r="BW9" s="12"/>
      <c r="BX9" s="12"/>
      <c r="BY9" s="13"/>
    </row>
    <row r="10" spans="1:78" ht="18.75" customHeight="1" x14ac:dyDescent="0.15">
      <c r="A10" s="2"/>
      <c r="B10" s="67" t="str">
        <f>データ!$N$6</f>
        <v>-</v>
      </c>
      <c r="C10" s="68"/>
      <c r="D10" s="68"/>
      <c r="E10" s="68"/>
      <c r="F10" s="68"/>
      <c r="G10" s="68"/>
      <c r="H10" s="68"/>
      <c r="I10" s="67">
        <f>データ!$O$6</f>
        <v>80.849999999999994</v>
      </c>
      <c r="J10" s="68"/>
      <c r="K10" s="68"/>
      <c r="L10" s="68"/>
      <c r="M10" s="68"/>
      <c r="N10" s="68"/>
      <c r="O10" s="69"/>
      <c r="P10" s="70">
        <f>データ!$P$6</f>
        <v>0.49</v>
      </c>
      <c r="Q10" s="70"/>
      <c r="R10" s="70"/>
      <c r="S10" s="70"/>
      <c r="T10" s="70"/>
      <c r="U10" s="70"/>
      <c r="V10" s="70"/>
      <c r="W10" s="71">
        <f>データ!$Q$6</f>
        <v>5678</v>
      </c>
      <c r="X10" s="71"/>
      <c r="Y10" s="71"/>
      <c r="Z10" s="71"/>
      <c r="AA10" s="71"/>
      <c r="AB10" s="71"/>
      <c r="AC10" s="71"/>
      <c r="AD10" s="2"/>
      <c r="AE10" s="2"/>
      <c r="AF10" s="2"/>
      <c r="AG10" s="2"/>
      <c r="AH10" s="4"/>
      <c r="AI10" s="4"/>
      <c r="AJ10" s="4"/>
      <c r="AK10" s="4"/>
      <c r="AL10" s="71">
        <f>データ!$U$6</f>
        <v>2475</v>
      </c>
      <c r="AM10" s="71"/>
      <c r="AN10" s="71"/>
      <c r="AO10" s="71"/>
      <c r="AP10" s="71"/>
      <c r="AQ10" s="71"/>
      <c r="AR10" s="71"/>
      <c r="AS10" s="71"/>
      <c r="AT10" s="67">
        <f>データ!$V$6</f>
        <v>6.4</v>
      </c>
      <c r="AU10" s="68"/>
      <c r="AV10" s="68"/>
      <c r="AW10" s="68"/>
      <c r="AX10" s="68"/>
      <c r="AY10" s="68"/>
      <c r="AZ10" s="68"/>
      <c r="BA10" s="68"/>
      <c r="BB10" s="70">
        <f>データ!$W$6</f>
        <v>386.72</v>
      </c>
      <c r="BC10" s="70"/>
      <c r="BD10" s="70"/>
      <c r="BE10" s="70"/>
      <c r="BF10" s="70"/>
      <c r="BG10" s="70"/>
      <c r="BH10" s="70"/>
      <c r="BI10" s="70"/>
      <c r="BJ10" s="2"/>
      <c r="BK10" s="2"/>
      <c r="BL10" s="72" t="s">
        <v>21</v>
      </c>
      <c r="BM10" s="73"/>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1" t="s">
        <v>113</v>
      </c>
      <c r="BM16" s="52"/>
      <c r="BN16" s="52"/>
      <c r="BO16" s="52"/>
      <c r="BP16" s="52"/>
      <c r="BQ16" s="52"/>
      <c r="BR16" s="52"/>
      <c r="BS16" s="52"/>
      <c r="BT16" s="52"/>
      <c r="BU16" s="52"/>
      <c r="BV16" s="52"/>
      <c r="BW16" s="52"/>
      <c r="BX16" s="52"/>
      <c r="BY16" s="52"/>
      <c r="BZ16" s="53"/>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1"/>
      <c r="BM17" s="52"/>
      <c r="BN17" s="52"/>
      <c r="BO17" s="52"/>
      <c r="BP17" s="52"/>
      <c r="BQ17" s="52"/>
      <c r="BR17" s="52"/>
      <c r="BS17" s="52"/>
      <c r="BT17" s="52"/>
      <c r="BU17" s="52"/>
      <c r="BV17" s="52"/>
      <c r="BW17" s="52"/>
      <c r="BX17" s="52"/>
      <c r="BY17" s="52"/>
      <c r="BZ17" s="53"/>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1"/>
      <c r="BM18" s="52"/>
      <c r="BN18" s="52"/>
      <c r="BO18" s="52"/>
      <c r="BP18" s="52"/>
      <c r="BQ18" s="52"/>
      <c r="BR18" s="52"/>
      <c r="BS18" s="52"/>
      <c r="BT18" s="52"/>
      <c r="BU18" s="52"/>
      <c r="BV18" s="52"/>
      <c r="BW18" s="52"/>
      <c r="BX18" s="52"/>
      <c r="BY18" s="52"/>
      <c r="BZ18" s="53"/>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1"/>
      <c r="BM19" s="52"/>
      <c r="BN19" s="52"/>
      <c r="BO19" s="52"/>
      <c r="BP19" s="52"/>
      <c r="BQ19" s="52"/>
      <c r="BR19" s="52"/>
      <c r="BS19" s="52"/>
      <c r="BT19" s="52"/>
      <c r="BU19" s="52"/>
      <c r="BV19" s="52"/>
      <c r="BW19" s="52"/>
      <c r="BX19" s="52"/>
      <c r="BY19" s="52"/>
      <c r="BZ19" s="53"/>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1"/>
      <c r="BM20" s="52"/>
      <c r="BN20" s="52"/>
      <c r="BO20" s="52"/>
      <c r="BP20" s="52"/>
      <c r="BQ20" s="52"/>
      <c r="BR20" s="52"/>
      <c r="BS20" s="52"/>
      <c r="BT20" s="52"/>
      <c r="BU20" s="52"/>
      <c r="BV20" s="52"/>
      <c r="BW20" s="52"/>
      <c r="BX20" s="52"/>
      <c r="BY20" s="52"/>
      <c r="BZ20" s="53"/>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1"/>
      <c r="BM21" s="52"/>
      <c r="BN21" s="52"/>
      <c r="BO21" s="52"/>
      <c r="BP21" s="52"/>
      <c r="BQ21" s="52"/>
      <c r="BR21" s="52"/>
      <c r="BS21" s="52"/>
      <c r="BT21" s="52"/>
      <c r="BU21" s="52"/>
      <c r="BV21" s="52"/>
      <c r="BW21" s="52"/>
      <c r="BX21" s="52"/>
      <c r="BY21" s="52"/>
      <c r="BZ21" s="53"/>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1"/>
      <c r="BM22" s="52"/>
      <c r="BN22" s="52"/>
      <c r="BO22" s="52"/>
      <c r="BP22" s="52"/>
      <c r="BQ22" s="52"/>
      <c r="BR22" s="52"/>
      <c r="BS22" s="52"/>
      <c r="BT22" s="52"/>
      <c r="BU22" s="52"/>
      <c r="BV22" s="52"/>
      <c r="BW22" s="52"/>
      <c r="BX22" s="52"/>
      <c r="BY22" s="52"/>
      <c r="BZ22" s="53"/>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1"/>
      <c r="BM23" s="52"/>
      <c r="BN23" s="52"/>
      <c r="BO23" s="52"/>
      <c r="BP23" s="52"/>
      <c r="BQ23" s="52"/>
      <c r="BR23" s="52"/>
      <c r="BS23" s="52"/>
      <c r="BT23" s="52"/>
      <c r="BU23" s="52"/>
      <c r="BV23" s="52"/>
      <c r="BW23" s="52"/>
      <c r="BX23" s="52"/>
      <c r="BY23" s="52"/>
      <c r="BZ23" s="53"/>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1"/>
      <c r="BM24" s="52"/>
      <c r="BN24" s="52"/>
      <c r="BO24" s="52"/>
      <c r="BP24" s="52"/>
      <c r="BQ24" s="52"/>
      <c r="BR24" s="52"/>
      <c r="BS24" s="52"/>
      <c r="BT24" s="52"/>
      <c r="BU24" s="52"/>
      <c r="BV24" s="52"/>
      <c r="BW24" s="52"/>
      <c r="BX24" s="52"/>
      <c r="BY24" s="52"/>
      <c r="BZ24" s="53"/>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1"/>
      <c r="BM25" s="52"/>
      <c r="BN25" s="52"/>
      <c r="BO25" s="52"/>
      <c r="BP25" s="52"/>
      <c r="BQ25" s="52"/>
      <c r="BR25" s="52"/>
      <c r="BS25" s="52"/>
      <c r="BT25" s="52"/>
      <c r="BU25" s="52"/>
      <c r="BV25" s="52"/>
      <c r="BW25" s="52"/>
      <c r="BX25" s="52"/>
      <c r="BY25" s="52"/>
      <c r="BZ25" s="53"/>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1"/>
      <c r="BM26" s="52"/>
      <c r="BN26" s="52"/>
      <c r="BO26" s="52"/>
      <c r="BP26" s="52"/>
      <c r="BQ26" s="52"/>
      <c r="BR26" s="52"/>
      <c r="BS26" s="52"/>
      <c r="BT26" s="52"/>
      <c r="BU26" s="52"/>
      <c r="BV26" s="52"/>
      <c r="BW26" s="52"/>
      <c r="BX26" s="52"/>
      <c r="BY26" s="52"/>
      <c r="BZ26" s="53"/>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1"/>
      <c r="BM27" s="52"/>
      <c r="BN27" s="52"/>
      <c r="BO27" s="52"/>
      <c r="BP27" s="52"/>
      <c r="BQ27" s="52"/>
      <c r="BR27" s="52"/>
      <c r="BS27" s="52"/>
      <c r="BT27" s="52"/>
      <c r="BU27" s="52"/>
      <c r="BV27" s="52"/>
      <c r="BW27" s="52"/>
      <c r="BX27" s="52"/>
      <c r="BY27" s="52"/>
      <c r="BZ27" s="53"/>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1"/>
      <c r="BM28" s="52"/>
      <c r="BN28" s="52"/>
      <c r="BO28" s="52"/>
      <c r="BP28" s="52"/>
      <c r="BQ28" s="52"/>
      <c r="BR28" s="52"/>
      <c r="BS28" s="52"/>
      <c r="BT28" s="52"/>
      <c r="BU28" s="52"/>
      <c r="BV28" s="52"/>
      <c r="BW28" s="52"/>
      <c r="BX28" s="52"/>
      <c r="BY28" s="52"/>
      <c r="BZ28" s="53"/>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1"/>
      <c r="BM29" s="52"/>
      <c r="BN29" s="52"/>
      <c r="BO29" s="52"/>
      <c r="BP29" s="52"/>
      <c r="BQ29" s="52"/>
      <c r="BR29" s="52"/>
      <c r="BS29" s="52"/>
      <c r="BT29" s="52"/>
      <c r="BU29" s="52"/>
      <c r="BV29" s="52"/>
      <c r="BW29" s="52"/>
      <c r="BX29" s="52"/>
      <c r="BY29" s="52"/>
      <c r="BZ29" s="53"/>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1"/>
      <c r="BM30" s="52"/>
      <c r="BN30" s="52"/>
      <c r="BO30" s="52"/>
      <c r="BP30" s="52"/>
      <c r="BQ30" s="52"/>
      <c r="BR30" s="52"/>
      <c r="BS30" s="52"/>
      <c r="BT30" s="52"/>
      <c r="BU30" s="52"/>
      <c r="BV30" s="52"/>
      <c r="BW30" s="52"/>
      <c r="BX30" s="52"/>
      <c r="BY30" s="52"/>
      <c r="BZ30" s="53"/>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1"/>
      <c r="BM31" s="52"/>
      <c r="BN31" s="52"/>
      <c r="BO31" s="52"/>
      <c r="BP31" s="52"/>
      <c r="BQ31" s="52"/>
      <c r="BR31" s="52"/>
      <c r="BS31" s="52"/>
      <c r="BT31" s="52"/>
      <c r="BU31" s="52"/>
      <c r="BV31" s="52"/>
      <c r="BW31" s="52"/>
      <c r="BX31" s="52"/>
      <c r="BY31" s="52"/>
      <c r="BZ31" s="53"/>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1"/>
      <c r="BM32" s="52"/>
      <c r="BN32" s="52"/>
      <c r="BO32" s="52"/>
      <c r="BP32" s="52"/>
      <c r="BQ32" s="52"/>
      <c r="BR32" s="52"/>
      <c r="BS32" s="52"/>
      <c r="BT32" s="52"/>
      <c r="BU32" s="52"/>
      <c r="BV32" s="52"/>
      <c r="BW32" s="52"/>
      <c r="BX32" s="52"/>
      <c r="BY32" s="52"/>
      <c r="BZ32" s="53"/>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1"/>
      <c r="BM33" s="52"/>
      <c r="BN33" s="52"/>
      <c r="BO33" s="52"/>
      <c r="BP33" s="52"/>
      <c r="BQ33" s="52"/>
      <c r="BR33" s="52"/>
      <c r="BS33" s="52"/>
      <c r="BT33" s="52"/>
      <c r="BU33" s="52"/>
      <c r="BV33" s="52"/>
      <c r="BW33" s="52"/>
      <c r="BX33" s="52"/>
      <c r="BY33" s="52"/>
      <c r="BZ33" s="53"/>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1"/>
      <c r="BM34" s="52"/>
      <c r="BN34" s="52"/>
      <c r="BO34" s="52"/>
      <c r="BP34" s="52"/>
      <c r="BQ34" s="52"/>
      <c r="BR34" s="52"/>
      <c r="BS34" s="52"/>
      <c r="BT34" s="52"/>
      <c r="BU34" s="52"/>
      <c r="BV34" s="52"/>
      <c r="BW34" s="52"/>
      <c r="BX34" s="52"/>
      <c r="BY34" s="52"/>
      <c r="BZ34" s="53"/>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1"/>
      <c r="BM35" s="52"/>
      <c r="BN35" s="52"/>
      <c r="BO35" s="52"/>
      <c r="BP35" s="52"/>
      <c r="BQ35" s="52"/>
      <c r="BR35" s="52"/>
      <c r="BS35" s="52"/>
      <c r="BT35" s="52"/>
      <c r="BU35" s="52"/>
      <c r="BV35" s="52"/>
      <c r="BW35" s="52"/>
      <c r="BX35" s="52"/>
      <c r="BY35" s="52"/>
      <c r="BZ35" s="53"/>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1"/>
      <c r="BM36" s="52"/>
      <c r="BN36" s="52"/>
      <c r="BO36" s="52"/>
      <c r="BP36" s="52"/>
      <c r="BQ36" s="52"/>
      <c r="BR36" s="52"/>
      <c r="BS36" s="52"/>
      <c r="BT36" s="52"/>
      <c r="BU36" s="52"/>
      <c r="BV36" s="52"/>
      <c r="BW36" s="52"/>
      <c r="BX36" s="52"/>
      <c r="BY36" s="52"/>
      <c r="BZ36" s="53"/>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1"/>
      <c r="BM37" s="52"/>
      <c r="BN37" s="52"/>
      <c r="BO37" s="52"/>
      <c r="BP37" s="52"/>
      <c r="BQ37" s="52"/>
      <c r="BR37" s="52"/>
      <c r="BS37" s="52"/>
      <c r="BT37" s="52"/>
      <c r="BU37" s="52"/>
      <c r="BV37" s="52"/>
      <c r="BW37" s="52"/>
      <c r="BX37" s="52"/>
      <c r="BY37" s="52"/>
      <c r="BZ37" s="53"/>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1"/>
      <c r="BM38" s="52"/>
      <c r="BN38" s="52"/>
      <c r="BO38" s="52"/>
      <c r="BP38" s="52"/>
      <c r="BQ38" s="52"/>
      <c r="BR38" s="52"/>
      <c r="BS38" s="52"/>
      <c r="BT38" s="52"/>
      <c r="BU38" s="52"/>
      <c r="BV38" s="52"/>
      <c r="BW38" s="52"/>
      <c r="BX38" s="52"/>
      <c r="BY38" s="52"/>
      <c r="BZ38" s="53"/>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1"/>
      <c r="BM39" s="52"/>
      <c r="BN39" s="52"/>
      <c r="BO39" s="52"/>
      <c r="BP39" s="52"/>
      <c r="BQ39" s="52"/>
      <c r="BR39" s="52"/>
      <c r="BS39" s="52"/>
      <c r="BT39" s="52"/>
      <c r="BU39" s="52"/>
      <c r="BV39" s="52"/>
      <c r="BW39" s="52"/>
      <c r="BX39" s="52"/>
      <c r="BY39" s="52"/>
      <c r="BZ39" s="53"/>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1"/>
      <c r="BM40" s="52"/>
      <c r="BN40" s="52"/>
      <c r="BO40" s="52"/>
      <c r="BP40" s="52"/>
      <c r="BQ40" s="52"/>
      <c r="BR40" s="52"/>
      <c r="BS40" s="52"/>
      <c r="BT40" s="52"/>
      <c r="BU40" s="52"/>
      <c r="BV40" s="52"/>
      <c r="BW40" s="52"/>
      <c r="BX40" s="52"/>
      <c r="BY40" s="52"/>
      <c r="BZ40" s="53"/>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1"/>
      <c r="BM41" s="52"/>
      <c r="BN41" s="52"/>
      <c r="BO41" s="52"/>
      <c r="BP41" s="52"/>
      <c r="BQ41" s="52"/>
      <c r="BR41" s="52"/>
      <c r="BS41" s="52"/>
      <c r="BT41" s="52"/>
      <c r="BU41" s="52"/>
      <c r="BV41" s="52"/>
      <c r="BW41" s="52"/>
      <c r="BX41" s="52"/>
      <c r="BY41" s="52"/>
      <c r="BZ41" s="53"/>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1"/>
      <c r="BM42" s="52"/>
      <c r="BN42" s="52"/>
      <c r="BO42" s="52"/>
      <c r="BP42" s="52"/>
      <c r="BQ42" s="52"/>
      <c r="BR42" s="52"/>
      <c r="BS42" s="52"/>
      <c r="BT42" s="52"/>
      <c r="BU42" s="52"/>
      <c r="BV42" s="52"/>
      <c r="BW42" s="52"/>
      <c r="BX42" s="52"/>
      <c r="BY42" s="52"/>
      <c r="BZ42" s="53"/>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1"/>
      <c r="BM43" s="52"/>
      <c r="BN43" s="52"/>
      <c r="BO43" s="52"/>
      <c r="BP43" s="52"/>
      <c r="BQ43" s="52"/>
      <c r="BR43" s="52"/>
      <c r="BS43" s="52"/>
      <c r="BT43" s="52"/>
      <c r="BU43" s="52"/>
      <c r="BV43" s="52"/>
      <c r="BW43" s="52"/>
      <c r="BX43" s="52"/>
      <c r="BY43" s="52"/>
      <c r="BZ43" s="53"/>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111</v>
      </c>
      <c r="BM47" s="52"/>
      <c r="BN47" s="52"/>
      <c r="BO47" s="52"/>
      <c r="BP47" s="52"/>
      <c r="BQ47" s="52"/>
      <c r="BR47" s="52"/>
      <c r="BS47" s="52"/>
      <c r="BT47" s="52"/>
      <c r="BU47" s="52"/>
      <c r="BV47" s="52"/>
      <c r="BW47" s="52"/>
      <c r="BX47" s="52"/>
      <c r="BY47" s="52"/>
      <c r="BZ47" s="53"/>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52"/>
      <c r="BN55" s="52"/>
      <c r="BO55" s="52"/>
      <c r="BP55" s="52"/>
      <c r="BQ55" s="52"/>
      <c r="BR55" s="52"/>
      <c r="BS55" s="52"/>
      <c r="BT55" s="52"/>
      <c r="BU55" s="52"/>
      <c r="BV55" s="52"/>
      <c r="BW55" s="52"/>
      <c r="BX55" s="52"/>
      <c r="BY55" s="52"/>
      <c r="BZ55" s="53"/>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1"/>
      <c r="BM60" s="52"/>
      <c r="BN60" s="52"/>
      <c r="BO60" s="52"/>
      <c r="BP60" s="52"/>
      <c r="BQ60" s="52"/>
      <c r="BR60" s="52"/>
      <c r="BS60" s="52"/>
      <c r="BT60" s="52"/>
      <c r="BU60" s="52"/>
      <c r="BV60" s="52"/>
      <c r="BW60" s="52"/>
      <c r="BX60" s="52"/>
      <c r="BY60" s="52"/>
      <c r="BZ60" s="5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1"/>
      <c r="BM61" s="52"/>
      <c r="BN61" s="52"/>
      <c r="BO61" s="52"/>
      <c r="BP61" s="52"/>
      <c r="BQ61" s="52"/>
      <c r="BR61" s="52"/>
      <c r="BS61" s="52"/>
      <c r="BT61" s="52"/>
      <c r="BU61" s="52"/>
      <c r="BV61" s="52"/>
      <c r="BW61" s="52"/>
      <c r="BX61" s="52"/>
      <c r="BY61" s="52"/>
      <c r="BZ61" s="53"/>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112</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【102.72】</v>
      </c>
      <c r="F85" s="27" t="str">
        <f>データ!AS6</f>
        <v>【28.47】</v>
      </c>
      <c r="G85" s="27" t="str">
        <f>データ!BD6</f>
        <v>【244.67】</v>
      </c>
      <c r="H85" s="27" t="str">
        <f>データ!BO6</f>
        <v>【989.92】</v>
      </c>
      <c r="I85" s="27" t="str">
        <f>データ!BZ6</f>
        <v>【68.67】</v>
      </c>
      <c r="J85" s="27" t="str">
        <f>データ!CK6</f>
        <v>【264.82】</v>
      </c>
      <c r="K85" s="27" t="str">
        <f>データ!CV6</f>
        <v>【51.13】</v>
      </c>
      <c r="L85" s="27" t="str">
        <f>データ!DG6</f>
        <v>【76.64】</v>
      </c>
      <c r="M85" s="27" t="str">
        <f>データ!DR6</f>
        <v>【40.79】</v>
      </c>
      <c r="N85" s="27" t="str">
        <f>データ!EC6</f>
        <v>【15.98】</v>
      </c>
      <c r="O85" s="27" t="str">
        <f>データ!EN6</f>
        <v>【0.44】</v>
      </c>
    </row>
  </sheetData>
  <sheetProtection algorithmName="SHA-512" hashValue="iyw4TIgu2P2gxZE4VcnlQbBTW2XJlPkGJSaRjNEFxMhWBr/ivEhve5XUtatlGhxNllxWPGSZU+0NvGFNQv64ng==" saltValue="X5xMFeMDgijYV/FlVR0+wA=="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2019</v>
      </c>
      <c r="C6" s="34">
        <f t="shared" ref="C6:W6" si="3">C7</f>
        <v>382019</v>
      </c>
      <c r="D6" s="34">
        <f t="shared" si="3"/>
        <v>46</v>
      </c>
      <c r="E6" s="34">
        <f t="shared" si="3"/>
        <v>1</v>
      </c>
      <c r="F6" s="34">
        <f t="shared" si="3"/>
        <v>0</v>
      </c>
      <c r="G6" s="34">
        <f t="shared" si="3"/>
        <v>5</v>
      </c>
      <c r="H6" s="34" t="str">
        <f t="shared" si="3"/>
        <v>愛媛県　松山市</v>
      </c>
      <c r="I6" s="34" t="str">
        <f t="shared" si="3"/>
        <v>法適用</v>
      </c>
      <c r="J6" s="34" t="str">
        <f t="shared" si="3"/>
        <v>水道事業</v>
      </c>
      <c r="K6" s="34" t="str">
        <f t="shared" si="3"/>
        <v>簡易水道事業</v>
      </c>
      <c r="L6" s="34" t="str">
        <f t="shared" si="3"/>
        <v>C3</v>
      </c>
      <c r="M6" s="34" t="str">
        <f t="shared" si="3"/>
        <v>その他</v>
      </c>
      <c r="N6" s="35" t="str">
        <f t="shared" si="3"/>
        <v>-</v>
      </c>
      <c r="O6" s="35">
        <f t="shared" si="3"/>
        <v>80.849999999999994</v>
      </c>
      <c r="P6" s="35">
        <f t="shared" si="3"/>
        <v>0.49</v>
      </c>
      <c r="Q6" s="35">
        <f t="shared" si="3"/>
        <v>5678</v>
      </c>
      <c r="R6" s="35">
        <f t="shared" si="3"/>
        <v>511310</v>
      </c>
      <c r="S6" s="35">
        <f t="shared" si="3"/>
        <v>429.4</v>
      </c>
      <c r="T6" s="35">
        <f t="shared" si="3"/>
        <v>1190.75</v>
      </c>
      <c r="U6" s="35">
        <f t="shared" si="3"/>
        <v>2475</v>
      </c>
      <c r="V6" s="35">
        <f t="shared" si="3"/>
        <v>6.4</v>
      </c>
      <c r="W6" s="35">
        <f t="shared" si="3"/>
        <v>386.72</v>
      </c>
      <c r="X6" s="36">
        <f>IF(X7="",NA(),X7)</f>
        <v>106.66</v>
      </c>
      <c r="Y6" s="36">
        <f t="shared" ref="Y6:AG6" si="4">IF(Y7="",NA(),Y7)</f>
        <v>108.48</v>
      </c>
      <c r="Z6" s="36">
        <f t="shared" si="4"/>
        <v>108.74</v>
      </c>
      <c r="AA6" s="36">
        <f t="shared" si="4"/>
        <v>114.49</v>
      </c>
      <c r="AB6" s="36">
        <f t="shared" si="4"/>
        <v>108.51</v>
      </c>
      <c r="AC6" s="36">
        <f t="shared" si="4"/>
        <v>111.5</v>
      </c>
      <c r="AD6" s="36">
        <f t="shared" si="4"/>
        <v>111.79</v>
      </c>
      <c r="AE6" s="36">
        <f t="shared" si="4"/>
        <v>111.37</v>
      </c>
      <c r="AF6" s="36">
        <f t="shared" si="4"/>
        <v>109.77</v>
      </c>
      <c r="AG6" s="36">
        <f t="shared" si="4"/>
        <v>105.45</v>
      </c>
      <c r="AH6" s="35" t="str">
        <f>IF(AH7="","",IF(AH7="-","【-】","【"&amp;SUBSTITUTE(TEXT(AH7,"#,##0.00"),"-","△")&amp;"】"))</f>
        <v>【102.72】</v>
      </c>
      <c r="AI6" s="35">
        <f>IF(AI7="",NA(),AI7)</f>
        <v>0</v>
      </c>
      <c r="AJ6" s="35">
        <f t="shared" ref="AJ6:AR6" si="5">IF(AJ7="",NA(),AJ7)</f>
        <v>0</v>
      </c>
      <c r="AK6" s="35">
        <f t="shared" si="5"/>
        <v>0</v>
      </c>
      <c r="AL6" s="35">
        <f t="shared" si="5"/>
        <v>0</v>
      </c>
      <c r="AM6" s="35">
        <f t="shared" si="5"/>
        <v>0</v>
      </c>
      <c r="AN6" s="36">
        <f t="shared" si="5"/>
        <v>7.41</v>
      </c>
      <c r="AO6" s="36">
        <f t="shared" si="5"/>
        <v>4.03</v>
      </c>
      <c r="AP6" s="36">
        <f t="shared" si="5"/>
        <v>3.02</v>
      </c>
      <c r="AQ6" s="36">
        <f t="shared" si="5"/>
        <v>4.96</v>
      </c>
      <c r="AR6" s="36">
        <f t="shared" si="5"/>
        <v>29.38</v>
      </c>
      <c r="AS6" s="35" t="str">
        <f>IF(AS7="","",IF(AS7="-","【-】","【"&amp;SUBSTITUTE(TEXT(AS7,"#,##0.00"),"-","△")&amp;"】"))</f>
        <v>【28.47】</v>
      </c>
      <c r="AT6" s="36">
        <f>IF(AT7="",NA(),AT7)</f>
        <v>559.41</v>
      </c>
      <c r="AU6" s="36">
        <f t="shared" ref="AU6:BC6" si="6">IF(AU7="",NA(),AU7)</f>
        <v>1105.04</v>
      </c>
      <c r="AV6" s="36">
        <f t="shared" si="6"/>
        <v>740.41</v>
      </c>
      <c r="AW6" s="36">
        <f t="shared" si="6"/>
        <v>1212.97</v>
      </c>
      <c r="AX6" s="36">
        <f t="shared" si="6"/>
        <v>1282.9000000000001</v>
      </c>
      <c r="AY6" s="36">
        <f t="shared" si="6"/>
        <v>515.9</v>
      </c>
      <c r="AZ6" s="36">
        <f t="shared" si="6"/>
        <v>548.71</v>
      </c>
      <c r="BA6" s="36">
        <f t="shared" si="6"/>
        <v>533.21</v>
      </c>
      <c r="BB6" s="36">
        <f t="shared" si="6"/>
        <v>563.05999999999995</v>
      </c>
      <c r="BC6" s="36">
        <f t="shared" si="6"/>
        <v>413.82</v>
      </c>
      <c r="BD6" s="35" t="str">
        <f>IF(BD7="","",IF(BD7="-","【-】","【"&amp;SUBSTITUTE(TEXT(BD7,"#,##0.00"),"-","△")&amp;"】"))</f>
        <v>【244.67】</v>
      </c>
      <c r="BE6" s="36">
        <f>IF(BE7="",NA(),BE7)</f>
        <v>803.35</v>
      </c>
      <c r="BF6" s="36">
        <f t="shared" ref="BF6:BN6" si="7">IF(BF7="",NA(),BF7)</f>
        <v>768.6</v>
      </c>
      <c r="BG6" s="36">
        <f t="shared" si="7"/>
        <v>773.82</v>
      </c>
      <c r="BH6" s="36">
        <f t="shared" si="7"/>
        <v>770.2</v>
      </c>
      <c r="BI6" s="36">
        <f t="shared" si="7"/>
        <v>770.77</v>
      </c>
      <c r="BJ6" s="36">
        <f t="shared" si="7"/>
        <v>771.33</v>
      </c>
      <c r="BK6" s="36">
        <f t="shared" si="7"/>
        <v>669.22</v>
      </c>
      <c r="BL6" s="36">
        <f t="shared" si="7"/>
        <v>634.09</v>
      </c>
      <c r="BM6" s="36">
        <f t="shared" si="7"/>
        <v>651.9</v>
      </c>
      <c r="BN6" s="36">
        <f t="shared" si="7"/>
        <v>698.55</v>
      </c>
      <c r="BO6" s="35" t="str">
        <f>IF(BO7="","",IF(BO7="-","【-】","【"&amp;SUBSTITUTE(TEXT(BO7,"#,##0.00"),"-","△")&amp;"】"))</f>
        <v>【989.92】</v>
      </c>
      <c r="BP6" s="36">
        <f>IF(BP7="",NA(),BP7)</f>
        <v>30.1</v>
      </c>
      <c r="BQ6" s="36">
        <f t="shared" ref="BQ6:BY6" si="8">IF(BQ7="",NA(),BQ7)</f>
        <v>28.1</v>
      </c>
      <c r="BR6" s="36">
        <f t="shared" si="8"/>
        <v>28.49</v>
      </c>
      <c r="BS6" s="36">
        <f t="shared" si="8"/>
        <v>27.09</v>
      </c>
      <c r="BT6" s="36">
        <f t="shared" si="8"/>
        <v>28.28</v>
      </c>
      <c r="BU6" s="36">
        <f t="shared" si="8"/>
        <v>69.099999999999994</v>
      </c>
      <c r="BV6" s="36">
        <f t="shared" si="8"/>
        <v>73.34</v>
      </c>
      <c r="BW6" s="36">
        <f t="shared" si="8"/>
        <v>76.739999999999995</v>
      </c>
      <c r="BX6" s="36">
        <f t="shared" si="8"/>
        <v>75.28</v>
      </c>
      <c r="BY6" s="36">
        <f t="shared" si="8"/>
        <v>73.7</v>
      </c>
      <c r="BZ6" s="35" t="str">
        <f>IF(BZ7="","",IF(BZ7="-","【-】","【"&amp;SUBSTITUTE(TEXT(BZ7,"#,##0.00"),"-","△")&amp;"】"))</f>
        <v>【68.67】</v>
      </c>
      <c r="CA6" s="36">
        <f>IF(CA7="",NA(),CA7)</f>
        <v>1113.08</v>
      </c>
      <c r="CB6" s="36">
        <f t="shared" ref="CB6:CJ6" si="9">IF(CB7="",NA(),CB7)</f>
        <v>1192.71</v>
      </c>
      <c r="CC6" s="36">
        <f t="shared" si="9"/>
        <v>1183.17</v>
      </c>
      <c r="CD6" s="36">
        <f t="shared" si="9"/>
        <v>1246.5</v>
      </c>
      <c r="CE6" s="36">
        <f t="shared" si="9"/>
        <v>1195.96</v>
      </c>
      <c r="CF6" s="36">
        <f t="shared" si="9"/>
        <v>297.49</v>
      </c>
      <c r="CG6" s="36">
        <f t="shared" si="9"/>
        <v>261.75</v>
      </c>
      <c r="CH6" s="36">
        <f t="shared" si="9"/>
        <v>252.45</v>
      </c>
      <c r="CI6" s="36">
        <f t="shared" si="9"/>
        <v>255.35</v>
      </c>
      <c r="CJ6" s="36">
        <f t="shared" si="9"/>
        <v>261.02</v>
      </c>
      <c r="CK6" s="35" t="str">
        <f>IF(CK7="","",IF(CK7="-","【-】","【"&amp;SUBSTITUTE(TEXT(CK7,"#,##0.00"),"-","△")&amp;"】"))</f>
        <v>【264.82】</v>
      </c>
      <c r="CL6" s="36">
        <f>IF(CL7="",NA(),CL7)</f>
        <v>37.69</v>
      </c>
      <c r="CM6" s="36">
        <f t="shared" ref="CM6:CU6" si="10">IF(CM7="",NA(),CM7)</f>
        <v>39.64</v>
      </c>
      <c r="CN6" s="36">
        <f t="shared" si="10"/>
        <v>39.57</v>
      </c>
      <c r="CO6" s="36">
        <f t="shared" si="10"/>
        <v>39.729999999999997</v>
      </c>
      <c r="CP6" s="36">
        <f t="shared" si="10"/>
        <v>37.270000000000003</v>
      </c>
      <c r="CQ6" s="36">
        <f t="shared" si="10"/>
        <v>48.71</v>
      </c>
      <c r="CR6" s="36">
        <f t="shared" si="10"/>
        <v>50.04</v>
      </c>
      <c r="CS6" s="36">
        <f t="shared" si="10"/>
        <v>47.18</v>
      </c>
      <c r="CT6" s="36">
        <f t="shared" si="10"/>
        <v>45.73</v>
      </c>
      <c r="CU6" s="36">
        <f t="shared" si="10"/>
        <v>49.01</v>
      </c>
      <c r="CV6" s="35" t="str">
        <f>IF(CV7="","",IF(CV7="-","【-】","【"&amp;SUBSTITUTE(TEXT(CV7,"#,##0.00"),"-","△")&amp;"】"))</f>
        <v>【51.13】</v>
      </c>
      <c r="CW6" s="36">
        <f>IF(CW7="",NA(),CW7)</f>
        <v>84.38</v>
      </c>
      <c r="CX6" s="36">
        <f t="shared" ref="CX6:DF6" si="11">IF(CX7="",NA(),CX7)</f>
        <v>80.38</v>
      </c>
      <c r="CY6" s="36">
        <f t="shared" si="11"/>
        <v>77.430000000000007</v>
      </c>
      <c r="CZ6" s="36">
        <f t="shared" si="11"/>
        <v>79.09</v>
      </c>
      <c r="DA6" s="36">
        <f t="shared" si="11"/>
        <v>81.52</v>
      </c>
      <c r="DB6" s="36">
        <f t="shared" si="11"/>
        <v>85.87</v>
      </c>
      <c r="DC6" s="36">
        <f t="shared" si="11"/>
        <v>83.83</v>
      </c>
      <c r="DD6" s="36">
        <f t="shared" si="11"/>
        <v>80.209999999999994</v>
      </c>
      <c r="DE6" s="36">
        <f t="shared" si="11"/>
        <v>80.25</v>
      </c>
      <c r="DF6" s="36">
        <f t="shared" si="11"/>
        <v>76.569999999999993</v>
      </c>
      <c r="DG6" s="35" t="str">
        <f>IF(DG7="","",IF(DG7="-","【-】","【"&amp;SUBSTITUTE(TEXT(DG7,"#,##0.00"),"-","△")&amp;"】"))</f>
        <v>【76.64】</v>
      </c>
      <c r="DH6" s="36">
        <f>IF(DH7="",NA(),DH7)</f>
        <v>45.69</v>
      </c>
      <c r="DI6" s="36">
        <f t="shared" ref="DI6:DQ6" si="12">IF(DI7="",NA(),DI7)</f>
        <v>42.94</v>
      </c>
      <c r="DJ6" s="36">
        <f t="shared" si="12"/>
        <v>44.36</v>
      </c>
      <c r="DK6" s="36">
        <f t="shared" si="12"/>
        <v>45.66</v>
      </c>
      <c r="DL6" s="36">
        <f t="shared" si="12"/>
        <v>47.3</v>
      </c>
      <c r="DM6" s="36">
        <f t="shared" si="12"/>
        <v>43.52</v>
      </c>
      <c r="DN6" s="36">
        <f t="shared" si="12"/>
        <v>43.96</v>
      </c>
      <c r="DO6" s="36">
        <f t="shared" si="12"/>
        <v>45.8</v>
      </c>
      <c r="DP6" s="36">
        <f t="shared" si="12"/>
        <v>46.28</v>
      </c>
      <c r="DQ6" s="36">
        <f t="shared" si="12"/>
        <v>49.34</v>
      </c>
      <c r="DR6" s="35" t="str">
        <f>IF(DR7="","",IF(DR7="-","【-】","【"&amp;SUBSTITUTE(TEXT(DR7,"#,##0.00"),"-","△")&amp;"】"))</f>
        <v>【40.79】</v>
      </c>
      <c r="DS6" s="36">
        <f>IF(DS7="",NA(),DS7)</f>
        <v>27.6</v>
      </c>
      <c r="DT6" s="36">
        <f t="shared" ref="DT6:EB6" si="13">IF(DT7="",NA(),DT7)</f>
        <v>28.01</v>
      </c>
      <c r="DU6" s="36">
        <f t="shared" si="13"/>
        <v>27.06</v>
      </c>
      <c r="DV6" s="36">
        <f t="shared" si="13"/>
        <v>36.28</v>
      </c>
      <c r="DW6" s="36">
        <f t="shared" si="13"/>
        <v>36.61</v>
      </c>
      <c r="DX6" s="36">
        <f t="shared" si="13"/>
        <v>12.35</v>
      </c>
      <c r="DY6" s="36">
        <f t="shared" si="13"/>
        <v>11.91</v>
      </c>
      <c r="DZ6" s="36">
        <f t="shared" si="13"/>
        <v>20.02</v>
      </c>
      <c r="EA6" s="36">
        <f t="shared" si="13"/>
        <v>18.03</v>
      </c>
      <c r="EB6" s="36">
        <f t="shared" si="13"/>
        <v>22.75</v>
      </c>
      <c r="EC6" s="35" t="str">
        <f>IF(EC7="","",IF(EC7="-","【-】","【"&amp;SUBSTITUTE(TEXT(EC7,"#,##0.00"),"-","△")&amp;"】"))</f>
        <v>【15.98】</v>
      </c>
      <c r="ED6" s="35">
        <f>IF(ED7="",NA(),ED7)</f>
        <v>0</v>
      </c>
      <c r="EE6" s="35">
        <f t="shared" ref="EE6:EM6" si="14">IF(EE7="",NA(),EE7)</f>
        <v>0</v>
      </c>
      <c r="EF6" s="36">
        <f t="shared" si="14"/>
        <v>1.1399999999999999</v>
      </c>
      <c r="EG6" s="36">
        <f t="shared" si="14"/>
        <v>0.05</v>
      </c>
      <c r="EH6" s="36">
        <f t="shared" si="14"/>
        <v>0.48</v>
      </c>
      <c r="EI6" s="36">
        <f t="shared" si="14"/>
        <v>0.42</v>
      </c>
      <c r="EJ6" s="36">
        <f t="shared" si="14"/>
        <v>0.67</v>
      </c>
      <c r="EK6" s="36">
        <f t="shared" si="14"/>
        <v>0.52</v>
      </c>
      <c r="EL6" s="36">
        <f t="shared" si="14"/>
        <v>0.46</v>
      </c>
      <c r="EM6" s="36">
        <f t="shared" si="14"/>
        <v>0.43</v>
      </c>
      <c r="EN6" s="35" t="str">
        <f>IF(EN7="","",IF(EN7="-","【-】","【"&amp;SUBSTITUTE(TEXT(EN7,"#,##0.00"),"-","△")&amp;"】"))</f>
        <v>【0.44】</v>
      </c>
    </row>
    <row r="7" spans="1:144" s="37" customFormat="1" x14ac:dyDescent="0.15">
      <c r="A7" s="29"/>
      <c r="B7" s="38">
        <v>2019</v>
      </c>
      <c r="C7" s="38">
        <v>382019</v>
      </c>
      <c r="D7" s="38">
        <v>46</v>
      </c>
      <c r="E7" s="38">
        <v>1</v>
      </c>
      <c r="F7" s="38">
        <v>0</v>
      </c>
      <c r="G7" s="38">
        <v>5</v>
      </c>
      <c r="H7" s="38" t="s">
        <v>93</v>
      </c>
      <c r="I7" s="38" t="s">
        <v>94</v>
      </c>
      <c r="J7" s="38" t="s">
        <v>95</v>
      </c>
      <c r="K7" s="38" t="s">
        <v>96</v>
      </c>
      <c r="L7" s="38" t="s">
        <v>97</v>
      </c>
      <c r="M7" s="38" t="s">
        <v>98</v>
      </c>
      <c r="N7" s="39" t="s">
        <v>99</v>
      </c>
      <c r="O7" s="39">
        <v>80.849999999999994</v>
      </c>
      <c r="P7" s="39">
        <v>0.49</v>
      </c>
      <c r="Q7" s="39">
        <v>5678</v>
      </c>
      <c r="R7" s="39">
        <v>511310</v>
      </c>
      <c r="S7" s="39">
        <v>429.4</v>
      </c>
      <c r="T7" s="39">
        <v>1190.75</v>
      </c>
      <c r="U7" s="39">
        <v>2475</v>
      </c>
      <c r="V7" s="39">
        <v>6.4</v>
      </c>
      <c r="W7" s="39">
        <v>386.72</v>
      </c>
      <c r="X7" s="39">
        <v>106.66</v>
      </c>
      <c r="Y7" s="39">
        <v>108.48</v>
      </c>
      <c r="Z7" s="39">
        <v>108.74</v>
      </c>
      <c r="AA7" s="39">
        <v>114.49</v>
      </c>
      <c r="AB7" s="39">
        <v>108.51</v>
      </c>
      <c r="AC7" s="39">
        <v>111.5</v>
      </c>
      <c r="AD7" s="39">
        <v>111.79</v>
      </c>
      <c r="AE7" s="39">
        <v>111.37</v>
      </c>
      <c r="AF7" s="39">
        <v>109.77</v>
      </c>
      <c r="AG7" s="39">
        <v>105.45</v>
      </c>
      <c r="AH7" s="39">
        <v>102.72</v>
      </c>
      <c r="AI7" s="39">
        <v>0</v>
      </c>
      <c r="AJ7" s="39">
        <v>0</v>
      </c>
      <c r="AK7" s="39">
        <v>0</v>
      </c>
      <c r="AL7" s="39">
        <v>0</v>
      </c>
      <c r="AM7" s="39">
        <v>0</v>
      </c>
      <c r="AN7" s="39">
        <v>7.41</v>
      </c>
      <c r="AO7" s="39">
        <v>4.03</v>
      </c>
      <c r="AP7" s="39">
        <v>3.02</v>
      </c>
      <c r="AQ7" s="39">
        <v>4.96</v>
      </c>
      <c r="AR7" s="39">
        <v>29.38</v>
      </c>
      <c r="AS7" s="39">
        <v>28.47</v>
      </c>
      <c r="AT7" s="39">
        <v>559.41</v>
      </c>
      <c r="AU7" s="39">
        <v>1105.04</v>
      </c>
      <c r="AV7" s="39">
        <v>740.41</v>
      </c>
      <c r="AW7" s="39">
        <v>1212.97</v>
      </c>
      <c r="AX7" s="39">
        <v>1282.9000000000001</v>
      </c>
      <c r="AY7" s="39">
        <v>515.9</v>
      </c>
      <c r="AZ7" s="39">
        <v>548.71</v>
      </c>
      <c r="BA7" s="39">
        <v>533.21</v>
      </c>
      <c r="BB7" s="39">
        <v>563.05999999999995</v>
      </c>
      <c r="BC7" s="39">
        <v>413.82</v>
      </c>
      <c r="BD7" s="39">
        <v>244.67</v>
      </c>
      <c r="BE7" s="39">
        <v>803.35</v>
      </c>
      <c r="BF7" s="39">
        <v>768.6</v>
      </c>
      <c r="BG7" s="39">
        <v>773.82</v>
      </c>
      <c r="BH7" s="39">
        <v>770.2</v>
      </c>
      <c r="BI7" s="39">
        <v>770.77</v>
      </c>
      <c r="BJ7" s="39">
        <v>771.33</v>
      </c>
      <c r="BK7" s="39">
        <v>669.22</v>
      </c>
      <c r="BL7" s="39">
        <v>634.09</v>
      </c>
      <c r="BM7" s="39">
        <v>651.9</v>
      </c>
      <c r="BN7" s="39">
        <v>698.55</v>
      </c>
      <c r="BO7" s="39">
        <v>989.92</v>
      </c>
      <c r="BP7" s="39">
        <v>30.1</v>
      </c>
      <c r="BQ7" s="39">
        <v>28.1</v>
      </c>
      <c r="BR7" s="39">
        <v>28.49</v>
      </c>
      <c r="BS7" s="39">
        <v>27.09</v>
      </c>
      <c r="BT7" s="39">
        <v>28.28</v>
      </c>
      <c r="BU7" s="39">
        <v>69.099999999999994</v>
      </c>
      <c r="BV7" s="39">
        <v>73.34</v>
      </c>
      <c r="BW7" s="39">
        <v>76.739999999999995</v>
      </c>
      <c r="BX7" s="39">
        <v>75.28</v>
      </c>
      <c r="BY7" s="39">
        <v>73.7</v>
      </c>
      <c r="BZ7" s="39">
        <v>68.67</v>
      </c>
      <c r="CA7" s="39">
        <v>1113.08</v>
      </c>
      <c r="CB7" s="39">
        <v>1192.71</v>
      </c>
      <c r="CC7" s="39">
        <v>1183.17</v>
      </c>
      <c r="CD7" s="39">
        <v>1246.5</v>
      </c>
      <c r="CE7" s="39">
        <v>1195.96</v>
      </c>
      <c r="CF7" s="39">
        <v>297.49</v>
      </c>
      <c r="CG7" s="39">
        <v>261.75</v>
      </c>
      <c r="CH7" s="39">
        <v>252.45</v>
      </c>
      <c r="CI7" s="39">
        <v>255.35</v>
      </c>
      <c r="CJ7" s="39">
        <v>261.02</v>
      </c>
      <c r="CK7" s="39">
        <v>264.82</v>
      </c>
      <c r="CL7" s="39">
        <v>37.69</v>
      </c>
      <c r="CM7" s="39">
        <v>39.64</v>
      </c>
      <c r="CN7" s="39">
        <v>39.57</v>
      </c>
      <c r="CO7" s="39">
        <v>39.729999999999997</v>
      </c>
      <c r="CP7" s="39">
        <v>37.270000000000003</v>
      </c>
      <c r="CQ7" s="39">
        <v>48.71</v>
      </c>
      <c r="CR7" s="39">
        <v>50.04</v>
      </c>
      <c r="CS7" s="39">
        <v>47.18</v>
      </c>
      <c r="CT7" s="39">
        <v>45.73</v>
      </c>
      <c r="CU7" s="39">
        <v>49.01</v>
      </c>
      <c r="CV7" s="39">
        <v>51.13</v>
      </c>
      <c r="CW7" s="39">
        <v>84.38</v>
      </c>
      <c r="CX7" s="39">
        <v>80.38</v>
      </c>
      <c r="CY7" s="39">
        <v>77.430000000000007</v>
      </c>
      <c r="CZ7" s="39">
        <v>79.09</v>
      </c>
      <c r="DA7" s="39">
        <v>81.52</v>
      </c>
      <c r="DB7" s="39">
        <v>85.87</v>
      </c>
      <c r="DC7" s="39">
        <v>83.83</v>
      </c>
      <c r="DD7" s="39">
        <v>80.209999999999994</v>
      </c>
      <c r="DE7" s="39">
        <v>80.25</v>
      </c>
      <c r="DF7" s="39">
        <v>76.569999999999993</v>
      </c>
      <c r="DG7" s="39">
        <v>76.64</v>
      </c>
      <c r="DH7" s="39">
        <v>45.69</v>
      </c>
      <c r="DI7" s="39">
        <v>42.94</v>
      </c>
      <c r="DJ7" s="39">
        <v>44.36</v>
      </c>
      <c r="DK7" s="39">
        <v>45.66</v>
      </c>
      <c r="DL7" s="39">
        <v>47.3</v>
      </c>
      <c r="DM7" s="39">
        <v>43.52</v>
      </c>
      <c r="DN7" s="39">
        <v>43.96</v>
      </c>
      <c r="DO7" s="39">
        <v>45.8</v>
      </c>
      <c r="DP7" s="39">
        <v>46.28</v>
      </c>
      <c r="DQ7" s="39">
        <v>49.34</v>
      </c>
      <c r="DR7" s="39">
        <v>40.79</v>
      </c>
      <c r="DS7" s="39">
        <v>27.6</v>
      </c>
      <c r="DT7" s="39">
        <v>28.01</v>
      </c>
      <c r="DU7" s="39">
        <v>27.06</v>
      </c>
      <c r="DV7" s="39">
        <v>36.28</v>
      </c>
      <c r="DW7" s="39">
        <v>36.61</v>
      </c>
      <c r="DX7" s="39">
        <v>12.35</v>
      </c>
      <c r="DY7" s="39">
        <v>11.91</v>
      </c>
      <c r="DZ7" s="39">
        <v>20.02</v>
      </c>
      <c r="EA7" s="39">
        <v>18.03</v>
      </c>
      <c r="EB7" s="39">
        <v>22.75</v>
      </c>
      <c r="EC7" s="39">
        <v>15.98</v>
      </c>
      <c r="ED7" s="39">
        <v>0</v>
      </c>
      <c r="EE7" s="39">
        <v>0</v>
      </c>
      <c r="EF7" s="39">
        <v>1.1399999999999999</v>
      </c>
      <c r="EG7" s="39">
        <v>0.05</v>
      </c>
      <c r="EH7" s="39">
        <v>0.48</v>
      </c>
      <c r="EI7" s="39">
        <v>0.42</v>
      </c>
      <c r="EJ7" s="39">
        <v>0.67</v>
      </c>
      <c r="EK7" s="39">
        <v>0.52</v>
      </c>
      <c r="EL7" s="39">
        <v>0.46</v>
      </c>
      <c r="EM7" s="39">
        <v>0.43</v>
      </c>
      <c r="EN7" s="39">
        <v>0.44</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15">
      <c r="B11">
        <v>4</v>
      </c>
      <c r="C11">
        <v>3</v>
      </c>
      <c r="D11">
        <v>2</v>
      </c>
      <c r="E11">
        <v>1</v>
      </c>
      <c r="F11">
        <v>0</v>
      </c>
      <c r="G11" t="s">
        <v>105</v>
      </c>
    </row>
    <row r="12" spans="1:144" x14ac:dyDescent="0.15">
      <c r="B12">
        <v>1</v>
      </c>
      <c r="C12">
        <v>1</v>
      </c>
      <c r="D12">
        <v>1</v>
      </c>
      <c r="E12">
        <v>1</v>
      </c>
      <c r="F12">
        <v>1</v>
      </c>
      <c r="G12" t="s">
        <v>106</v>
      </c>
    </row>
    <row r="13" spans="1:144" x14ac:dyDescent="0.15">
      <c r="B13" t="s">
        <v>107</v>
      </c>
      <c r="C13" t="s">
        <v>108</v>
      </c>
      <c r="D13" t="s">
        <v>107</v>
      </c>
      <c r="E13" t="s">
        <v>107</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nt504015</cp:lastModifiedBy>
  <cp:lastPrinted>2021-02-02T00:21:38Z</cp:lastPrinted>
  <dcterms:created xsi:type="dcterms:W3CDTF">2020-12-04T02:14:16Z</dcterms:created>
  <dcterms:modified xsi:type="dcterms:W3CDTF">2021-02-02T00:28:21Z</dcterms:modified>
  <cp:category/>
</cp:coreProperties>
</file>