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22 津島水道企業団\"/>
    </mc:Choice>
  </mc:AlternateContent>
  <workbookProtection workbookAlgorithmName="SHA-512" workbookHashValue="Zn71ojaG9YBnHBpQuvtt+j8pd5VkTjgqRG6GxYGOotjTr+ik1uS6Y138cdXUbkvgJLZKTQ3mybH7fXNezLWDBg==" workbookSaltValue="m052ADJBnZvAhJ6THxDDVA==" workbookSpinCount="100000" lockStructure="1"/>
  <bookViews>
    <workbookView xWindow="-120" yWindow="-120" windowWidth="29040" windowHeight="1584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H85" i="4"/>
  <c r="F85" i="4"/>
  <c r="E85" i="4"/>
  <c r="BB10" i="4"/>
  <c r="AT10" i="4"/>
  <c r="AL10" i="4"/>
  <c r="W10" i="4"/>
  <c r="I10" i="4"/>
  <c r="AT8" i="4"/>
  <c r="AD8" i="4"/>
  <c r="W8" i="4"/>
  <c r="P8" i="4"/>
  <c r="I8" i="4"/>
  <c r="B8" i="4"/>
  <c r="B6" i="4"/>
  <c r="C10" i="5" l="1"/>
  <c r="D10" i="5"/>
  <c r="E10" i="5"/>
  <c r="B10" i="5"/>
</calcChain>
</file>

<file path=xl/sharedStrings.xml><?xml version="1.0" encoding="utf-8"?>
<sst xmlns="http://schemas.openxmlformats.org/spreadsheetml/2006/main" count="223" uniqueCount="107">
  <si>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</si>
  <si>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</si>
  <si>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</si>
  <si>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</si>
  <si>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</si>
  <si>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</si>
  <si>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</si>
  <si>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</si>
  <si>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</si>
  <si>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</si>
  <si>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</si>
  <si>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</si>
  <si>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</si>
  <si>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</si>
  <si>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</si>
  <si>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</si>
  <si>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</si>
  <si>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</si>
  <si>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</si>
  <si>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</si>
  <si>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</si>
  <si>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</si>
  <si>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</si>
  <si>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</si>
  <si>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</si>
  <si>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</si>
  <si>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</si>
  <si>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</si>
  <si>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</si>
  <si>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</si>
  <si>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</si>
  <si>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</si>
  <si>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</si>
  <si>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</si>
  <si>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</si>
  <si>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</si>
  <si>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</si>
  <si>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</si>
  <si>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</si>
  <si>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</si>
  <si>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</si>
  <si>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</si>
  <si>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</si>
  <si>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</si>
  <si>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</si>
  <si>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</si>
  <si>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</si>
  <si>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</si>
  <si>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</si>
  <si>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</si>
  <si>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</si>
  <si>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</si>
  <si>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</si>
  <si>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</si>
  <si>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</si>
  <si>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</si>
  <si>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</si>
  <si>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</si>
  <si>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</si>
  <si>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</si>
  <si>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</si>
  <si>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</si>
  <si>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</si>
  <si>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</si>
  <si>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</si>
  <si>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</si>
  <si>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</si>
  <si>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</si>
  <si>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</si>
  <si>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</si>
  <si>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</si>
  <si>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</si>
  <si>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</si>
  <si>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</si>
  <si>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</si>
  <si>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</si>
  <si>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</si>
  <si>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</si>
  <si>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</si>
  <si>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</si>
  <si>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</si>
  <si>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</si>
  <si>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</si>
  <si>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</si>
  <si>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</si>
  <si>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</si>
  <si>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</si>
  <si>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</si>
  <si>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</si>
  <si>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</si>
  <si>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</si>
  <si>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</si>
  <si>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津島水道企業団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</si>
  <si>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</si>
  <si>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</si>
  <si>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</si>
  <si>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</si>
  <si>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</si>
  <si>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</si>
  <si>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</si>
  <si>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</si>
  <si>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</si>
  <si>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</si>
  <si>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</si>
  <si>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累積欠損金もなく、企業債の償還も終了しているが、施設の老朽化が進み設備の更新が急務となっている。また給水人口・給水量の減少とそれに伴う料金収入の減少により、今後益々経営環境が悪化することが予想される。今後の経営健全化を維持し、設備更新の経費を確保するためにも、平成2年度から据え置いている用水供給料金の改正も検討する必要がある。</t>
    <rPh sb="1" eb="3">
      <t>ルイセキ</t>
    </rPh>
    <rPh sb="3" eb="5">
      <t>ケッソン</t>
    </rPh>
    <rPh sb="5" eb="6">
      <t>キン</t>
    </rPh>
    <rPh sb="10" eb="12">
      <t>キギョウ</t>
    </rPh>
    <rPh sb="12" eb="13">
      <t>サイ</t>
    </rPh>
    <rPh sb="14" eb="16">
      <t>ショウカン</t>
    </rPh>
    <rPh sb="17" eb="19">
      <t>シュウリョウ</t>
    </rPh>
    <rPh sb="25" eb="27">
      <t>シセツ</t>
    </rPh>
    <rPh sb="28" eb="31">
      <t>ロウキュウカ</t>
    </rPh>
    <rPh sb="32" eb="33">
      <t>スス</t>
    </rPh>
    <rPh sb="34" eb="36">
      <t>セツビ</t>
    </rPh>
    <rPh sb="37" eb="39">
      <t>コウシン</t>
    </rPh>
    <rPh sb="40" eb="42">
      <t>キュウム</t>
    </rPh>
    <rPh sb="51" eb="53">
      <t>キュウスイ</t>
    </rPh>
    <rPh sb="53" eb="55">
      <t>ジンコウ</t>
    </rPh>
    <rPh sb="56" eb="58">
      <t>キュウスイ</t>
    </rPh>
    <rPh sb="58" eb="59">
      <t>リョウ</t>
    </rPh>
    <rPh sb="60" eb="62">
      <t>ゲンショウ</t>
    </rPh>
    <rPh sb="66" eb="67">
      <t>トモナ</t>
    </rPh>
    <rPh sb="68" eb="70">
      <t>リョウキン</t>
    </rPh>
    <rPh sb="70" eb="72">
      <t>シュウニュウ</t>
    </rPh>
    <rPh sb="73" eb="75">
      <t>ゲンショウ</t>
    </rPh>
    <rPh sb="79" eb="81">
      <t>コンゴ</t>
    </rPh>
    <rPh sb="81" eb="83">
      <t>マスマス</t>
    </rPh>
    <phoneticPr fontId="4"/>
  </si>
  <si>
    <t>　現在長野、嵐、狩津浄水場の3浄水場を有しているが、給水開始後37年が経過し、施設・設備の老朽化が進んでいる。平成27～28年度にかけて設備更新の設計業務を委託し、また平成29年度アセットマネジメント計画策定を実施している。
　導水管路は県営かんがい排水事業との共同施設であり、平成25年度から3ケ年で愛媛県が機能保全計画策定のための調査を実施し、平成30～令和2年度にかけて、施設の補修・更新工事の設計業務を実施予定である。
　計画では令和3年度から3ケ年で機能保全対策工事を実施予定である。</t>
    <rPh sb="1" eb="3">
      <t>ゲンザイ</t>
    </rPh>
    <rPh sb="114" eb="116">
      <t>ドウスイ</t>
    </rPh>
    <rPh sb="116" eb="117">
      <t>カン</t>
    </rPh>
    <rPh sb="117" eb="118">
      <t>ロ</t>
    </rPh>
    <rPh sb="119" eb="121">
      <t>ケンエイ</t>
    </rPh>
    <rPh sb="125" eb="127">
      <t>ハイスイ</t>
    </rPh>
    <rPh sb="127" eb="129">
      <t>ジギョウ</t>
    </rPh>
    <rPh sb="131" eb="133">
      <t>キョウドウ</t>
    </rPh>
    <rPh sb="133" eb="135">
      <t>シセツ</t>
    </rPh>
    <rPh sb="139" eb="141">
      <t>ヘイセイ</t>
    </rPh>
    <rPh sb="143" eb="145">
      <t>ネンド</t>
    </rPh>
    <rPh sb="149" eb="150">
      <t>ネン</t>
    </rPh>
    <rPh sb="151" eb="154">
      <t>エヒメケン</t>
    </rPh>
    <rPh sb="155" eb="157">
      <t>キノウ</t>
    </rPh>
    <rPh sb="157" eb="159">
      <t>ホゼン</t>
    </rPh>
    <rPh sb="159" eb="161">
      <t>ケイカク</t>
    </rPh>
    <rPh sb="161" eb="163">
      <t>サクテイ</t>
    </rPh>
    <rPh sb="167" eb="169">
      <t>チョウサ</t>
    </rPh>
    <rPh sb="170" eb="172">
      <t>ジッシ</t>
    </rPh>
    <rPh sb="174" eb="176">
      <t>ヘイセイ</t>
    </rPh>
    <rPh sb="179" eb="181">
      <t>レイワ</t>
    </rPh>
    <rPh sb="182" eb="184">
      <t>ネンド</t>
    </rPh>
    <rPh sb="189" eb="191">
      <t>シセツ</t>
    </rPh>
    <rPh sb="192" eb="194">
      <t>ホシュウ</t>
    </rPh>
    <rPh sb="195" eb="197">
      <t>コウシン</t>
    </rPh>
    <rPh sb="197" eb="199">
      <t>コウジ</t>
    </rPh>
    <rPh sb="200" eb="202">
      <t>セッケイ</t>
    </rPh>
    <rPh sb="202" eb="204">
      <t>ギョウム</t>
    </rPh>
    <rPh sb="205" eb="207">
      <t>ジッシ</t>
    </rPh>
    <rPh sb="207" eb="209">
      <t>ヨテイ</t>
    </rPh>
    <rPh sb="215" eb="217">
      <t>ケイカク</t>
    </rPh>
    <rPh sb="219" eb="221">
      <t>レイワ</t>
    </rPh>
    <rPh sb="222" eb="224">
      <t>ネンド</t>
    </rPh>
    <rPh sb="228" eb="229">
      <t>ネン</t>
    </rPh>
    <rPh sb="230" eb="232">
      <t>キノウ</t>
    </rPh>
    <rPh sb="232" eb="234">
      <t>ホゼン</t>
    </rPh>
    <rPh sb="234" eb="236">
      <t>タイサク</t>
    </rPh>
    <rPh sb="236" eb="238">
      <t>コウジ</t>
    </rPh>
    <rPh sb="239" eb="241">
      <t>ジッシ</t>
    </rPh>
    <rPh sb="241" eb="243">
      <t>ヨテイ</t>
    </rPh>
    <phoneticPr fontId="4"/>
  </si>
  <si>
    <t>　給水開始から30年以上が経過し、施設の老朽化が進行しているため、早急に施設の長寿命化を図る必要がある。そのために策定した計画に基づき計画的に設備の更新を実施していく必要がある。
　給水人口・給水量の減少に見合った施設の合理化、設備投資に必要な財源を確保するための適正な料金改定を視野に入れ、健全な経営を維持し、安全で安心な水道用水の安定供給に努める必要がある。
 また、愛媛県水道事業経営健全化検討会の検討結果をもとに、経営健全化に向けて宇和島市水道局との事業統合を推進する必要がある。</t>
    <rPh sb="1" eb="3">
      <t>キュウスイ</t>
    </rPh>
    <rPh sb="3" eb="5">
      <t>カイシ</t>
    </rPh>
    <rPh sb="9" eb="10">
      <t>ネン</t>
    </rPh>
    <rPh sb="10" eb="12">
      <t>イジョウ</t>
    </rPh>
    <rPh sb="13" eb="15">
      <t>ケイカ</t>
    </rPh>
    <rPh sb="17" eb="19">
      <t>シセツ</t>
    </rPh>
    <rPh sb="20" eb="23">
      <t>ロウキュウカ</t>
    </rPh>
    <rPh sb="24" eb="26">
      <t>シンコウ</t>
    </rPh>
    <rPh sb="33" eb="35">
      <t>ソウキュウ</t>
    </rPh>
    <rPh sb="36" eb="38">
      <t>シセツ</t>
    </rPh>
    <rPh sb="39" eb="43">
      <t>チョウジュミョウカ</t>
    </rPh>
    <rPh sb="44" eb="45">
      <t>ハカ</t>
    </rPh>
    <rPh sb="46" eb="48">
      <t>ヒツヨウ</t>
    </rPh>
    <rPh sb="57" eb="59">
      <t>サクテイ</t>
    </rPh>
    <rPh sb="61" eb="63">
      <t>ケイカク</t>
    </rPh>
    <rPh sb="64" eb="65">
      <t>モト</t>
    </rPh>
    <rPh sb="67" eb="70">
      <t>ケイカクテキ</t>
    </rPh>
    <rPh sb="71" eb="73">
      <t>セツビ</t>
    </rPh>
    <rPh sb="74" eb="76">
      <t>コウシン</t>
    </rPh>
    <rPh sb="77" eb="79">
      <t>ジッシ</t>
    </rPh>
    <rPh sb="83" eb="85">
      <t>ヒツヨウ</t>
    </rPh>
    <rPh sb="91" eb="93">
      <t>キュウスイ</t>
    </rPh>
    <rPh sb="93" eb="95">
      <t>ジンコウ</t>
    </rPh>
    <rPh sb="96" eb="98">
      <t>キュウスイ</t>
    </rPh>
    <rPh sb="98" eb="99">
      <t>リョウ</t>
    </rPh>
    <rPh sb="100" eb="102">
      <t>ゲンショウ</t>
    </rPh>
    <rPh sb="103" eb="105">
      <t>ミア</t>
    </rPh>
    <rPh sb="107" eb="109">
      <t>シセツ</t>
    </rPh>
    <rPh sb="110" eb="113">
      <t>ゴウリカ</t>
    </rPh>
    <rPh sb="114" eb="116">
      <t>セツビ</t>
    </rPh>
    <rPh sb="116" eb="118">
      <t>トウシ</t>
    </rPh>
    <rPh sb="119" eb="121">
      <t>ヒツヨウ</t>
    </rPh>
    <rPh sb="122" eb="124">
      <t>ザイゲン</t>
    </rPh>
    <rPh sb="125" eb="127">
      <t>カクホ</t>
    </rPh>
    <rPh sb="132" eb="134">
      <t>テキセイ</t>
    </rPh>
    <rPh sb="135" eb="137">
      <t>リョウキン</t>
    </rPh>
    <rPh sb="137" eb="139">
      <t>カイテイ</t>
    </rPh>
    <rPh sb="140" eb="142">
      <t>シヤ</t>
    </rPh>
    <rPh sb="143" eb="144">
      <t>イ</t>
    </rPh>
    <rPh sb="146" eb="148">
      <t>ケンゼン</t>
    </rPh>
    <rPh sb="149" eb="151">
      <t>ケイエイ</t>
    </rPh>
    <rPh sb="152" eb="154">
      <t>イジ</t>
    </rPh>
    <rPh sb="156" eb="158">
      <t>アンゼン</t>
    </rPh>
    <rPh sb="159" eb="161">
      <t>アンシン</t>
    </rPh>
    <rPh sb="162" eb="164">
      <t>スイドウ</t>
    </rPh>
    <rPh sb="164" eb="166">
      <t>ヨウスイ</t>
    </rPh>
    <rPh sb="167" eb="169">
      <t>アンテイ</t>
    </rPh>
    <rPh sb="169" eb="171">
      <t>キョウキュウ</t>
    </rPh>
    <rPh sb="172" eb="173">
      <t>ツト</t>
    </rPh>
    <rPh sb="175" eb="177">
      <t>ヒツヨウ</t>
    </rPh>
    <rPh sb="186" eb="189">
      <t>エヒメケン</t>
    </rPh>
    <rPh sb="189" eb="191">
      <t>スイドウ</t>
    </rPh>
    <rPh sb="191" eb="193">
      <t>ジギョウ</t>
    </rPh>
    <rPh sb="193" eb="195">
      <t>ケイエイ</t>
    </rPh>
    <rPh sb="195" eb="198">
      <t>ケンゼンカ</t>
    </rPh>
    <rPh sb="198" eb="201">
      <t>ケントウカイ</t>
    </rPh>
    <rPh sb="202" eb="204">
      <t>ケントウ</t>
    </rPh>
    <rPh sb="204" eb="206">
      <t>ケッカ</t>
    </rPh>
    <rPh sb="211" eb="213">
      <t>ケイエイ</t>
    </rPh>
    <rPh sb="213" eb="216">
      <t>ケンゼンカ</t>
    </rPh>
    <rPh sb="217" eb="218">
      <t>ム</t>
    </rPh>
    <rPh sb="220" eb="224">
      <t>ウ</t>
    </rPh>
    <rPh sb="224" eb="227">
      <t>スイドウキョク</t>
    </rPh>
    <rPh sb="229" eb="231">
      <t>ジギョウ</t>
    </rPh>
    <rPh sb="231" eb="233">
      <t>トウゴウ</t>
    </rPh>
    <rPh sb="234" eb="236">
      <t>スイシン</t>
    </rPh>
    <rPh sb="238" eb="24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</si>
</sst>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F2-4763-BEE4-51F4D623B03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0.26</c:v>
                </c:pt>
                <c:pt idx="2">
                  <c:v>0.24</c:v>
                </c:pt>
                <c:pt idx="3">
                  <c:v>0.27</c:v>
                </c:pt>
                <c:pt idx="4">
                  <c:v>0.24</c:v>
                </c:pt>
              </c:numCache>
            </c:numRef>
          </c:val>
          <c:smooth val="0"/>
          <c:extLst>
            <c:ext xmlns:c16="http://schemas.microsoft.com/office/drawing/2014/chart" uri="{C3380CC4-5D6E-409C-BE32-E72D297353CC}">
              <c16:uniqueId val="{00000001-C1F2-4763-BEE4-51F4D623B03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47.73</c:v>
                </c:pt>
                <c:pt idx="1">
                  <c:v>47.82</c:v>
                </c:pt>
                <c:pt idx="2">
                  <c:v>47.69</c:v>
                </c:pt>
                <c:pt idx="3">
                  <c:v>46.21</c:v>
                </c:pt>
                <c:pt idx="4">
                  <c:v>45.75</c:v>
                </c:pt>
              </c:numCache>
            </c:numRef>
          </c:val>
          <c:extLst>
            <c:ext xmlns:c16="http://schemas.microsoft.com/office/drawing/2014/chart" uri="{C3380CC4-5D6E-409C-BE32-E72D297353CC}">
              <c16:uniqueId val="{00000000-00C8-4DCB-90CB-D1F6C7FEDAA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62.69</c:v>
                </c:pt>
                <c:pt idx="1">
                  <c:v>61.82</c:v>
                </c:pt>
                <c:pt idx="2">
                  <c:v>61.66</c:v>
                </c:pt>
                <c:pt idx="3">
                  <c:v>62.19</c:v>
                </c:pt>
                <c:pt idx="4">
                  <c:v>61.77</c:v>
                </c:pt>
              </c:numCache>
            </c:numRef>
          </c:val>
          <c:smooth val="0"/>
          <c:extLst>
            <c:ext xmlns:c16="http://schemas.microsoft.com/office/drawing/2014/chart" uri="{C3380CC4-5D6E-409C-BE32-E72D297353CC}">
              <c16:uniqueId val="{00000001-00C8-4DCB-90CB-D1F6C7FEDAA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ACD-40B0-9D31-7055C16214C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100.03</c:v>
                </c:pt>
                <c:pt idx="2">
                  <c:v>100.05</c:v>
                </c:pt>
                <c:pt idx="3">
                  <c:v>100.05</c:v>
                </c:pt>
                <c:pt idx="4">
                  <c:v>100.08</c:v>
                </c:pt>
              </c:numCache>
            </c:numRef>
          </c:val>
          <c:smooth val="0"/>
          <c:extLst>
            <c:ext xmlns:c16="http://schemas.microsoft.com/office/drawing/2014/chart" uri="{C3380CC4-5D6E-409C-BE32-E72D297353CC}">
              <c16:uniqueId val="{00000001-1ACD-40B0-9D31-7055C16214C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117.73</c:v>
                </c:pt>
                <c:pt idx="1">
                  <c:v>114.78</c:v>
                </c:pt>
                <c:pt idx="2">
                  <c:v>112.14</c:v>
                </c:pt>
                <c:pt idx="3">
                  <c:v>112.74</c:v>
                </c:pt>
                <c:pt idx="4">
                  <c:v>111.81</c:v>
                </c:pt>
              </c:numCache>
            </c:numRef>
          </c:val>
          <c:extLst>
            <c:ext xmlns:c16="http://schemas.microsoft.com/office/drawing/2014/chart" uri="{C3380CC4-5D6E-409C-BE32-E72D297353CC}">
              <c16:uniqueId val="{00000000-CF9D-41B6-880C-4309CC35013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113.47</c:v>
                </c:pt>
                <c:pt idx="1">
                  <c:v>113.33</c:v>
                </c:pt>
                <c:pt idx="2">
                  <c:v>114.05</c:v>
                </c:pt>
                <c:pt idx="3">
                  <c:v>114.26</c:v>
                </c:pt>
                <c:pt idx="4">
                  <c:v>112.98</c:v>
                </c:pt>
              </c:numCache>
            </c:numRef>
          </c:val>
          <c:smooth val="0"/>
          <c:extLst>
            <c:ext xmlns:c16="http://schemas.microsoft.com/office/drawing/2014/chart" uri="{C3380CC4-5D6E-409C-BE32-E72D297353CC}">
              <c16:uniqueId val="{00000001-CF9D-41B6-880C-4309CC35013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56.95</c:v>
                </c:pt>
                <c:pt idx="1">
                  <c:v>57.79</c:v>
                </c:pt>
                <c:pt idx="2">
                  <c:v>54.87</c:v>
                </c:pt>
                <c:pt idx="3">
                  <c:v>53.56</c:v>
                </c:pt>
                <c:pt idx="4">
                  <c:v>54.9</c:v>
                </c:pt>
              </c:numCache>
            </c:numRef>
          </c:val>
          <c:extLst>
            <c:ext xmlns:c16="http://schemas.microsoft.com/office/drawing/2014/chart" uri="{C3380CC4-5D6E-409C-BE32-E72D297353CC}">
              <c16:uniqueId val="{00000000-D569-424E-B4B8-AE9F604941F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53.56</c:v>
                </c:pt>
                <c:pt idx="3">
                  <c:v>54.73</c:v>
                </c:pt>
                <c:pt idx="4">
                  <c:v>55.77</c:v>
                </c:pt>
              </c:numCache>
            </c:numRef>
          </c:val>
          <c:smooth val="0"/>
          <c:extLst>
            <c:ext xmlns:c16="http://schemas.microsoft.com/office/drawing/2014/chart" uri="{C3380CC4-5D6E-409C-BE32-E72D297353CC}">
              <c16:uniqueId val="{00000001-D569-424E-B4B8-AE9F604941F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07-4B3E-AB51-839B473F14F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18.05</c:v>
                </c:pt>
                <c:pt idx="2">
                  <c:v>19.440000000000001</c:v>
                </c:pt>
                <c:pt idx="3">
                  <c:v>22.46</c:v>
                </c:pt>
                <c:pt idx="4">
                  <c:v>25.84</c:v>
                </c:pt>
              </c:numCache>
            </c:numRef>
          </c:val>
          <c:smooth val="0"/>
          <c:extLst>
            <c:ext xmlns:c16="http://schemas.microsoft.com/office/drawing/2014/chart" uri="{C3380CC4-5D6E-409C-BE32-E72D297353CC}">
              <c16:uniqueId val="{00000001-C607-4B3E-AB51-839B473F14F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C9-4BED-80E6-D437E860C6E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16.89</c:v>
                </c:pt>
                <c:pt idx="1">
                  <c:v>17.39</c:v>
                </c:pt>
                <c:pt idx="2">
                  <c:v>12.65</c:v>
                </c:pt>
                <c:pt idx="3">
                  <c:v>10.58</c:v>
                </c:pt>
                <c:pt idx="4">
                  <c:v>10.49</c:v>
                </c:pt>
              </c:numCache>
            </c:numRef>
          </c:val>
          <c:smooth val="0"/>
          <c:extLst>
            <c:ext xmlns:c16="http://schemas.microsoft.com/office/drawing/2014/chart" uri="{C3380CC4-5D6E-409C-BE32-E72D297353CC}">
              <c16:uniqueId val="{00000001-B5C9-4BED-80E6-D437E860C6E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2677.6</c:v>
                </c:pt>
                <c:pt idx="1">
                  <c:v>3128.98</c:v>
                </c:pt>
                <c:pt idx="2">
                  <c:v>1839.46</c:v>
                </c:pt>
                <c:pt idx="3">
                  <c:v>349.72</c:v>
                </c:pt>
                <c:pt idx="4">
                  <c:v>1294.47</c:v>
                </c:pt>
              </c:numCache>
            </c:numRef>
          </c:val>
          <c:extLst>
            <c:ext xmlns:c16="http://schemas.microsoft.com/office/drawing/2014/chart" uri="{C3380CC4-5D6E-409C-BE32-E72D297353CC}">
              <c16:uniqueId val="{00000000-7BEC-4C05-AD5A-B81391E768C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200.22</c:v>
                </c:pt>
                <c:pt idx="1">
                  <c:v>212.95</c:v>
                </c:pt>
                <c:pt idx="2">
                  <c:v>224.41</c:v>
                </c:pt>
                <c:pt idx="3">
                  <c:v>243.44</c:v>
                </c:pt>
                <c:pt idx="4">
                  <c:v>258.49</c:v>
                </c:pt>
              </c:numCache>
            </c:numRef>
          </c:val>
          <c:smooth val="0"/>
          <c:extLst>
            <c:ext xmlns:c16="http://schemas.microsoft.com/office/drawing/2014/chart" uri="{C3380CC4-5D6E-409C-BE32-E72D297353CC}">
              <c16:uniqueId val="{00000001-7BEC-4C05-AD5A-B81391E768C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88-48C6-9CD7-DFADC82D2B5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351.06</c:v>
                </c:pt>
                <c:pt idx="1">
                  <c:v>333.48</c:v>
                </c:pt>
                <c:pt idx="2">
                  <c:v>320.31</c:v>
                </c:pt>
                <c:pt idx="3">
                  <c:v>303.26</c:v>
                </c:pt>
                <c:pt idx="4">
                  <c:v>290.31</c:v>
                </c:pt>
              </c:numCache>
            </c:numRef>
          </c:val>
          <c:smooth val="0"/>
          <c:extLst>
            <c:ext xmlns:c16="http://schemas.microsoft.com/office/drawing/2014/chart" uri="{C3380CC4-5D6E-409C-BE32-E72D297353CC}">
              <c16:uniqueId val="{00000001-EA88-48C6-9CD7-DFADC82D2B5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122.82</c:v>
                </c:pt>
                <c:pt idx="1">
                  <c:v>118.77</c:v>
                </c:pt>
                <c:pt idx="2">
                  <c:v>114.9</c:v>
                </c:pt>
                <c:pt idx="3">
                  <c:v>116.11</c:v>
                </c:pt>
                <c:pt idx="4">
                  <c:v>114.76</c:v>
                </c:pt>
              </c:numCache>
            </c:numRef>
          </c:val>
          <c:extLst>
            <c:ext xmlns:c16="http://schemas.microsoft.com/office/drawing/2014/chart" uri="{C3380CC4-5D6E-409C-BE32-E72D297353CC}">
              <c16:uniqueId val="{00000000-C6CD-44C6-ADAB-391BB3D6FAD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112.92</c:v>
                </c:pt>
                <c:pt idx="1">
                  <c:v>112.81</c:v>
                </c:pt>
                <c:pt idx="2">
                  <c:v>113.88</c:v>
                </c:pt>
                <c:pt idx="3">
                  <c:v>114.14</c:v>
                </c:pt>
                <c:pt idx="4">
                  <c:v>112.83</c:v>
                </c:pt>
              </c:numCache>
            </c:numRef>
          </c:val>
          <c:smooth val="0"/>
          <c:extLst>
            <c:ext xmlns:c16="http://schemas.microsoft.com/office/drawing/2014/chart" uri="{C3380CC4-5D6E-409C-BE32-E72D297353CC}">
              <c16:uniqueId val="{00000001-C6CD-44C6-ADAB-391BB3D6FAD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61.41</c:v>
                </c:pt>
                <c:pt idx="1">
                  <c:v>63.43</c:v>
                </c:pt>
                <c:pt idx="2">
                  <c:v>65.83</c:v>
                </c:pt>
                <c:pt idx="3">
                  <c:v>66.36</c:v>
                </c:pt>
                <c:pt idx="4">
                  <c:v>67.59</c:v>
                </c:pt>
              </c:numCache>
            </c:numRef>
          </c:val>
          <c:extLst>
            <c:ext xmlns:c16="http://schemas.microsoft.com/office/drawing/2014/chart" uri="{C3380CC4-5D6E-409C-BE32-E72D297353CC}">
              <c16:uniqueId val="{00000000-8232-4426-AA26-041B1016E65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75.3</c:v>
                </c:pt>
                <c:pt idx="2">
                  <c:v>74.02</c:v>
                </c:pt>
                <c:pt idx="3">
                  <c:v>73.03</c:v>
                </c:pt>
                <c:pt idx="4">
                  <c:v>73.86</c:v>
                </c:pt>
              </c:numCache>
            </c:numRef>
          </c:val>
          <c:smooth val="0"/>
          <c:extLst>
            <c:ext xmlns:c16="http://schemas.microsoft.com/office/drawing/2014/chart" uri="{C3380CC4-5D6E-409C-BE32-E72D297353CC}">
              <c16:uniqueId val="{00000001-8232-4426-AA26-041B1016E65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愛媛県　津島水道企業団</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用水供給事業</v>
      </c>
      <c r="Q8" s="59"/>
      <c r="R8" s="59"/>
      <c r="S8" s="59"/>
      <c r="T8" s="59"/>
      <c r="U8" s="59"/>
      <c r="V8" s="59"/>
      <c r="W8" s="59" t="str">
        <f>データ!$L$6</f>
        <v>B</v>
      </c>
      <c r="X8" s="59"/>
      <c r="Y8" s="59"/>
      <c r="Z8" s="59"/>
      <c r="AA8" s="59"/>
      <c r="AB8" s="59"/>
      <c r="AC8" s="59"/>
      <c r="AD8" s="59" t="str">
        <f>データ!$M$6</f>
        <v>その他</v>
      </c>
      <c r="AE8" s="59"/>
      <c r="AF8" s="59"/>
      <c r="AG8" s="59"/>
      <c r="AH8" s="59"/>
      <c r="AI8" s="59"/>
      <c r="AJ8" s="59"/>
      <c r="AK8" s="4"/>
      <c r="AL8" s="60" t="str">
        <f>データ!$R$6</f>
        <v>-</v>
      </c>
      <c r="AM8" s="60"/>
      <c r="AN8" s="60"/>
      <c r="AO8" s="60"/>
      <c r="AP8" s="60"/>
      <c r="AQ8" s="60"/>
      <c r="AR8" s="60"/>
      <c r="AS8" s="60"/>
      <c r="AT8" s="51" t="str">
        <f>データ!$S$6</f>
        <v>-</v>
      </c>
      <c r="AU8" s="52"/>
      <c r="AV8" s="52"/>
      <c r="AW8" s="52"/>
      <c r="AX8" s="52"/>
      <c r="AY8" s="52"/>
      <c r="AZ8" s="52"/>
      <c r="BA8" s="52"/>
      <c r="BB8" s="53" t="str">
        <f>データ!$T$6</f>
        <v>-</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98.77</v>
      </c>
      <c r="J10" s="52"/>
      <c r="K10" s="52"/>
      <c r="L10" s="52"/>
      <c r="M10" s="52"/>
      <c r="N10" s="52"/>
      <c r="O10" s="63"/>
      <c r="P10" s="53">
        <f>データ!$P$6</f>
        <v>13.61</v>
      </c>
      <c r="Q10" s="53"/>
      <c r="R10" s="53"/>
      <c r="S10" s="53"/>
      <c r="T10" s="53"/>
      <c r="U10" s="53"/>
      <c r="V10" s="53"/>
      <c r="W10" s="60">
        <f>データ!$Q$6</f>
        <v>0</v>
      </c>
      <c r="X10" s="60"/>
      <c r="Y10" s="60"/>
      <c r="Z10" s="60"/>
      <c r="AA10" s="60"/>
      <c r="AB10" s="60"/>
      <c r="AC10" s="60"/>
      <c r="AD10" s="2"/>
      <c r="AE10" s="2"/>
      <c r="AF10" s="2"/>
      <c r="AG10" s="2"/>
      <c r="AH10" s="4"/>
      <c r="AI10" s="4"/>
      <c r="AJ10" s="4"/>
      <c r="AK10" s="4"/>
      <c r="AL10" s="60">
        <f>データ!$U$6</f>
        <v>13109</v>
      </c>
      <c r="AM10" s="60"/>
      <c r="AN10" s="60"/>
      <c r="AO10" s="60"/>
      <c r="AP10" s="60"/>
      <c r="AQ10" s="60"/>
      <c r="AR10" s="60"/>
      <c r="AS10" s="60"/>
      <c r="AT10" s="51">
        <f>データ!$V$6</f>
        <v>246.96</v>
      </c>
      <c r="AU10" s="52"/>
      <c r="AV10" s="52"/>
      <c r="AW10" s="52"/>
      <c r="AX10" s="52"/>
      <c r="AY10" s="52"/>
      <c r="AZ10" s="52"/>
      <c r="BA10" s="52"/>
      <c r="BB10" s="53">
        <f>データ!$W$6</f>
        <v>53.08</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104</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【112.98】</v>
      </c>
      <c r="F85" s="27" t="str">
        <f>データ!AS6</f>
        <v>【10.49】</v>
      </c>
      <c r="G85" s="27" t="str">
        <f>データ!BD6</f>
        <v>【258.49】</v>
      </c>
      <c r="H85" s="27" t="str">
        <f>データ!BO6</f>
        <v>【290.31】</v>
      </c>
      <c r="I85" s="27" t="str">
        <f>データ!BZ6</f>
        <v>【112.83】</v>
      </c>
      <c r="J85" s="27" t="str">
        <f>データ!CK6</f>
        <v>【73.86】</v>
      </c>
      <c r="K85" s="27" t="str">
        <f>データ!CV6</f>
        <v>【61.77】</v>
      </c>
      <c r="L85" s="27" t="str">
        <f>データ!DG6</f>
        <v>【100.08】</v>
      </c>
      <c r="M85" s="27" t="str">
        <f>データ!DR6</f>
        <v>【55.77】</v>
      </c>
      <c r="N85" s="27" t="str">
        <f>データ!EC6</f>
        <v>【25.84】</v>
      </c>
      <c r="O85" s="27" t="str">
        <f>データ!EN6</f>
        <v>【0.24】</v>
      </c>
    </row>
  </sheetData>
  <sheetProtection algorithmName="SHA-512" hashValue="d9pNO8j+dCKoisJHpfTJ3QwVJGZ+dbKrvbYJCRXsfUmq9NTRjM+JaOHaWA36PQT4OBt2KTjz0AAJE6NDZqt0ow==" saltValue="ioPcAwQVpuaI+A1PPggaz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388939</v>
      </c>
      <c r="D6" s="34">
        <f t="shared" si="3"/>
        <v>46</v>
      </c>
      <c r="E6" s="34">
        <f t="shared" si="3"/>
        <v>1</v>
      </c>
      <c r="F6" s="34">
        <f t="shared" si="3"/>
        <v>0</v>
      </c>
      <c r="G6" s="34">
        <f t="shared" si="3"/>
        <v>2</v>
      </c>
      <c r="H6" s="34" t="str">
        <f t="shared" si="3"/>
        <v>愛媛県　津島水道企業団</v>
      </c>
      <c r="I6" s="34" t="str">
        <f t="shared" si="3"/>
        <v>法適用</v>
      </c>
      <c r="J6" s="34" t="str">
        <f t="shared" si="3"/>
        <v>水道事業</v>
      </c>
      <c r="K6" s="34" t="str">
        <f t="shared" si="3"/>
        <v>用水供給事業</v>
      </c>
      <c r="L6" s="34" t="str">
        <f t="shared" si="3"/>
        <v>B</v>
      </c>
      <c r="M6" s="34" t="str">
        <f t="shared" si="3"/>
        <v>その他</v>
      </c>
      <c r="N6" s="35" t="str">
        <f t="shared" si="3"/>
        <v>-</v>
      </c>
      <c r="O6" s="35">
        <f t="shared" si="3"/>
        <v>98.77</v>
      </c>
      <c r="P6" s="35">
        <f t="shared" si="3"/>
        <v>13.61</v>
      </c>
      <c r="Q6" s="35">
        <f t="shared" si="3"/>
        <v>0</v>
      </c>
      <c r="R6" s="35" t="str">
        <f t="shared" si="3"/>
        <v>-</v>
      </c>
      <c r="S6" s="35" t="str">
        <f t="shared" si="3"/>
        <v>-</v>
      </c>
      <c r="T6" s="35" t="str">
        <f t="shared" si="3"/>
        <v>-</v>
      </c>
      <c r="U6" s="35">
        <f t="shared" si="3"/>
        <v>13109</v>
      </c>
      <c r="V6" s="35">
        <f t="shared" si="3"/>
        <v>246.96</v>
      </c>
      <c r="W6" s="35">
        <f t="shared" si="3"/>
        <v>53.08</v>
      </c>
      <c r="X6" s="36">
        <f>IF(X7="",NA(),X7)</f>
        <v>117.73</v>
      </c>
      <c r="Y6" s="36">
        <f t="shared" ref="Y6:AG6" si="4">IF(Y7="",NA(),Y7)</f>
        <v>114.78</v>
      </c>
      <c r="Z6" s="36">
        <f t="shared" si="4"/>
        <v>112.14</v>
      </c>
      <c r="AA6" s="36">
        <f t="shared" si="4"/>
        <v>112.74</v>
      </c>
      <c r="AB6" s="36">
        <f t="shared" si="4"/>
        <v>111.81</v>
      </c>
      <c r="AC6" s="36">
        <f t="shared" si="4"/>
        <v>113.47</v>
      </c>
      <c r="AD6" s="36">
        <f t="shared" si="4"/>
        <v>113.33</v>
      </c>
      <c r="AE6" s="36">
        <f t="shared" si="4"/>
        <v>114.05</v>
      </c>
      <c r="AF6" s="36">
        <f t="shared" si="4"/>
        <v>114.26</v>
      </c>
      <c r="AG6" s="36">
        <f t="shared" si="4"/>
        <v>112.98</v>
      </c>
      <c r="AH6" s="35" t="str">
        <f>IF(AH7="","",IF(AH7="-","【-】","【"&amp;SUBSTITUTE(TEXT(AH7,"#,##0.00"),"-","△")&amp;"】"))</f>
        <v>【112.98】</v>
      </c>
      <c r="AI6" s="35">
        <f>IF(AI7="",NA(),AI7)</f>
        <v>0</v>
      </c>
      <c r="AJ6" s="35">
        <f t="shared" ref="AJ6:AR6" si="5">IF(AJ7="",NA(),AJ7)</f>
        <v>0</v>
      </c>
      <c r="AK6" s="35">
        <f t="shared" si="5"/>
        <v>0</v>
      </c>
      <c r="AL6" s="35">
        <f t="shared" si="5"/>
        <v>0</v>
      </c>
      <c r="AM6" s="35">
        <f t="shared" si="5"/>
        <v>0</v>
      </c>
      <c r="AN6" s="36">
        <f t="shared" si="5"/>
        <v>16.89</v>
      </c>
      <c r="AO6" s="36">
        <f t="shared" si="5"/>
        <v>17.39</v>
      </c>
      <c r="AP6" s="36">
        <f t="shared" si="5"/>
        <v>12.65</v>
      </c>
      <c r="AQ6" s="36">
        <f t="shared" si="5"/>
        <v>10.58</v>
      </c>
      <c r="AR6" s="36">
        <f t="shared" si="5"/>
        <v>10.49</v>
      </c>
      <c r="AS6" s="35" t="str">
        <f>IF(AS7="","",IF(AS7="-","【-】","【"&amp;SUBSTITUTE(TEXT(AS7,"#,##0.00"),"-","△")&amp;"】"))</f>
        <v>【10.49】</v>
      </c>
      <c r="AT6" s="36">
        <f>IF(AT7="",NA(),AT7)</f>
        <v>2677.6</v>
      </c>
      <c r="AU6" s="36">
        <f t="shared" ref="AU6:BC6" si="6">IF(AU7="",NA(),AU7)</f>
        <v>3128.98</v>
      </c>
      <c r="AV6" s="36">
        <f t="shared" si="6"/>
        <v>1839.46</v>
      </c>
      <c r="AW6" s="36">
        <f t="shared" si="6"/>
        <v>349.72</v>
      </c>
      <c r="AX6" s="36">
        <f t="shared" si="6"/>
        <v>1294.47</v>
      </c>
      <c r="AY6" s="36">
        <f t="shared" si="6"/>
        <v>200.22</v>
      </c>
      <c r="AZ6" s="36">
        <f t="shared" si="6"/>
        <v>212.95</v>
      </c>
      <c r="BA6" s="36">
        <f t="shared" si="6"/>
        <v>224.41</v>
      </c>
      <c r="BB6" s="36">
        <f t="shared" si="6"/>
        <v>243.44</v>
      </c>
      <c r="BC6" s="36">
        <f t="shared" si="6"/>
        <v>258.49</v>
      </c>
      <c r="BD6" s="35" t="str">
        <f>IF(BD7="","",IF(BD7="-","【-】","【"&amp;SUBSTITUTE(TEXT(BD7,"#,##0.00"),"-","△")&amp;"】"))</f>
        <v>【258.49】</v>
      </c>
      <c r="BE6" s="35">
        <f>IF(BE7="",NA(),BE7)</f>
        <v>0</v>
      </c>
      <c r="BF6" s="35">
        <f t="shared" ref="BF6:BN6" si="7">IF(BF7="",NA(),BF7)</f>
        <v>0</v>
      </c>
      <c r="BG6" s="35">
        <f t="shared" si="7"/>
        <v>0</v>
      </c>
      <c r="BH6" s="35">
        <f t="shared" si="7"/>
        <v>0</v>
      </c>
      <c r="BI6" s="35">
        <f t="shared" si="7"/>
        <v>0</v>
      </c>
      <c r="BJ6" s="36">
        <f t="shared" si="7"/>
        <v>351.06</v>
      </c>
      <c r="BK6" s="36">
        <f t="shared" si="7"/>
        <v>333.48</v>
      </c>
      <c r="BL6" s="36">
        <f t="shared" si="7"/>
        <v>320.31</v>
      </c>
      <c r="BM6" s="36">
        <f t="shared" si="7"/>
        <v>303.26</v>
      </c>
      <c r="BN6" s="36">
        <f t="shared" si="7"/>
        <v>290.31</v>
      </c>
      <c r="BO6" s="35" t="str">
        <f>IF(BO7="","",IF(BO7="-","【-】","【"&amp;SUBSTITUTE(TEXT(BO7,"#,##0.00"),"-","△")&amp;"】"))</f>
        <v>【290.31】</v>
      </c>
      <c r="BP6" s="36">
        <f>IF(BP7="",NA(),BP7)</f>
        <v>122.82</v>
      </c>
      <c r="BQ6" s="36">
        <f t="shared" ref="BQ6:BY6" si="8">IF(BQ7="",NA(),BQ7)</f>
        <v>118.77</v>
      </c>
      <c r="BR6" s="36">
        <f t="shared" si="8"/>
        <v>114.9</v>
      </c>
      <c r="BS6" s="36">
        <f t="shared" si="8"/>
        <v>116.11</v>
      </c>
      <c r="BT6" s="36">
        <f t="shared" si="8"/>
        <v>114.76</v>
      </c>
      <c r="BU6" s="36">
        <f t="shared" si="8"/>
        <v>112.92</v>
      </c>
      <c r="BV6" s="36">
        <f t="shared" si="8"/>
        <v>112.81</v>
      </c>
      <c r="BW6" s="36">
        <f t="shared" si="8"/>
        <v>113.88</v>
      </c>
      <c r="BX6" s="36">
        <f t="shared" si="8"/>
        <v>114.14</v>
      </c>
      <c r="BY6" s="36">
        <f t="shared" si="8"/>
        <v>112.83</v>
      </c>
      <c r="BZ6" s="35" t="str">
        <f>IF(BZ7="","",IF(BZ7="-","【-】","【"&amp;SUBSTITUTE(TEXT(BZ7,"#,##0.00"),"-","△")&amp;"】"))</f>
        <v>【112.83】</v>
      </c>
      <c r="CA6" s="36">
        <f>IF(CA7="",NA(),CA7)</f>
        <v>61.41</v>
      </c>
      <c r="CB6" s="36">
        <f t="shared" ref="CB6:CJ6" si="9">IF(CB7="",NA(),CB7)</f>
        <v>63.43</v>
      </c>
      <c r="CC6" s="36">
        <f t="shared" si="9"/>
        <v>65.83</v>
      </c>
      <c r="CD6" s="36">
        <f t="shared" si="9"/>
        <v>66.36</v>
      </c>
      <c r="CE6" s="36">
        <f t="shared" si="9"/>
        <v>67.59</v>
      </c>
      <c r="CF6" s="36">
        <f t="shared" si="9"/>
        <v>75.3</v>
      </c>
      <c r="CG6" s="36">
        <f t="shared" si="9"/>
        <v>75.3</v>
      </c>
      <c r="CH6" s="36">
        <f t="shared" si="9"/>
        <v>74.02</v>
      </c>
      <c r="CI6" s="36">
        <f t="shared" si="9"/>
        <v>73.03</v>
      </c>
      <c r="CJ6" s="36">
        <f t="shared" si="9"/>
        <v>73.86</v>
      </c>
      <c r="CK6" s="35" t="str">
        <f>IF(CK7="","",IF(CK7="-","【-】","【"&amp;SUBSTITUTE(TEXT(CK7,"#,##0.00"),"-","△")&amp;"】"))</f>
        <v>【73.86】</v>
      </c>
      <c r="CL6" s="36">
        <f>IF(CL7="",NA(),CL7)</f>
        <v>47.73</v>
      </c>
      <c r="CM6" s="36">
        <f t="shared" ref="CM6:CU6" si="10">IF(CM7="",NA(),CM7)</f>
        <v>47.82</v>
      </c>
      <c r="CN6" s="36">
        <f t="shared" si="10"/>
        <v>47.69</v>
      </c>
      <c r="CO6" s="36">
        <f t="shared" si="10"/>
        <v>46.21</v>
      </c>
      <c r="CP6" s="36">
        <f t="shared" si="10"/>
        <v>45.75</v>
      </c>
      <c r="CQ6" s="36">
        <f t="shared" si="10"/>
        <v>62.69</v>
      </c>
      <c r="CR6" s="36">
        <f t="shared" si="10"/>
        <v>61.82</v>
      </c>
      <c r="CS6" s="36">
        <f t="shared" si="10"/>
        <v>61.66</v>
      </c>
      <c r="CT6" s="36">
        <f t="shared" si="10"/>
        <v>62.19</v>
      </c>
      <c r="CU6" s="36">
        <f t="shared" si="10"/>
        <v>61.77</v>
      </c>
      <c r="CV6" s="35" t="str">
        <f>IF(CV7="","",IF(CV7="-","【-】","【"&amp;SUBSTITUTE(TEXT(CV7,"#,##0.00"),"-","△")&amp;"】"))</f>
        <v>【61.77】</v>
      </c>
      <c r="CW6" s="36">
        <f>IF(CW7="",NA(),CW7)</f>
        <v>100</v>
      </c>
      <c r="CX6" s="36">
        <f t="shared" ref="CX6:DF6" si="11">IF(CX7="",NA(),CX7)</f>
        <v>100</v>
      </c>
      <c r="CY6" s="36">
        <f t="shared" si="11"/>
        <v>100</v>
      </c>
      <c r="CZ6" s="36">
        <f t="shared" si="11"/>
        <v>100</v>
      </c>
      <c r="DA6" s="36">
        <f t="shared" si="11"/>
        <v>100</v>
      </c>
      <c r="DB6" s="36">
        <f t="shared" si="11"/>
        <v>100.12</v>
      </c>
      <c r="DC6" s="36">
        <f t="shared" si="11"/>
        <v>100.03</v>
      </c>
      <c r="DD6" s="36">
        <f t="shared" si="11"/>
        <v>100.05</v>
      </c>
      <c r="DE6" s="36">
        <f t="shared" si="11"/>
        <v>100.05</v>
      </c>
      <c r="DF6" s="36">
        <f t="shared" si="11"/>
        <v>100.08</v>
      </c>
      <c r="DG6" s="35" t="str">
        <f>IF(DG7="","",IF(DG7="-","【-】","【"&amp;SUBSTITUTE(TEXT(DG7,"#,##0.00"),"-","△")&amp;"】"))</f>
        <v>【100.08】</v>
      </c>
      <c r="DH6" s="36">
        <f>IF(DH7="",NA(),DH7)</f>
        <v>56.95</v>
      </c>
      <c r="DI6" s="36">
        <f t="shared" ref="DI6:DQ6" si="12">IF(DI7="",NA(),DI7)</f>
        <v>57.79</v>
      </c>
      <c r="DJ6" s="36">
        <f t="shared" si="12"/>
        <v>54.87</v>
      </c>
      <c r="DK6" s="36">
        <f t="shared" si="12"/>
        <v>53.56</v>
      </c>
      <c r="DL6" s="36">
        <f t="shared" si="12"/>
        <v>54.9</v>
      </c>
      <c r="DM6" s="36">
        <f t="shared" si="12"/>
        <v>51.44</v>
      </c>
      <c r="DN6" s="36">
        <f t="shared" si="12"/>
        <v>52.4</v>
      </c>
      <c r="DO6" s="36">
        <f t="shared" si="12"/>
        <v>53.56</v>
      </c>
      <c r="DP6" s="36">
        <f t="shared" si="12"/>
        <v>54.73</v>
      </c>
      <c r="DQ6" s="36">
        <f t="shared" si="12"/>
        <v>55.77</v>
      </c>
      <c r="DR6" s="35" t="str">
        <f>IF(DR7="","",IF(DR7="-","【-】","【"&amp;SUBSTITUTE(TEXT(DR7,"#,##0.00"),"-","△")&amp;"】"))</f>
        <v>【55.77】</v>
      </c>
      <c r="DS6" s="35">
        <f>IF(DS7="",NA(),DS7)</f>
        <v>0</v>
      </c>
      <c r="DT6" s="35">
        <f t="shared" ref="DT6:EB6" si="13">IF(DT7="",NA(),DT7)</f>
        <v>0</v>
      </c>
      <c r="DU6" s="35">
        <f t="shared" si="13"/>
        <v>0</v>
      </c>
      <c r="DV6" s="35">
        <f t="shared" si="13"/>
        <v>0</v>
      </c>
      <c r="DW6" s="35">
        <f t="shared" si="13"/>
        <v>0</v>
      </c>
      <c r="DX6" s="36">
        <f t="shared" si="13"/>
        <v>16.77</v>
      </c>
      <c r="DY6" s="36">
        <f t="shared" si="13"/>
        <v>18.05</v>
      </c>
      <c r="DZ6" s="36">
        <f t="shared" si="13"/>
        <v>19.440000000000001</v>
      </c>
      <c r="EA6" s="36">
        <f t="shared" si="13"/>
        <v>22.46</v>
      </c>
      <c r="EB6" s="36">
        <f t="shared" si="13"/>
        <v>25.84</v>
      </c>
      <c r="EC6" s="35" t="str">
        <f>IF(EC7="","",IF(EC7="-","【-】","【"&amp;SUBSTITUTE(TEXT(EC7,"#,##0.00"),"-","△")&amp;"】"))</f>
        <v>【25.84】</v>
      </c>
      <c r="ED6" s="35">
        <f>IF(ED7="",NA(),ED7)</f>
        <v>0</v>
      </c>
      <c r="EE6" s="35">
        <f t="shared" ref="EE6:EM6" si="14">IF(EE7="",NA(),EE7)</f>
        <v>0</v>
      </c>
      <c r="EF6" s="35">
        <f t="shared" si="14"/>
        <v>0</v>
      </c>
      <c r="EG6" s="35">
        <f t="shared" si="14"/>
        <v>0</v>
      </c>
      <c r="EH6" s="35">
        <f t="shared" si="14"/>
        <v>0</v>
      </c>
      <c r="EI6" s="36">
        <f t="shared" si="14"/>
        <v>0.13</v>
      </c>
      <c r="EJ6" s="36">
        <f t="shared" si="14"/>
        <v>0.26</v>
      </c>
      <c r="EK6" s="36">
        <f t="shared" si="14"/>
        <v>0.24</v>
      </c>
      <c r="EL6" s="36">
        <f t="shared" si="14"/>
        <v>0.27</v>
      </c>
      <c r="EM6" s="36">
        <f t="shared" si="14"/>
        <v>0.24</v>
      </c>
      <c r="EN6" s="35" t="str">
        <f>IF(EN7="","",IF(EN7="-","【-】","【"&amp;SUBSTITUTE(TEXT(EN7,"#,##0.00"),"-","△")&amp;"】"))</f>
        <v>【0.24】</v>
      </c>
    </row>
    <row r="7" spans="1:144" s="37" customFormat="1" x14ac:dyDescent="0.15">
      <c r="A7" s="29"/>
      <c r="B7" s="38">
        <v>2018</v>
      </c>
      <c r="C7" s="38">
        <v>388939</v>
      </c>
      <c r="D7" s="38">
        <v>46</v>
      </c>
      <c r="E7" s="38">
        <v>1</v>
      </c>
      <c r="F7" s="38">
        <v>0</v>
      </c>
      <c r="G7" s="38">
        <v>2</v>
      </c>
      <c r="H7" s="38" t="s">
        <v>92</v>
      </c>
      <c r="I7" s="38" t="s">
        <v>93</v>
      </c>
      <c r="J7" s="38" t="s">
        <v>94</v>
      </c>
      <c r="K7" s="38" t="s">
        <v>95</v>
      </c>
      <c r="L7" s="38" t="s">
        <v>96</v>
      </c>
      <c r="M7" s="38" t="s">
        <v>97</v>
      </c>
      <c r="N7" s="39" t="s">
        <v>98</v>
      </c>
      <c r="O7" s="39">
        <v>98.77</v>
      </c>
      <c r="P7" s="39">
        <v>13.61</v>
      </c>
      <c r="Q7" s="39">
        <v>0</v>
      </c>
      <c r="R7" s="39" t="s">
        <v>98</v>
      </c>
      <c r="S7" s="39" t="s">
        <v>98</v>
      </c>
      <c r="T7" s="39" t="s">
        <v>98</v>
      </c>
      <c r="U7" s="39">
        <v>13109</v>
      </c>
      <c r="V7" s="39">
        <v>246.96</v>
      </c>
      <c r="W7" s="39">
        <v>53.08</v>
      </c>
      <c r="X7" s="39">
        <v>117.73</v>
      </c>
      <c r="Y7" s="39">
        <v>114.78</v>
      </c>
      <c r="Z7" s="39">
        <v>112.14</v>
      </c>
      <c r="AA7" s="39">
        <v>112.74</v>
      </c>
      <c r="AB7" s="39">
        <v>111.81</v>
      </c>
      <c r="AC7" s="39">
        <v>113.47</v>
      </c>
      <c r="AD7" s="39">
        <v>113.33</v>
      </c>
      <c r="AE7" s="39">
        <v>114.05</v>
      </c>
      <c r="AF7" s="39">
        <v>114.26</v>
      </c>
      <c r="AG7" s="39">
        <v>112.98</v>
      </c>
      <c r="AH7" s="39">
        <v>112.98</v>
      </c>
      <c r="AI7" s="39">
        <v>0</v>
      </c>
      <c r="AJ7" s="39">
        <v>0</v>
      </c>
      <c r="AK7" s="39">
        <v>0</v>
      </c>
      <c r="AL7" s="39">
        <v>0</v>
      </c>
      <c r="AM7" s="39">
        <v>0</v>
      </c>
      <c r="AN7" s="39">
        <v>16.89</v>
      </c>
      <c r="AO7" s="39">
        <v>17.39</v>
      </c>
      <c r="AP7" s="39">
        <v>12.65</v>
      </c>
      <c r="AQ7" s="39">
        <v>10.58</v>
      </c>
      <c r="AR7" s="39">
        <v>10.49</v>
      </c>
      <c r="AS7" s="39">
        <v>10.49</v>
      </c>
      <c r="AT7" s="39">
        <v>2677.6</v>
      </c>
      <c r="AU7" s="39">
        <v>3128.98</v>
      </c>
      <c r="AV7" s="39">
        <v>1839.46</v>
      </c>
      <c r="AW7" s="39">
        <v>349.72</v>
      </c>
      <c r="AX7" s="39">
        <v>1294.47</v>
      </c>
      <c r="AY7" s="39">
        <v>200.22</v>
      </c>
      <c r="AZ7" s="39">
        <v>212.95</v>
      </c>
      <c r="BA7" s="39">
        <v>224.41</v>
      </c>
      <c r="BB7" s="39">
        <v>243.44</v>
      </c>
      <c r="BC7" s="39">
        <v>258.49</v>
      </c>
      <c r="BD7" s="39">
        <v>258.49</v>
      </c>
      <c r="BE7" s="39">
        <v>0</v>
      </c>
      <c r="BF7" s="39">
        <v>0</v>
      </c>
      <c r="BG7" s="39">
        <v>0</v>
      </c>
      <c r="BH7" s="39">
        <v>0</v>
      </c>
      <c r="BI7" s="39">
        <v>0</v>
      </c>
      <c r="BJ7" s="39">
        <v>351.06</v>
      </c>
      <c r="BK7" s="39">
        <v>333.48</v>
      </c>
      <c r="BL7" s="39">
        <v>320.31</v>
      </c>
      <c r="BM7" s="39">
        <v>303.26</v>
      </c>
      <c r="BN7" s="39">
        <v>290.31</v>
      </c>
      <c r="BO7" s="39">
        <v>290.31</v>
      </c>
      <c r="BP7" s="39">
        <v>122.82</v>
      </c>
      <c r="BQ7" s="39">
        <v>118.77</v>
      </c>
      <c r="BR7" s="39">
        <v>114.9</v>
      </c>
      <c r="BS7" s="39">
        <v>116.11</v>
      </c>
      <c r="BT7" s="39">
        <v>114.76</v>
      </c>
      <c r="BU7" s="39">
        <v>112.92</v>
      </c>
      <c r="BV7" s="39">
        <v>112.81</v>
      </c>
      <c r="BW7" s="39">
        <v>113.88</v>
      </c>
      <c r="BX7" s="39">
        <v>114.14</v>
      </c>
      <c r="BY7" s="39">
        <v>112.83</v>
      </c>
      <c r="BZ7" s="39">
        <v>112.83</v>
      </c>
      <c r="CA7" s="39">
        <v>61.41</v>
      </c>
      <c r="CB7" s="39">
        <v>63.43</v>
      </c>
      <c r="CC7" s="39">
        <v>65.83</v>
      </c>
      <c r="CD7" s="39">
        <v>66.36</v>
      </c>
      <c r="CE7" s="39">
        <v>67.59</v>
      </c>
      <c r="CF7" s="39">
        <v>75.3</v>
      </c>
      <c r="CG7" s="39">
        <v>75.3</v>
      </c>
      <c r="CH7" s="39">
        <v>74.02</v>
      </c>
      <c r="CI7" s="39">
        <v>73.03</v>
      </c>
      <c r="CJ7" s="39">
        <v>73.86</v>
      </c>
      <c r="CK7" s="39">
        <v>73.86</v>
      </c>
      <c r="CL7" s="39">
        <v>47.73</v>
      </c>
      <c r="CM7" s="39">
        <v>47.82</v>
      </c>
      <c r="CN7" s="39">
        <v>47.69</v>
      </c>
      <c r="CO7" s="39">
        <v>46.21</v>
      </c>
      <c r="CP7" s="39">
        <v>45.75</v>
      </c>
      <c r="CQ7" s="39">
        <v>62.69</v>
      </c>
      <c r="CR7" s="39">
        <v>61.82</v>
      </c>
      <c r="CS7" s="39">
        <v>61.66</v>
      </c>
      <c r="CT7" s="39">
        <v>62.19</v>
      </c>
      <c r="CU7" s="39">
        <v>61.77</v>
      </c>
      <c r="CV7" s="39">
        <v>61.77</v>
      </c>
      <c r="CW7" s="39">
        <v>100</v>
      </c>
      <c r="CX7" s="39">
        <v>100</v>
      </c>
      <c r="CY7" s="39">
        <v>100</v>
      </c>
      <c r="CZ7" s="39">
        <v>100</v>
      </c>
      <c r="DA7" s="39">
        <v>100</v>
      </c>
      <c r="DB7" s="39">
        <v>100.12</v>
      </c>
      <c r="DC7" s="39">
        <v>100.03</v>
      </c>
      <c r="DD7" s="39">
        <v>100.05</v>
      </c>
      <c r="DE7" s="39">
        <v>100.05</v>
      </c>
      <c r="DF7" s="39">
        <v>100.08</v>
      </c>
      <c r="DG7" s="39">
        <v>100.08</v>
      </c>
      <c r="DH7" s="39">
        <v>56.95</v>
      </c>
      <c r="DI7" s="39">
        <v>57.79</v>
      </c>
      <c r="DJ7" s="39">
        <v>54.87</v>
      </c>
      <c r="DK7" s="39">
        <v>53.56</v>
      </c>
      <c r="DL7" s="39">
        <v>54.9</v>
      </c>
      <c r="DM7" s="39">
        <v>51.44</v>
      </c>
      <c r="DN7" s="39">
        <v>52.4</v>
      </c>
      <c r="DO7" s="39">
        <v>53.56</v>
      </c>
      <c r="DP7" s="39">
        <v>54.73</v>
      </c>
      <c r="DQ7" s="39">
        <v>55.77</v>
      </c>
      <c r="DR7" s="39">
        <v>55.77</v>
      </c>
      <c r="DS7" s="39">
        <v>0</v>
      </c>
      <c r="DT7" s="39">
        <v>0</v>
      </c>
      <c r="DU7" s="39">
        <v>0</v>
      </c>
      <c r="DV7" s="39">
        <v>0</v>
      </c>
      <c r="DW7" s="39">
        <v>0</v>
      </c>
      <c r="DX7" s="39">
        <v>16.77</v>
      </c>
      <c r="DY7" s="39">
        <v>18.05</v>
      </c>
      <c r="DZ7" s="39">
        <v>19.440000000000001</v>
      </c>
      <c r="EA7" s="39">
        <v>22.46</v>
      </c>
      <c r="EB7" s="39">
        <v>25.84</v>
      </c>
      <c r="EC7" s="39">
        <v>25.84</v>
      </c>
      <c r="ED7" s="39">
        <v>0</v>
      </c>
      <c r="EE7" s="39">
        <v>0</v>
      </c>
      <c r="EF7" s="39">
        <v>0</v>
      </c>
      <c r="EG7" s="39">
        <v>0</v>
      </c>
      <c r="EH7" s="39">
        <v>0</v>
      </c>
      <c r="EI7" s="39">
        <v>0.13</v>
      </c>
      <c r="EJ7" s="39">
        <v>0.26</v>
      </c>
      <c r="EK7" s="39">
        <v>0.24</v>
      </c>
      <c r="EL7" s="39">
        <v>0.27</v>
      </c>
      <c r="EM7" s="39">
        <v>0.24</v>
      </c>
      <c r="EN7" s="39">
        <v>0.24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2020-01-16T00:53:22Z</cp:lastPrinted>
  <dcterms:created xsi:type="dcterms:W3CDTF">2019-12-05T04:27:04Z</dcterms:created>
  <dcterms:modified xsi:type="dcterms:W3CDTF">2020-02-14T05:55:41Z</dcterms:modified>
  <cp:category/>
</cp:coreProperties>
</file>