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8 松野町\"/>
    </mc:Choice>
  </mc:AlternateContent>
  <workbookProtection workbookAlgorithmName="SHA-512" workbookHashValue="WF/FNJBqU/0avgIvu7983noIkEMJsQhV/qZ3JO9FcdyNr9B7vyS0wTfpRfBSA6ujUl/xaEsllZ1RVxXwKiALJA==" workbookSaltValue="v14weDMA3RVraa3LZAqqb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<sst xmlns="http://schemas.openxmlformats.org/spreadsheetml/2006/main" count="225" uniqueCount="113">
  <si>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</si>
  <si>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</si>
  <si>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</si>
  <si>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</si>
  <si>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</si>
  <si>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</si>
  <si>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</si>
  <si>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</si>
  <si>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</si>
  <si>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</si>
  <si>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</si>
  <si>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</si>
  <si>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</si>
  <si>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</si>
  <si>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</si>
  <si>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</si>
  <si>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</si>
  <si>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</si>
  <si>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</si>
  <si>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</si>
  <si>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</si>
  <si>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</si>
  <si>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</si>
  <si>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</si>
  <si>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</si>
  <si>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</si>
  <si>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</si>
  <si>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</si>
  <si>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</si>
  <si>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</si>
  <si>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</si>
  <si>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</si>
  <si>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</si>
  <si>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</si>
  <si>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</si>
  <si>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</si>
  <si>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</si>
  <si>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</si>
  <si>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</si>
  <si>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</si>
  <si>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</si>
  <si>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</si>
  <si>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</si>
  <si>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</si>
  <si>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</si>
  <si>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</si>
  <si>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</si>
  <si>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</si>
  <si>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</si>
  <si>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</si>
  <si>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</si>
  <si>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</si>
  <si>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</si>
  <si>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</si>
  <si>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</si>
  <si>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</si>
  <si>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</si>
  <si>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</si>
  <si>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</si>
  <si>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</si>
  <si>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</si>
  <si>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</si>
  <si>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</si>
  <si>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</si>
  <si>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</si>
  <si>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</si>
  <si>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</si>
  <si>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</si>
  <si>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</si>
  <si>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</si>
  <si>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</si>
  <si>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</si>
  <si>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</si>
  <si>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</si>
  <si>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</si>
  <si>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</si>
  <si>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</si>
  <si>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</si>
  <si>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</si>
  <si>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</si>
  <si>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</si>
  <si>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</si>
  <si>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</si>
  <si>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</si>
  <si>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</si>
  <si>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</si>
  <si>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</si>
  <si>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</si>
  <si>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</si>
  <si>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</si>
  <si>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</si>
  <si>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</si>
  <si>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</si>
  <si>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</si>
  <si>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</si>
  <si>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</si>
  <si>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</si>
  <si>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</si>
  <si>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</si>
  <si>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</si>
  <si>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</si>
  <si>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</si>
  <si>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</si>
  <si>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</si>
  <si>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</si>
  <si>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</si>
  <si>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</si>
  <si>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</si>
  <si>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</si>
  <si>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</si>
  <si>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については、過去5年間、収支比率が100％以上となっており、黒字経営となっている。起債償還金については、類似団体平均値を大きく下回っているとともに、償還最大のピーク時が過ぎ減少傾向となっている。 また、人口は年々減少傾向であるが水道料金の収入額は最近横ばいとなっている。この理由としては、老人ホーム等の福祉施設が建設され、水道使用量が増加しているためである。現在の状況がしばらくは続くようであれば、当分の間は、水道料金の改定はしなくてもいいのではないかと考えているが、今後、管路更新事業を実施することとなれば、経営戦略を策定し水道料金の改定も視野にいれ計画する必要がある。</t>
    <rPh sb="58" eb="60">
      <t>ルイジ</t>
    </rPh>
    <rPh sb="60" eb="62">
      <t>ダンタイ</t>
    </rPh>
    <rPh sb="62" eb="65">
      <t>ヘイキンチ</t>
    </rPh>
    <rPh sb="66" eb="67">
      <t>オオ</t>
    </rPh>
    <rPh sb="69" eb="71">
      <t>シタマワ</t>
    </rPh>
    <rPh sb="94" eb="96">
      <t>ケイコウ</t>
    </rPh>
    <rPh sb="157" eb="159">
      <t>フクシ</t>
    </rPh>
    <rPh sb="261" eb="263">
      <t>ケイエイ</t>
    </rPh>
    <rPh sb="263" eb="265">
      <t>センリャク</t>
    </rPh>
    <rPh sb="266" eb="268">
      <t>サクテイ</t>
    </rPh>
    <phoneticPr fontId="4"/>
  </si>
  <si>
    <t xml:space="preserve">　本町の水道会計は比較的安定した経営となっている。しかしながら、施設に関しては老朽化が多く見られるため、耐震化を視野に入れた管路更新事業を早期に実施する必要性があるが、財源の確保、水道料金等の見直しなど検討課題が多く、事業の実施までにはかなりの時間を有するため、現状としては大規模な漏水調査を実施し施設の応急修繕にて対応しなければならない。
</t>
    <rPh sb="4" eb="6">
      <t>スイドウ</t>
    </rPh>
    <rPh sb="6" eb="8">
      <t>カイケイ</t>
    </rPh>
    <rPh sb="9" eb="12">
      <t>ヒカクテキ</t>
    </rPh>
    <rPh sb="12" eb="14">
      <t>アンテイ</t>
    </rPh>
    <rPh sb="16" eb="18">
      <t>ケイエイ</t>
    </rPh>
    <rPh sb="32" eb="34">
      <t>シセツ</t>
    </rPh>
    <rPh sb="35" eb="36">
      <t>カン</t>
    </rPh>
    <rPh sb="43" eb="44">
      <t>オオ</t>
    </rPh>
    <rPh sb="45" eb="46">
      <t>ミ</t>
    </rPh>
    <rPh sb="52" eb="55">
      <t>タイシンカ</t>
    </rPh>
    <rPh sb="56" eb="58">
      <t>シヤ</t>
    </rPh>
    <rPh sb="59" eb="60">
      <t>イ</t>
    </rPh>
    <rPh sb="62" eb="64">
      <t>カンロ</t>
    </rPh>
    <rPh sb="64" eb="66">
      <t>コウシン</t>
    </rPh>
    <rPh sb="66" eb="68">
      <t>ジギョウ</t>
    </rPh>
    <rPh sb="69" eb="71">
      <t>ソウキ</t>
    </rPh>
    <rPh sb="72" eb="74">
      <t>ジッシ</t>
    </rPh>
    <rPh sb="76" eb="79">
      <t>ヒツヨウセイ</t>
    </rPh>
    <rPh sb="101" eb="103">
      <t>ケントウ</t>
    </rPh>
    <rPh sb="103" eb="105">
      <t>カダイ</t>
    </rPh>
    <rPh sb="106" eb="107">
      <t>オオ</t>
    </rPh>
    <rPh sb="109" eb="111">
      <t>ジギョウ</t>
    </rPh>
    <rPh sb="112" eb="114">
      <t>ジッシ</t>
    </rPh>
    <rPh sb="122" eb="124">
      <t>ジカン</t>
    </rPh>
    <rPh sb="125" eb="126">
      <t>ユウ</t>
    </rPh>
    <rPh sb="131" eb="133">
      <t>ゲンジョウ</t>
    </rPh>
    <rPh sb="146" eb="148">
      <t>ジッシ</t>
    </rPh>
    <rPh sb="149" eb="151">
      <t>シセツ</t>
    </rPh>
    <rPh sb="152" eb="154">
      <t>オウキュウ</t>
    </rPh>
    <phoneticPr fontId="16"/>
  </si>
  <si>
    <t>　施設の利用率が100％に近い状況であり、これをせめて60％前後に下げるには、まず老朽化の進んだ地域の漏水調査等を行い配水管の漏水をなくすることが考えられるが、本町の配水管は、広い範囲で老朽化が著しく進んでいるため、修繕後も新たな漏水が発生するため、管路更新等大規模な事業の実施を検討が必要である。また、一部の地域においては、すでに耐震の配水管を埋設して10年ほど経過したが、現在のところ大きな漏水は見受けられていない。
　また、管路更新事業を施行するためには、莫大な費用がかかる見込みであるため、水道料金の改定を視野に入れた経営戦略等の計画を作成する必要性がある。</t>
    <rPh sb="41" eb="44">
      <t>ロウキュウカ</t>
    </rPh>
    <rPh sb="45" eb="46">
      <t>スス</t>
    </rPh>
    <rPh sb="48" eb="50">
      <t>チイキ</t>
    </rPh>
    <rPh sb="51" eb="53">
      <t>ロウスイ</t>
    </rPh>
    <rPh sb="53" eb="55">
      <t>チョウサ</t>
    </rPh>
    <rPh sb="55" eb="56">
      <t>トウ</t>
    </rPh>
    <rPh sb="57" eb="58">
      <t>オコナ</t>
    </rPh>
    <rPh sb="88" eb="89">
      <t>ヒロ</t>
    </rPh>
    <rPh sb="90" eb="92">
      <t>ハンイ</t>
    </rPh>
    <rPh sb="108" eb="110">
      <t>シュウゼン</t>
    </rPh>
    <rPh sb="110" eb="111">
      <t>ゴ</t>
    </rPh>
    <rPh sb="112" eb="113">
      <t>アラ</t>
    </rPh>
    <rPh sb="115" eb="117">
      <t>ロウスイ</t>
    </rPh>
    <rPh sb="118" eb="120">
      <t>ハッセイ</t>
    </rPh>
    <rPh sb="125" eb="127">
      <t>カンロ</t>
    </rPh>
    <rPh sb="127" eb="129">
      <t>コウシン</t>
    </rPh>
    <rPh sb="129" eb="130">
      <t>トウ</t>
    </rPh>
    <rPh sb="130" eb="133">
      <t>ダイキボ</t>
    </rPh>
    <rPh sb="134" eb="136">
      <t>ジギョウ</t>
    </rPh>
    <rPh sb="137" eb="139">
      <t>ジッシ</t>
    </rPh>
    <rPh sb="140" eb="142">
      <t>ケントウ</t>
    </rPh>
    <rPh sb="194" eb="195">
      <t>オオ</t>
    </rPh>
    <rPh sb="263" eb="265">
      <t>ケイエイ</t>
    </rPh>
    <rPh sb="265" eb="267">
      <t>センリャク</t>
    </rPh>
    <rPh sb="267" eb="268">
      <t>トウ</t>
    </rPh>
    <rPh sb="272" eb="274">
      <t>サクセイ</t>
    </rPh>
    <rPh sb="278" eb="279">
      <t>セイ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</si>
</sst>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42-4F0F-A038-5DFE79468B9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4142-4F0F-A038-5DFE79468B9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99.31</c:v>
                </c:pt>
                <c:pt idx="1">
                  <c:v>96.42</c:v>
                </c:pt>
                <c:pt idx="2">
                  <c:v>94.49</c:v>
                </c:pt>
                <c:pt idx="3">
                  <c:v>103.41</c:v>
                </c:pt>
                <c:pt idx="4">
                  <c:v>99.21</c:v>
                </c:pt>
              </c:numCache>
            </c:numRef>
          </c:val>
          <c:extLst>
            <c:ext xmlns:c16="http://schemas.microsoft.com/office/drawing/2014/chart" uri="{C3380CC4-5D6E-409C-BE32-E72D297353CC}">
              <c16:uniqueId val="{00000000-6FD7-471E-B586-E955B65D4E2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6FD7-471E-B586-E955B65D4E2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71.69</c:v>
                </c:pt>
                <c:pt idx="1">
                  <c:v>72.11</c:v>
                </c:pt>
                <c:pt idx="2">
                  <c:v>73.84</c:v>
                </c:pt>
                <c:pt idx="3">
                  <c:v>70.959999999999994</c:v>
                </c:pt>
                <c:pt idx="4">
                  <c:v>73.37</c:v>
                </c:pt>
              </c:numCache>
            </c:numRef>
          </c:val>
          <c:extLst>
            <c:ext xmlns:c16="http://schemas.microsoft.com/office/drawing/2014/chart" uri="{C3380CC4-5D6E-409C-BE32-E72D297353CC}">
              <c16:uniqueId val="{00000000-BF43-4B2A-B8BC-EB6BFD24C10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BF43-4B2A-B8BC-EB6BFD24C10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117.7</c:v>
                </c:pt>
                <c:pt idx="1">
                  <c:v>114.23</c:v>
                </c:pt>
                <c:pt idx="2">
                  <c:v>115.73</c:v>
                </c:pt>
                <c:pt idx="3">
                  <c:v>117.04</c:v>
                </c:pt>
                <c:pt idx="4">
                  <c:v>108.75</c:v>
                </c:pt>
              </c:numCache>
            </c:numRef>
          </c:val>
          <c:extLst>
            <c:ext xmlns:c16="http://schemas.microsoft.com/office/drawing/2014/chart" uri="{C3380CC4-5D6E-409C-BE32-E72D297353CC}">
              <c16:uniqueId val="{00000000-E59D-4E73-99A8-54D6E89E719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E59D-4E73-99A8-54D6E89E719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E4-4BA9-9468-48C7D2F5E47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E4-4BA9-9468-48C7D2F5E47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F-4997-86E7-3584E1E401A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F-4997-86E7-3584E1E401A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00-4429-800B-8668B84F695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0-4429-800B-8668B84F695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D5-4BC8-88F1-90D742304EA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D5-4BC8-88F1-90D742304EA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478.48</c:v>
                </c:pt>
                <c:pt idx="1">
                  <c:v>436.72</c:v>
                </c:pt>
                <c:pt idx="2">
                  <c:v>387.65</c:v>
                </c:pt>
                <c:pt idx="3">
                  <c:v>325.76</c:v>
                </c:pt>
                <c:pt idx="4">
                  <c:v>278.92</c:v>
                </c:pt>
              </c:numCache>
            </c:numRef>
          </c:val>
          <c:extLst>
            <c:ext xmlns:c16="http://schemas.microsoft.com/office/drawing/2014/chart" uri="{C3380CC4-5D6E-409C-BE32-E72D297353CC}">
              <c16:uniqueId val="{00000000-A3E3-4B49-ADA2-8D7220B2D04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A3E3-4B49-ADA2-8D7220B2D04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116.8</c:v>
                </c:pt>
                <c:pt idx="1">
                  <c:v>113.36</c:v>
                </c:pt>
                <c:pt idx="2">
                  <c:v>115.51</c:v>
                </c:pt>
                <c:pt idx="3">
                  <c:v>116.92</c:v>
                </c:pt>
                <c:pt idx="4">
                  <c:v>108.47</c:v>
                </c:pt>
              </c:numCache>
            </c:numRef>
          </c:val>
          <c:extLst>
            <c:ext xmlns:c16="http://schemas.microsoft.com/office/drawing/2014/chart" uri="{C3380CC4-5D6E-409C-BE32-E72D297353CC}">
              <c16:uniqueId val="{00000000-C42D-419E-9F68-B7FC6E2DA25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C42D-419E-9F68-B7FC6E2DA25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147.62</c:v>
                </c:pt>
                <c:pt idx="1">
                  <c:v>153.94</c:v>
                </c:pt>
                <c:pt idx="2">
                  <c:v>151.79</c:v>
                </c:pt>
                <c:pt idx="3">
                  <c:v>148.86000000000001</c:v>
                </c:pt>
                <c:pt idx="4">
                  <c:v>162.06</c:v>
                </c:pt>
              </c:numCache>
            </c:numRef>
          </c:val>
          <c:extLst>
            <c:ext xmlns:c16="http://schemas.microsoft.com/office/drawing/2014/chart" uri="{C3380CC4-5D6E-409C-BE32-E72D297353CC}">
              <c16:uniqueId val="{00000000-1138-4A6D-B7FD-2746B9DA917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1138-4A6D-B7FD-2746B9DA917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松野町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D3</v>
      </c>
      <c r="X8" s="78"/>
      <c r="Y8" s="78"/>
      <c r="Z8" s="78"/>
      <c r="AA8" s="78"/>
      <c r="AB8" s="78"/>
      <c r="AC8" s="78"/>
      <c r="AD8" s="78" t="str">
        <f>データ!$M$6</f>
        <v>非設置</v>
      </c>
      <c r="AE8" s="78"/>
      <c r="AF8" s="78"/>
      <c r="AG8" s="78"/>
      <c r="AH8" s="78"/>
      <c r="AI8" s="78"/>
      <c r="AJ8" s="78"/>
      <c r="AK8" s="2"/>
      <c r="AL8" s="72">
        <f>データ!$R$6</f>
        <v>4002</v>
      </c>
      <c r="AM8" s="72"/>
      <c r="AN8" s="72"/>
      <c r="AO8" s="72"/>
      <c r="AP8" s="72"/>
      <c r="AQ8" s="72"/>
      <c r="AR8" s="72"/>
      <c r="AS8" s="72"/>
      <c r="AT8" s="71">
        <f>データ!$S$6</f>
        <v>98.45</v>
      </c>
      <c r="AU8" s="71"/>
      <c r="AV8" s="71"/>
      <c r="AW8" s="71"/>
      <c r="AX8" s="71"/>
      <c r="AY8" s="71"/>
      <c r="AZ8" s="71"/>
      <c r="BA8" s="71"/>
      <c r="BB8" s="71">
        <f>データ!$T$6</f>
        <v>40.65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99.77</v>
      </c>
      <c r="Q10" s="71"/>
      <c r="R10" s="71"/>
      <c r="S10" s="71"/>
      <c r="T10" s="71"/>
      <c r="U10" s="71"/>
      <c r="V10" s="71"/>
      <c r="W10" s="72">
        <f>データ!$Q$6</f>
        <v>3260</v>
      </c>
      <c r="X10" s="72"/>
      <c r="Y10" s="72"/>
      <c r="Z10" s="72"/>
      <c r="AA10" s="72"/>
      <c r="AB10" s="72"/>
      <c r="AC10" s="72"/>
      <c r="AD10" s="2"/>
      <c r="AE10" s="2"/>
      <c r="AF10" s="2"/>
      <c r="AG10" s="2"/>
      <c r="AH10" s="2"/>
      <c r="AI10" s="2"/>
      <c r="AJ10" s="2"/>
      <c r="AK10" s="2"/>
      <c r="AL10" s="72">
        <f>データ!$U$6</f>
        <v>3923</v>
      </c>
      <c r="AM10" s="72"/>
      <c r="AN10" s="72"/>
      <c r="AO10" s="72"/>
      <c r="AP10" s="72"/>
      <c r="AQ10" s="72"/>
      <c r="AR10" s="72"/>
      <c r="AS10" s="72"/>
      <c r="AT10" s="71">
        <f>データ!$V$6</f>
        <v>80.239999999999995</v>
      </c>
      <c r="AU10" s="71"/>
      <c r="AV10" s="71"/>
      <c r="AW10" s="71"/>
      <c r="AX10" s="71"/>
      <c r="AY10" s="71"/>
      <c r="AZ10" s="71"/>
      <c r="BA10" s="71"/>
      <c r="BB10" s="71">
        <f>データ!$W$6</f>
        <v>48.89</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112</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781yydaZSPZVEWohZS7IBZdG6fZEmcEPVedUKgKycdqUjD++xWWLouiuXVUdl5/JYHKR8BnVPoJKZpo2/Sf/Jw==" saltValue="nuizehsJ1h8TFLDJxcXa5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56</v>
      </c>
      <c r="B4" s="31"/>
      <c r="C4" s="31"/>
      <c r="D4" s="31"/>
      <c r="E4" s="31"/>
      <c r="F4" s="31"/>
      <c r="G4" s="31"/>
      <c r="H4" s="85"/>
      <c r="I4" s="86"/>
      <c r="J4" s="86"/>
      <c r="K4" s="86"/>
      <c r="L4" s="86"/>
      <c r="M4" s="86"/>
      <c r="N4" s="86"/>
      <c r="O4" s="86"/>
      <c r="P4" s="86"/>
      <c r="Q4" s="86"/>
      <c r="R4" s="86"/>
      <c r="S4" s="86"/>
      <c r="T4" s="86"/>
      <c r="U4" s="86"/>
      <c r="V4" s="86"/>
      <c r="W4" s="87"/>
      <c r="X4" s="81" t="s">
        <v>57</v>
      </c>
      <c r="Y4" s="81"/>
      <c r="Z4" s="81"/>
      <c r="AA4" s="81"/>
      <c r="AB4" s="81"/>
      <c r="AC4" s="81"/>
      <c r="AD4" s="81"/>
      <c r="AE4" s="81"/>
      <c r="AF4" s="81"/>
      <c r="AG4" s="81"/>
      <c r="AH4" s="81"/>
      <c r="AI4" s="81" t="s">
        <v>58</v>
      </c>
      <c r="AJ4" s="81"/>
      <c r="AK4" s="81"/>
      <c r="AL4" s="81"/>
      <c r="AM4" s="81"/>
      <c r="AN4" s="81"/>
      <c r="AO4" s="81"/>
      <c r="AP4" s="81"/>
      <c r="AQ4" s="81"/>
      <c r="AR4" s="81"/>
      <c r="AS4" s="81"/>
      <c r="AT4" s="81" t="s">
        <v>59</v>
      </c>
      <c r="AU4" s="81"/>
      <c r="AV4" s="81"/>
      <c r="AW4" s="81"/>
      <c r="AX4" s="81"/>
      <c r="AY4" s="81"/>
      <c r="AZ4" s="81"/>
      <c r="BA4" s="81"/>
      <c r="BB4" s="81"/>
      <c r="BC4" s="81"/>
      <c r="BD4" s="81"/>
      <c r="BE4" s="81" t="s">
        <v>60</v>
      </c>
      <c r="BF4" s="81"/>
      <c r="BG4" s="81"/>
      <c r="BH4" s="81"/>
      <c r="BI4" s="81"/>
      <c r="BJ4" s="81"/>
      <c r="BK4" s="81"/>
      <c r="BL4" s="81"/>
      <c r="BM4" s="81"/>
      <c r="BN4" s="81"/>
      <c r="BO4" s="81"/>
      <c r="BP4" s="81" t="s">
        <v>61</v>
      </c>
      <c r="BQ4" s="81"/>
      <c r="BR4" s="81"/>
      <c r="BS4" s="81"/>
      <c r="BT4" s="81"/>
      <c r="BU4" s="81"/>
      <c r="BV4" s="81"/>
      <c r="BW4" s="81"/>
      <c r="BX4" s="81"/>
      <c r="BY4" s="81"/>
      <c r="BZ4" s="81"/>
      <c r="CA4" s="81" t="s">
        <v>62</v>
      </c>
      <c r="CB4" s="81"/>
      <c r="CC4" s="81"/>
      <c r="CD4" s="81"/>
      <c r="CE4" s="81"/>
      <c r="CF4" s="81"/>
      <c r="CG4" s="81"/>
      <c r="CH4" s="81"/>
      <c r="CI4" s="81"/>
      <c r="CJ4" s="81"/>
      <c r="CK4" s="81"/>
      <c r="CL4" s="81" t="s">
        <v>63</v>
      </c>
      <c r="CM4" s="81"/>
      <c r="CN4" s="81"/>
      <c r="CO4" s="81"/>
      <c r="CP4" s="81"/>
      <c r="CQ4" s="81"/>
      <c r="CR4" s="81"/>
      <c r="CS4" s="81"/>
      <c r="CT4" s="81"/>
      <c r="CU4" s="81"/>
      <c r="CV4" s="81"/>
      <c r="CW4" s="81" t="s">
        <v>64</v>
      </c>
      <c r="CX4" s="81"/>
      <c r="CY4" s="81"/>
      <c r="CZ4" s="81"/>
      <c r="DA4" s="81"/>
      <c r="DB4" s="81"/>
      <c r="DC4" s="81"/>
      <c r="DD4" s="81"/>
      <c r="DE4" s="81"/>
      <c r="DF4" s="81"/>
      <c r="DG4" s="81"/>
      <c r="DH4" s="81" t="s">
        <v>65</v>
      </c>
      <c r="DI4" s="81"/>
      <c r="DJ4" s="81"/>
      <c r="DK4" s="81"/>
      <c r="DL4" s="81"/>
      <c r="DM4" s="81"/>
      <c r="DN4" s="81"/>
      <c r="DO4" s="81"/>
      <c r="DP4" s="81"/>
      <c r="DQ4" s="81"/>
      <c r="DR4" s="81"/>
      <c r="DS4" s="81" t="s">
        <v>66</v>
      </c>
      <c r="DT4" s="81"/>
      <c r="DU4" s="81"/>
      <c r="DV4" s="81"/>
      <c r="DW4" s="81"/>
      <c r="DX4" s="81"/>
      <c r="DY4" s="81"/>
      <c r="DZ4" s="81"/>
      <c r="EA4" s="81"/>
      <c r="EB4" s="81"/>
      <c r="EC4" s="81"/>
      <c r="ED4" s="81" t="s">
        <v>67</v>
      </c>
      <c r="EE4" s="81"/>
      <c r="EF4" s="81"/>
      <c r="EG4" s="81"/>
      <c r="EH4" s="81"/>
      <c r="EI4" s="81"/>
      <c r="EJ4" s="81"/>
      <c r="EK4" s="81"/>
      <c r="EL4" s="81"/>
      <c r="EM4" s="81"/>
      <c r="EN4" s="81"/>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384844</v>
      </c>
      <c r="D6" s="34">
        <f t="shared" si="3"/>
        <v>47</v>
      </c>
      <c r="E6" s="34">
        <f t="shared" si="3"/>
        <v>1</v>
      </c>
      <c r="F6" s="34">
        <f t="shared" si="3"/>
        <v>0</v>
      </c>
      <c r="G6" s="34">
        <f t="shared" si="3"/>
        <v>0</v>
      </c>
      <c r="H6" s="34" t="str">
        <f t="shared" si="3"/>
        <v>愛媛県　松野町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99.77</v>
      </c>
      <c r="Q6" s="35">
        <f t="shared" si="3"/>
        <v>3260</v>
      </c>
      <c r="R6" s="35">
        <f t="shared" si="3"/>
        <v>4002</v>
      </c>
      <c r="S6" s="35">
        <f t="shared" si="3"/>
        <v>98.45</v>
      </c>
      <c r="T6" s="35">
        <f t="shared" si="3"/>
        <v>40.65</v>
      </c>
      <c r="U6" s="35">
        <f t="shared" si="3"/>
        <v>3923</v>
      </c>
      <c r="V6" s="35">
        <f t="shared" si="3"/>
        <v>80.239999999999995</v>
      </c>
      <c r="W6" s="35">
        <f t="shared" si="3"/>
        <v>48.89</v>
      </c>
      <c r="X6" s="36">
        <f>IF(X7="",NA(),X7)</f>
        <v>117.7</v>
      </c>
      <c r="Y6" s="36">
        <f t="shared" ref="Y6:AG6" si="4">IF(Y7="",NA(),Y7)</f>
        <v>114.23</v>
      </c>
      <c r="Z6" s="36">
        <f t="shared" si="4"/>
        <v>115.73</v>
      </c>
      <c r="AA6" s="36">
        <f t="shared" si="4"/>
        <v>117.04</v>
      </c>
      <c r="AB6" s="36">
        <f t="shared" si="4"/>
        <v>108.75</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478.48</v>
      </c>
      <c r="BF6" s="36">
        <f t="shared" ref="BF6:BN6" si="7">IF(BF7="",NA(),BF7)</f>
        <v>436.72</v>
      </c>
      <c r="BG6" s="36">
        <f t="shared" si="7"/>
        <v>387.65</v>
      </c>
      <c r="BH6" s="36">
        <f t="shared" si="7"/>
        <v>325.76</v>
      </c>
      <c r="BI6" s="36">
        <f t="shared" si="7"/>
        <v>278.92</v>
      </c>
      <c r="BJ6" s="36">
        <f t="shared" si="7"/>
        <v>1125.69</v>
      </c>
      <c r="BK6" s="36">
        <f t="shared" si="7"/>
        <v>1134.67</v>
      </c>
      <c r="BL6" s="36">
        <f t="shared" si="7"/>
        <v>1144.79</v>
      </c>
      <c r="BM6" s="36">
        <f t="shared" si="7"/>
        <v>1061.58</v>
      </c>
      <c r="BN6" s="36">
        <f t="shared" si="7"/>
        <v>1007.7</v>
      </c>
      <c r="BO6" s="35" t="str">
        <f>IF(BO7="","",IF(BO7="-","【-】","【"&amp;SUBSTITUTE(TEXT(BO7,"#,##0.00"),"-","△")&amp;"】"))</f>
        <v>【1,074.14】</v>
      </c>
      <c r="BP6" s="36">
        <f>IF(BP7="",NA(),BP7)</f>
        <v>116.8</v>
      </c>
      <c r="BQ6" s="36">
        <f t="shared" ref="BQ6:BY6" si="8">IF(BQ7="",NA(),BQ7)</f>
        <v>113.36</v>
      </c>
      <c r="BR6" s="36">
        <f t="shared" si="8"/>
        <v>115.51</v>
      </c>
      <c r="BS6" s="36">
        <f t="shared" si="8"/>
        <v>116.92</v>
      </c>
      <c r="BT6" s="36">
        <f t="shared" si="8"/>
        <v>108.47</v>
      </c>
      <c r="BU6" s="36">
        <f t="shared" si="8"/>
        <v>46.48</v>
      </c>
      <c r="BV6" s="36">
        <f t="shared" si="8"/>
        <v>40.6</v>
      </c>
      <c r="BW6" s="36">
        <f t="shared" si="8"/>
        <v>56.04</v>
      </c>
      <c r="BX6" s="36">
        <f t="shared" si="8"/>
        <v>58.52</v>
      </c>
      <c r="BY6" s="36">
        <f t="shared" si="8"/>
        <v>59.22</v>
      </c>
      <c r="BZ6" s="35" t="str">
        <f>IF(BZ7="","",IF(BZ7="-","【-】","【"&amp;SUBSTITUTE(TEXT(BZ7,"#,##0.00"),"-","△")&amp;"】"))</f>
        <v>【54.36】</v>
      </c>
      <c r="CA6" s="36">
        <f>IF(CA7="",NA(),CA7)</f>
        <v>147.62</v>
      </c>
      <c r="CB6" s="36">
        <f t="shared" ref="CB6:CJ6" si="9">IF(CB7="",NA(),CB7)</f>
        <v>153.94</v>
      </c>
      <c r="CC6" s="36">
        <f t="shared" si="9"/>
        <v>151.79</v>
      </c>
      <c r="CD6" s="36">
        <f t="shared" si="9"/>
        <v>148.86000000000001</v>
      </c>
      <c r="CE6" s="36">
        <f t="shared" si="9"/>
        <v>162.06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99.31</v>
      </c>
      <c r="CM6" s="36">
        <f t="shared" ref="CM6:CU6" si="10">IF(CM7="",NA(),CM7)</f>
        <v>96.42</v>
      </c>
      <c r="CN6" s="36">
        <f t="shared" si="10"/>
        <v>94.49</v>
      </c>
      <c r="CO6" s="36">
        <f t="shared" si="10"/>
        <v>103.41</v>
      </c>
      <c r="CP6" s="36">
        <f t="shared" si="10"/>
        <v>99.21</v>
      </c>
      <c r="CQ6" s="36">
        <f t="shared" si="10"/>
        <v>57.43</v>
      </c>
      <c r="CR6" s="36">
        <f t="shared" si="10"/>
        <v>57.29</v>
      </c>
      <c r="CS6" s="36">
        <f t="shared" si="10"/>
        <v>55.9</v>
      </c>
      <c r="CT6" s="36">
        <f t="shared" si="10"/>
        <v>57.3</v>
      </c>
      <c r="CU6" s="36">
        <f t="shared" si="10"/>
        <v>56.76</v>
      </c>
      <c r="CV6" s="35" t="str">
        <f>IF(CV7="","",IF(CV7="-","【-】","【"&amp;SUBSTITUTE(TEXT(CV7,"#,##0.00"),"-","△")&amp;"】"))</f>
        <v>【55.95】</v>
      </c>
      <c r="CW6" s="36">
        <f>IF(CW7="",NA(),CW7)</f>
        <v>71.69</v>
      </c>
      <c r="CX6" s="36">
        <f t="shared" ref="CX6:DF6" si="11">IF(CX7="",NA(),CX7)</f>
        <v>72.11</v>
      </c>
      <c r="CY6" s="36">
        <f t="shared" si="11"/>
        <v>73.84</v>
      </c>
      <c r="CZ6" s="36">
        <f t="shared" si="11"/>
        <v>70.959999999999994</v>
      </c>
      <c r="DA6" s="36">
        <f t="shared" si="11"/>
        <v>73.37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384844</v>
      </c>
      <c r="D7" s="38">
        <v>47</v>
      </c>
      <c r="E7" s="38">
        <v>1</v>
      </c>
      <c r="F7" s="38">
        <v>0</v>
      </c>
      <c r="G7" s="38">
        <v>0</v>
      </c>
      <c r="H7" s="38" t="s">
        <v>97</v>
      </c>
      <c r="I7" s="38" t="s">
        <v>98</v>
      </c>
      <c r="J7" s="38" t="s">
        <v>99</v>
      </c>
      <c r="K7" s="38" t="s">
        <v>100</v>
      </c>
      <c r="L7" s="38" t="s">
        <v>101</v>
      </c>
      <c r="M7" s="38" t="s">
        <v>102</v>
      </c>
      <c r="N7" s="39" t="s">
        <v>103</v>
      </c>
      <c r="O7" s="39" t="s">
        <v>104</v>
      </c>
      <c r="P7" s="39">
        <v>99.77</v>
      </c>
      <c r="Q7" s="39">
        <v>3260</v>
      </c>
      <c r="R7" s="39">
        <v>4002</v>
      </c>
      <c r="S7" s="39">
        <v>98.45</v>
      </c>
      <c r="T7" s="39">
        <v>40.65</v>
      </c>
      <c r="U7" s="39">
        <v>3923</v>
      </c>
      <c r="V7" s="39">
        <v>80.239999999999995</v>
      </c>
      <c r="W7" s="39">
        <v>48.89</v>
      </c>
      <c r="X7" s="39">
        <v>117.7</v>
      </c>
      <c r="Y7" s="39">
        <v>114.23</v>
      </c>
      <c r="Z7" s="39">
        <v>115.73</v>
      </c>
      <c r="AA7" s="39">
        <v>117.04</v>
      </c>
      <c r="AB7" s="39">
        <v>108.75</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478.48</v>
      </c>
      <c r="BF7" s="39">
        <v>436.72</v>
      </c>
      <c r="BG7" s="39">
        <v>387.65</v>
      </c>
      <c r="BH7" s="39">
        <v>325.76</v>
      </c>
      <c r="BI7" s="39">
        <v>278.92</v>
      </c>
      <c r="BJ7" s="39">
        <v>1125.69</v>
      </c>
      <c r="BK7" s="39">
        <v>1134.67</v>
      </c>
      <c r="BL7" s="39">
        <v>1144.79</v>
      </c>
      <c r="BM7" s="39">
        <v>1061.58</v>
      </c>
      <c r="BN7" s="39">
        <v>1007.7</v>
      </c>
      <c r="BO7" s="39">
        <v>1074.1400000000001</v>
      </c>
      <c r="BP7" s="39">
        <v>116.8</v>
      </c>
      <c r="BQ7" s="39">
        <v>113.36</v>
      </c>
      <c r="BR7" s="39">
        <v>115.51</v>
      </c>
      <c r="BS7" s="39">
        <v>116.92</v>
      </c>
      <c r="BT7" s="39">
        <v>108.47</v>
      </c>
      <c r="BU7" s="39">
        <v>46.48</v>
      </c>
      <c r="BV7" s="39">
        <v>40.6</v>
      </c>
      <c r="BW7" s="39">
        <v>56.04</v>
      </c>
      <c r="BX7" s="39">
        <v>58.52</v>
      </c>
      <c r="BY7" s="39">
        <v>59.22</v>
      </c>
      <c r="BZ7" s="39">
        <v>54.36</v>
      </c>
      <c r="CA7" s="39">
        <v>147.62</v>
      </c>
      <c r="CB7" s="39">
        <v>153.94</v>
      </c>
      <c r="CC7" s="39">
        <v>151.79</v>
      </c>
      <c r="CD7" s="39">
        <v>148.86000000000001</v>
      </c>
      <c r="CE7" s="39">
        <v>162.06</v>
      </c>
      <c r="CF7" s="39">
        <v>376.61</v>
      </c>
      <c r="CG7" s="39">
        <v>440.03</v>
      </c>
      <c r="CH7" s="39">
        <v>304.35000000000002</v>
      </c>
      <c r="CI7" s="39">
        <v>296.3</v>
      </c>
      <c r="CJ7" s="39">
        <v>292.89999999999998</v>
      </c>
      <c r="CK7" s="39">
        <v>296.39999999999998</v>
      </c>
      <c r="CL7" s="39">
        <v>99.31</v>
      </c>
      <c r="CM7" s="39">
        <v>96.42</v>
      </c>
      <c r="CN7" s="39">
        <v>94.49</v>
      </c>
      <c r="CO7" s="39">
        <v>103.41</v>
      </c>
      <c r="CP7" s="39">
        <v>99.21</v>
      </c>
      <c r="CQ7" s="39">
        <v>57.43</v>
      </c>
      <c r="CR7" s="39">
        <v>57.29</v>
      </c>
      <c r="CS7" s="39">
        <v>55.9</v>
      </c>
      <c r="CT7" s="39">
        <v>57.3</v>
      </c>
      <c r="CU7" s="39">
        <v>56.76</v>
      </c>
      <c r="CV7" s="39">
        <v>55.95</v>
      </c>
      <c r="CW7" s="39">
        <v>71.69</v>
      </c>
      <c r="CX7" s="39">
        <v>72.11</v>
      </c>
      <c r="CY7" s="39">
        <v>73.84</v>
      </c>
      <c r="CZ7" s="39">
        <v>70.959999999999994</v>
      </c>
      <c r="DA7" s="39">
        <v>73.37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2020-02-17T02:43:27Z</cp:lastPrinted>
  <dcterms:created xsi:type="dcterms:W3CDTF">2019-12-05T04:39:21Z</dcterms:created>
  <dcterms:modified xsi:type="dcterms:W3CDTF">2020-02-17T02:46:22Z</dcterms:modified>
  <cp:category/>
</cp:coreProperties>
</file>