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7 伊方町\"/>
    </mc:Choice>
  </mc:AlternateContent>
  <workbookProtection workbookAlgorithmName="SHA-512" workbookHashValue="FDccitdUXSGFGphKXbhHQko1GyU+g14MiIBqTbtSpxO7pemAv1kh9QzHPJsb7O71ToS9GY4rfl+jn8Eyp2oPvQ==" workbookSaltValue="C0jXY7dIxpgj5CIGHrGv0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AD10" i="4"/>
  <c r="P10" i="4"/>
  <c r="I10" i="4"/>
  <c r="B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<sst xmlns="http://schemas.openxmlformats.org/spreadsheetml/2006/main" count="228" uniqueCount="114">
  <si>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</si>
  <si>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</si>
  <si>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</si>
  <si>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</si>
  <si>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</si>
  <si>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</si>
  <si>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</si>
  <si>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</si>
  <si>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</si>
  <si>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</si>
  <si>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</si>
  <si>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</si>
  <si>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</si>
  <si>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</si>
  <si>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</si>
  <si>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</si>
  <si>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</si>
  <si>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</si>
  <si>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</si>
  <si>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</si>
  <si>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</si>
  <si>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</si>
  <si>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</si>
  <si>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</si>
  <si>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</si>
  <si>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</si>
  <si>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</si>
  <si>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</si>
  <si>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</si>
  <si>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</si>
  <si>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</si>
  <si>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</si>
  <si>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</si>
  <si>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</si>
  <si>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</si>
  <si>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</si>
  <si>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</si>
  <si>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</si>
  <si>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</si>
  <si>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</si>
  <si>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</si>
  <si>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</si>
  <si>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</si>
  <si>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</si>
  <si>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</si>
  <si>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</si>
  <si>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</si>
  <si>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</si>
  <si>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</si>
  <si>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</si>
  <si>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</si>
  <si>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</si>
  <si>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</si>
  <si>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</si>
  <si>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</si>
  <si>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</si>
  <si>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</si>
  <si>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</si>
  <si>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</si>
  <si>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</si>
  <si>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</si>
  <si>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</si>
  <si>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</si>
  <si>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</si>
  <si>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</si>
  <si>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</si>
  <si>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</si>
  <si>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</si>
  <si>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</si>
  <si>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</si>
  <si>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</si>
  <si>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</si>
  <si>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</si>
  <si>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</si>
  <si>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</si>
  <si>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</si>
  <si>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</si>
  <si>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</si>
  <si>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</si>
  <si>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</si>
  <si>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</si>
  <si>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</si>
  <si>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</si>
  <si>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</si>
  <si>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</si>
  <si>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</si>
  <si>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</si>
  <si>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</si>
  <si>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</si>
  <si>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</si>
  <si>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</si>
  <si>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</si>
  <si>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</si>
  <si>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</si>
  <si>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</si>
  <si>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</si>
  <si>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</si>
  <si>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</si>
  <si>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</si>
  <si>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</si>
  <si>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</si>
  <si>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</si>
  <si>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</si>
  <si>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</si>
  <si>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</si>
  <si>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</si>
  <si>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</si>
  <si>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</si>
  <si>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</si>
  <si>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</si>
  <si>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</si>
  <si>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汚水処理原価については類似団体と同水準であるが使用料収入が少ないため、維持管理費は割高になり、経費回収率は100％を下回っている。
　施設使用率については使用率が30%以下の状態となっているが、処理場の計画人口に対して接続率が低迷していること、現在の水洗化人口が年々減少していること、節水意識の向上及び節水機器の普及により処理水量が減少していることが要因と考えられる。
　</t>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</si>
  <si>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により長寿命化の必要性があると判明した場合は順次、長寿命化計画を策定予定としている。</t>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</si>
  <si>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が見込まれるが、依然として経営状況は厳しいため計画的に機器類の修繕・更新を実施し維持管理費を抑制していき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</si>
</sst>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5-41D0-A589-1D737304E8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c:v>0.09</c:v>
                </c:pt>
                <c:pt idx="4">
                  <c:v>0.02</c:v>
                </c:pt>
              </c:numCache>
            </c:numRef>
          </c:val>
          <c:smooth val="0"/>
          <c:extLst>
            <c:ext xmlns:c16="http://schemas.microsoft.com/office/drawing/2014/chart" uri="{C3380CC4-5D6E-409C-BE32-E72D297353CC}">
              <c16:uniqueId val="{00000001-F575-41D0-A589-1D737304E8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29.03</c:v>
                </c:pt>
                <c:pt idx="1">
                  <c:v>29.49</c:v>
                </c:pt>
                <c:pt idx="2">
                  <c:v>31.11</c:v>
                </c:pt>
                <c:pt idx="3">
                  <c:v>25.35</c:v>
                </c:pt>
                <c:pt idx="4">
                  <c:v>23.97</c:v>
                </c:pt>
              </c:numCache>
            </c:numRef>
          </c:val>
          <c:extLst>
            <c:ext xmlns:c16="http://schemas.microsoft.com/office/drawing/2014/chart" uri="{C3380CC4-5D6E-409C-BE32-E72D297353CC}">
              <c16:uniqueId val="{00000000-30C0-4344-8136-CF7588E1C4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33.21</c:v>
                </c:pt>
                <c:pt idx="4">
                  <c:v>32.229999999999997</c:v>
                </c:pt>
              </c:numCache>
            </c:numRef>
          </c:val>
          <c:smooth val="0"/>
          <c:extLst>
            <c:ext xmlns:c16="http://schemas.microsoft.com/office/drawing/2014/chart" uri="{C3380CC4-5D6E-409C-BE32-E72D297353CC}">
              <c16:uniqueId val="{00000001-30C0-4344-8136-CF7588E1C4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57.4</c:v>
                </c:pt>
                <c:pt idx="1">
                  <c:v>58.44</c:v>
                </c:pt>
                <c:pt idx="2">
                  <c:v>60.99</c:v>
                </c:pt>
                <c:pt idx="3">
                  <c:v>57.84</c:v>
                </c:pt>
                <c:pt idx="4">
                  <c:v>62.35</c:v>
                </c:pt>
              </c:numCache>
            </c:numRef>
          </c:val>
          <c:extLst>
            <c:ext xmlns:c16="http://schemas.microsoft.com/office/drawing/2014/chart" uri="{C3380CC4-5D6E-409C-BE32-E72D297353CC}">
              <c16:uniqueId val="{00000000-743B-4D4B-88BA-EC23693720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79.98</c:v>
                </c:pt>
                <c:pt idx="4">
                  <c:v>80.8</c:v>
                </c:pt>
              </c:numCache>
            </c:numRef>
          </c:val>
          <c:smooth val="0"/>
          <c:extLst>
            <c:ext xmlns:c16="http://schemas.microsoft.com/office/drawing/2014/chart" uri="{C3380CC4-5D6E-409C-BE32-E72D297353CC}">
              <c16:uniqueId val="{00000001-743B-4D4B-88BA-EC23693720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63.8</c:v>
                </c:pt>
                <c:pt idx="1">
                  <c:v>52.09</c:v>
                </c:pt>
                <c:pt idx="2">
                  <c:v>99.99</c:v>
                </c:pt>
                <c:pt idx="3">
                  <c:v>99.99</c:v>
                </c:pt>
                <c:pt idx="4">
                  <c:v>100</c:v>
                </c:pt>
              </c:numCache>
            </c:numRef>
          </c:val>
          <c:extLst>
            <c:ext xmlns:c16="http://schemas.microsoft.com/office/drawing/2014/chart" uri="{C3380CC4-5D6E-409C-BE32-E72D297353CC}">
              <c16:uniqueId val="{00000000-51FC-4CC7-AC69-12CC988D82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C-4CC7-AC69-12CC988D82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9-4E57-A224-AF6B767A06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9-4E57-A224-AF6B767A06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FD-4026-ADAE-E9F9C5E6B4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FD-4026-ADAE-E9F9C5E6B4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9-4A37-8867-FD0137A90D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9-4A37-8867-FD0137A90D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4-44C5-86D6-62552A88A1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4-44C5-86D6-62552A88A1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3351.08</c:v>
                </c:pt>
                <c:pt idx="2">
                  <c:v>0.02</c:v>
                </c:pt>
                <c:pt idx="3" formatCode="#,##0.00;&quot;△&quot;#,##0.00">
                  <c:v>0</c:v>
                </c:pt>
                <c:pt idx="4">
                  <c:v>4524.63</c:v>
                </c:pt>
              </c:numCache>
            </c:numRef>
          </c:val>
          <c:extLst>
            <c:ext xmlns:c16="http://schemas.microsoft.com/office/drawing/2014/chart" uri="{C3380CC4-5D6E-409C-BE32-E72D297353CC}">
              <c16:uniqueId val="{00000000-B57E-4D6F-A251-BB9D251063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1060.8599999999999</c:v>
                </c:pt>
                <c:pt idx="4">
                  <c:v>1006.65</c:v>
                </c:pt>
              </c:numCache>
            </c:numRef>
          </c:val>
          <c:smooth val="0"/>
          <c:extLst>
            <c:ext xmlns:c16="http://schemas.microsoft.com/office/drawing/2014/chart" uri="{C3380CC4-5D6E-409C-BE32-E72D297353CC}">
              <c16:uniqueId val="{00000001-B57E-4D6F-A251-BB9D251063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28.04</c:v>
                </c:pt>
                <c:pt idx="1">
                  <c:v>33.26</c:v>
                </c:pt>
                <c:pt idx="2">
                  <c:v>32.409999999999997</c:v>
                </c:pt>
                <c:pt idx="3">
                  <c:v>31.77</c:v>
                </c:pt>
                <c:pt idx="4">
                  <c:v>36.64</c:v>
                </c:pt>
              </c:numCache>
            </c:numRef>
          </c:val>
          <c:extLst>
            <c:ext xmlns:c16="http://schemas.microsoft.com/office/drawing/2014/chart" uri="{C3380CC4-5D6E-409C-BE32-E72D297353CC}">
              <c16:uniqueId val="{00000000-521E-4573-AA39-D7A3F6F724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45.81</c:v>
                </c:pt>
                <c:pt idx="4">
                  <c:v>43.43</c:v>
                </c:pt>
              </c:numCache>
            </c:numRef>
          </c:val>
          <c:smooth val="0"/>
          <c:extLst>
            <c:ext xmlns:c16="http://schemas.microsoft.com/office/drawing/2014/chart" uri="{C3380CC4-5D6E-409C-BE32-E72D297353CC}">
              <c16:uniqueId val="{00000001-521E-4573-AA39-D7A3F6F724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496.19</c:v>
                </c:pt>
                <c:pt idx="1">
                  <c:v>434.92</c:v>
                </c:pt>
                <c:pt idx="2">
                  <c:v>433.81</c:v>
                </c:pt>
                <c:pt idx="3">
                  <c:v>449.55</c:v>
                </c:pt>
                <c:pt idx="4">
                  <c:v>523.07000000000005</c:v>
                </c:pt>
              </c:numCache>
            </c:numRef>
          </c:val>
          <c:extLst>
            <c:ext xmlns:c16="http://schemas.microsoft.com/office/drawing/2014/chart" uri="{C3380CC4-5D6E-409C-BE32-E72D297353CC}">
              <c16:uniqueId val="{00000000-D4D1-4BB1-A8EF-E0C59101CB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383.92</c:v>
                </c:pt>
                <c:pt idx="4">
                  <c:v>400.44</c:v>
                </c:pt>
              </c:numCache>
            </c:numRef>
          </c:val>
          <c:smooth val="0"/>
          <c:extLst>
            <c:ext xmlns:c16="http://schemas.microsoft.com/office/drawing/2014/chart" uri="{C3380CC4-5D6E-409C-BE32-E72D297353CC}">
              <c16:uniqueId val="{00000001-D4D1-4BB1-A8EF-E0C59101CB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9400</v>
      </c>
      <c r="AM8" s="50"/>
      <c r="AN8" s="50"/>
      <c r="AO8" s="50"/>
      <c r="AP8" s="50"/>
      <c r="AQ8" s="50"/>
      <c r="AR8" s="50"/>
      <c r="AS8" s="50"/>
      <c r="AT8" s="45">
        <f>データ!T6</f>
        <v>93.98</v>
      </c>
      <c r="AU8" s="45"/>
      <c r="AV8" s="45"/>
      <c r="AW8" s="45"/>
      <c r="AX8" s="45"/>
      <c r="AY8" s="45"/>
      <c r="AZ8" s="45"/>
      <c r="BA8" s="45"/>
      <c r="BB8" s="45">
        <f>データ!U6</f>
        <v>100.02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8.92</v>
      </c>
      <c r="Q10" s="45"/>
      <c r="R10" s="45"/>
      <c r="S10" s="45"/>
      <c r="T10" s="45"/>
      <c r="U10" s="45"/>
      <c r="V10" s="45"/>
      <c r="W10" s="45">
        <f>データ!Q6</f>
        <v>117.8</v>
      </c>
      <c r="X10" s="45"/>
      <c r="Y10" s="45"/>
      <c r="Z10" s="45"/>
      <c r="AA10" s="45"/>
      <c r="AB10" s="45"/>
      <c r="AC10" s="45"/>
      <c r="AD10" s="50">
        <f>データ!R6</f>
        <v>2480</v>
      </c>
      <c r="AE10" s="50"/>
      <c r="AF10" s="50"/>
      <c r="AG10" s="50"/>
      <c r="AH10" s="50"/>
      <c r="AI10" s="50"/>
      <c r="AJ10" s="50"/>
      <c r="AK10" s="2"/>
      <c r="AL10" s="50">
        <f>データ!V6</f>
        <v>826</v>
      </c>
      <c r="AM10" s="50"/>
      <c r="AN10" s="50"/>
      <c r="AO10" s="50"/>
      <c r="AP10" s="50"/>
      <c r="AQ10" s="50"/>
      <c r="AR10" s="50"/>
      <c r="AS10" s="50"/>
      <c r="AT10" s="45">
        <f>データ!W6</f>
        <v>0.3</v>
      </c>
      <c r="AU10" s="45"/>
      <c r="AV10" s="45"/>
      <c r="AW10" s="45"/>
      <c r="AX10" s="45"/>
      <c r="AY10" s="45"/>
      <c r="AZ10" s="45"/>
      <c r="BA10" s="45"/>
      <c r="BB10" s="45">
        <f>データ!X6</f>
        <v>2753.33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uAodIJv5LaJHda4XE8IKBs2MlswHpQGUMyAHmrW96SPAMKZP/r3amCWuyUSjCzyJGDO32TeSSBq6KT3lFzDQhQ==" saltValue="Q0YIG/hBO7beuTJka3UX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384429</v>
      </c>
      <c r="D6" s="33">
        <f t="shared" si="3"/>
        <v>47</v>
      </c>
      <c r="E6" s="33">
        <f t="shared" si="3"/>
        <v>17</v>
      </c>
      <c r="F6" s="33">
        <f t="shared" si="3"/>
        <v>6</v>
      </c>
      <c r="G6" s="33">
        <f t="shared" si="3"/>
        <v>0</v>
      </c>
      <c r="H6" s="33" t="str">
        <f t="shared" si="3"/>
        <v>愛媛県　伊方町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8.92</v>
      </c>
      <c r="Q6" s="34">
        <f t="shared" si="3"/>
        <v>117.8</v>
      </c>
      <c r="R6" s="34">
        <f t="shared" si="3"/>
        <v>2480</v>
      </c>
      <c r="S6" s="34">
        <f t="shared" si="3"/>
        <v>9400</v>
      </c>
      <c r="T6" s="34">
        <f t="shared" si="3"/>
        <v>93.98</v>
      </c>
      <c r="U6" s="34">
        <f t="shared" si="3"/>
        <v>100.02</v>
      </c>
      <c r="V6" s="34">
        <f t="shared" si="3"/>
        <v>826</v>
      </c>
      <c r="W6" s="34">
        <f t="shared" si="3"/>
        <v>0.3</v>
      </c>
      <c r="X6" s="34">
        <f t="shared" si="3"/>
        <v>2753.33</v>
      </c>
      <c r="Y6" s="35">
        <f>IF(Y7="",NA(),Y7)</f>
        <v>63.8</v>
      </c>
      <c r="Z6" s="35">
        <f t="shared" ref="Z6:AH6" si="4">IF(Z7="",NA(),Z7)</f>
        <v>52.09</v>
      </c>
      <c r="AA6" s="35">
        <f t="shared" si="4"/>
        <v>99.99</v>
      </c>
      <c r="AB6" s="35">
        <f t="shared" si="4"/>
        <v>99.99</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3351.08</v>
      </c>
      <c r="BH6" s="35">
        <f t="shared" si="7"/>
        <v>0.02</v>
      </c>
      <c r="BI6" s="34">
        <f t="shared" si="7"/>
        <v>0</v>
      </c>
      <c r="BJ6" s="35">
        <f t="shared" si="7"/>
        <v>4524.63</v>
      </c>
      <c r="BK6" s="35">
        <f t="shared" si="7"/>
        <v>1741.94</v>
      </c>
      <c r="BL6" s="35">
        <f t="shared" si="7"/>
        <v>1451.54</v>
      </c>
      <c r="BM6" s="35">
        <f t="shared" si="7"/>
        <v>1700.42</v>
      </c>
      <c r="BN6" s="35">
        <f t="shared" si="7"/>
        <v>1060.8599999999999</v>
      </c>
      <c r="BO6" s="35">
        <f t="shared" si="7"/>
        <v>1006.65</v>
      </c>
      <c r="BP6" s="34" t="str">
        <f>IF(BP7="","",IF(BP7="-","【-】","【"&amp;SUBSTITUTE(TEXT(BP7,"#,##0.00"),"-","△")&amp;"】"))</f>
        <v>【973.20】</v>
      </c>
      <c r="BQ6" s="35">
        <f>IF(BQ7="",NA(),BQ7)</f>
        <v>28.04</v>
      </c>
      <c r="BR6" s="35">
        <f t="shared" ref="BR6:BZ6" si="8">IF(BR7="",NA(),BR7)</f>
        <v>33.26</v>
      </c>
      <c r="BS6" s="35">
        <f t="shared" si="8"/>
        <v>32.409999999999997</v>
      </c>
      <c r="BT6" s="35">
        <f t="shared" si="8"/>
        <v>31.77</v>
      </c>
      <c r="BU6" s="35">
        <f t="shared" si="8"/>
        <v>36.64</v>
      </c>
      <c r="BV6" s="35">
        <f t="shared" si="8"/>
        <v>33.86</v>
      </c>
      <c r="BW6" s="35">
        <f t="shared" si="8"/>
        <v>33.58</v>
      </c>
      <c r="BX6" s="35">
        <f t="shared" si="8"/>
        <v>34.51</v>
      </c>
      <c r="BY6" s="35">
        <f t="shared" si="8"/>
        <v>45.81</v>
      </c>
      <c r="BZ6" s="35">
        <f t="shared" si="8"/>
        <v>43.43</v>
      </c>
      <c r="CA6" s="34" t="str">
        <f>IF(CA7="","",IF(CA7="-","【-】","【"&amp;SUBSTITUTE(TEXT(CA7,"#,##0.00"),"-","△")&amp;"】"))</f>
        <v>【45.14】</v>
      </c>
      <c r="CB6" s="35">
        <f>IF(CB7="",NA(),CB7)</f>
        <v>496.19</v>
      </c>
      <c r="CC6" s="35">
        <f t="shared" ref="CC6:CK6" si="9">IF(CC7="",NA(),CC7)</f>
        <v>434.92</v>
      </c>
      <c r="CD6" s="35">
        <f t="shared" si="9"/>
        <v>433.81</v>
      </c>
      <c r="CE6" s="35">
        <f t="shared" si="9"/>
        <v>449.55</v>
      </c>
      <c r="CF6" s="35">
        <f t="shared" si="9"/>
        <v>523.07000000000005</v>
      </c>
      <c r="CG6" s="35">
        <f t="shared" si="9"/>
        <v>510.15</v>
      </c>
      <c r="CH6" s="35">
        <f t="shared" si="9"/>
        <v>514.39</v>
      </c>
      <c r="CI6" s="35">
        <f t="shared" si="9"/>
        <v>476.11</v>
      </c>
      <c r="CJ6" s="35">
        <f t="shared" si="9"/>
        <v>383.92</v>
      </c>
      <c r="CK6" s="35">
        <f t="shared" si="9"/>
        <v>400.44</v>
      </c>
      <c r="CL6" s="34" t="str">
        <f>IF(CL7="","",IF(CL7="-","【-】","【"&amp;SUBSTITUTE(TEXT(CL7,"#,##0.00"),"-","△")&amp;"】"))</f>
        <v>【377.19】</v>
      </c>
      <c r="CM6" s="35">
        <f>IF(CM7="",NA(),CM7)</f>
        <v>29.03</v>
      </c>
      <c r="CN6" s="35">
        <f t="shared" ref="CN6:CV6" si="10">IF(CN7="",NA(),CN7)</f>
        <v>29.49</v>
      </c>
      <c r="CO6" s="35">
        <f t="shared" si="10"/>
        <v>31.11</v>
      </c>
      <c r="CP6" s="35">
        <f t="shared" si="10"/>
        <v>25.35</v>
      </c>
      <c r="CQ6" s="35">
        <f t="shared" si="10"/>
        <v>23.97</v>
      </c>
      <c r="CR6" s="35">
        <f t="shared" si="10"/>
        <v>29.86</v>
      </c>
      <c r="CS6" s="35">
        <f t="shared" si="10"/>
        <v>29.28</v>
      </c>
      <c r="CT6" s="35">
        <f t="shared" si="10"/>
        <v>29.4</v>
      </c>
      <c r="CU6" s="35">
        <f t="shared" si="10"/>
        <v>33.21</v>
      </c>
      <c r="CV6" s="35">
        <f t="shared" si="10"/>
        <v>32.229999999999997</v>
      </c>
      <c r="CW6" s="34" t="str">
        <f>IF(CW7="","",IF(CW7="-","【-】","【"&amp;SUBSTITUTE(TEXT(CW7,"#,##0.00"),"-","△")&amp;"】"))</f>
        <v>【33.69】</v>
      </c>
      <c r="CX6" s="35">
        <f>IF(CX7="",NA(),CX7)</f>
        <v>57.4</v>
      </c>
      <c r="CY6" s="35">
        <f t="shared" ref="CY6:DG6" si="11">IF(CY7="",NA(),CY7)</f>
        <v>58.44</v>
      </c>
      <c r="CZ6" s="35">
        <f t="shared" si="11"/>
        <v>60.99</v>
      </c>
      <c r="DA6" s="35">
        <f t="shared" si="11"/>
        <v>57.84</v>
      </c>
      <c r="DB6" s="35">
        <f t="shared" si="11"/>
        <v>62.35</v>
      </c>
      <c r="DC6" s="35">
        <f t="shared" si="11"/>
        <v>65.95</v>
      </c>
      <c r="DD6" s="35">
        <f t="shared" si="11"/>
        <v>66.819999999999993</v>
      </c>
      <c r="DE6" s="35">
        <f t="shared" si="11"/>
        <v>63.77</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5">
        <f t="shared" si="14"/>
        <v>0.09</v>
      </c>
      <c r="EN6" s="35">
        <f t="shared" si="14"/>
        <v>0.02</v>
      </c>
      <c r="EO6" s="34" t="str">
        <f>IF(EO7="","",IF(EO7="-","【-】","【"&amp;SUBSTITUTE(TEXT(EO7,"#,##0.00"),"-","△")&amp;"】"))</f>
        <v>【0.04】</v>
      </c>
    </row>
    <row r="7" spans="1:145" s="36" customFormat="1" x14ac:dyDescent="0.15">
      <c r="A7" s="28"/>
      <c r="B7" s="37">
        <v>2018</v>
      </c>
      <c r="C7" s="37">
        <v>384429</v>
      </c>
      <c r="D7" s="37">
        <v>47</v>
      </c>
      <c r="E7" s="37">
        <v>17</v>
      </c>
      <c r="F7" s="37">
        <v>6</v>
      </c>
      <c r="G7" s="37">
        <v>0</v>
      </c>
      <c r="H7" s="37" t="s">
        <v>98</v>
      </c>
      <c r="I7" s="37" t="s">
        <v>99</v>
      </c>
      <c r="J7" s="37" t="s">
        <v>100</v>
      </c>
      <c r="K7" s="37" t="s">
        <v>101</v>
      </c>
      <c r="L7" s="37" t="s">
        <v>102</v>
      </c>
      <c r="M7" s="37" t="s">
        <v>103</v>
      </c>
      <c r="N7" s="38" t="s">
        <v>104</v>
      </c>
      <c r="O7" s="38" t="s">
        <v>105</v>
      </c>
      <c r="P7" s="38">
        <v>8.92</v>
      </c>
      <c r="Q7" s="38">
        <v>117.8</v>
      </c>
      <c r="R7" s="38">
        <v>2480</v>
      </c>
      <c r="S7" s="38">
        <v>9400</v>
      </c>
      <c r="T7" s="38">
        <v>93.98</v>
      </c>
      <c r="U7" s="38">
        <v>100.02</v>
      </c>
      <c r="V7" s="38">
        <v>826</v>
      </c>
      <c r="W7" s="38">
        <v>0.3</v>
      </c>
      <c r="X7" s="38">
        <v>2753.33</v>
      </c>
      <c r="Y7" s="38">
        <v>63.8</v>
      </c>
      <c r="Z7" s="38">
        <v>52.09</v>
      </c>
      <c r="AA7" s="38">
        <v>99.99</v>
      </c>
      <c r="AB7" s="38">
        <v>99.99</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3351.08</v>
      </c>
      <c r="BH7" s="38">
        <v>0.02</v>
      </c>
      <c r="BI7" s="38">
        <v>0</v>
      </c>
      <c r="BJ7" s="38">
        <v>4524.63</v>
      </c>
      <c r="BK7" s="38">
        <v>1741.94</v>
      </c>
      <c r="BL7" s="38">
        <v>1451.54</v>
      </c>
      <c r="BM7" s="38">
        <v>1700.42</v>
      </c>
      <c r="BN7" s="38">
        <v>1060.8599999999999</v>
      </c>
      <c r="BO7" s="38">
        <v>1006.65</v>
      </c>
      <c r="BP7" s="38">
        <v>973.2</v>
      </c>
      <c r="BQ7" s="38">
        <v>28.04</v>
      </c>
      <c r="BR7" s="38">
        <v>33.26</v>
      </c>
      <c r="BS7" s="38">
        <v>32.409999999999997</v>
      </c>
      <c r="BT7" s="38">
        <v>31.77</v>
      </c>
      <c r="BU7" s="38">
        <v>36.64</v>
      </c>
      <c r="BV7" s="38">
        <v>33.86</v>
      </c>
      <c r="BW7" s="38">
        <v>33.58</v>
      </c>
      <c r="BX7" s="38">
        <v>34.51</v>
      </c>
      <c r="BY7" s="38">
        <v>45.81</v>
      </c>
      <c r="BZ7" s="38">
        <v>43.43</v>
      </c>
      <c r="CA7" s="38">
        <v>45.14</v>
      </c>
      <c r="CB7" s="38">
        <v>496.19</v>
      </c>
      <c r="CC7" s="38">
        <v>434.92</v>
      </c>
      <c r="CD7" s="38">
        <v>433.81</v>
      </c>
      <c r="CE7" s="38">
        <v>449.55</v>
      </c>
      <c r="CF7" s="38">
        <v>523.07000000000005</v>
      </c>
      <c r="CG7" s="38">
        <v>510.15</v>
      </c>
      <c r="CH7" s="38">
        <v>514.39</v>
      </c>
      <c r="CI7" s="38">
        <v>476.11</v>
      </c>
      <c r="CJ7" s="38">
        <v>383.92</v>
      </c>
      <c r="CK7" s="38">
        <v>400.44</v>
      </c>
      <c r="CL7" s="38">
        <v>377.19</v>
      </c>
      <c r="CM7" s="38">
        <v>29.03</v>
      </c>
      <c r="CN7" s="38">
        <v>29.49</v>
      </c>
      <c r="CO7" s="38">
        <v>31.11</v>
      </c>
      <c r="CP7" s="38">
        <v>25.35</v>
      </c>
      <c r="CQ7" s="38">
        <v>23.97</v>
      </c>
      <c r="CR7" s="38">
        <v>29.86</v>
      </c>
      <c r="CS7" s="38">
        <v>29.28</v>
      </c>
      <c r="CT7" s="38">
        <v>29.4</v>
      </c>
      <c r="CU7" s="38">
        <v>33.21</v>
      </c>
      <c r="CV7" s="38">
        <v>32.229999999999997</v>
      </c>
      <c r="CW7" s="38">
        <v>33.69</v>
      </c>
      <c r="CX7" s="38">
        <v>57.4</v>
      </c>
      <c r="CY7" s="38">
        <v>58.44</v>
      </c>
      <c r="CZ7" s="38">
        <v>60.99</v>
      </c>
      <c r="DA7" s="38">
        <v>57.84</v>
      </c>
      <c r="DB7" s="38">
        <v>62.35</v>
      </c>
      <c r="DC7" s="38">
        <v>65.95</v>
      </c>
      <c r="DD7" s="38">
        <v>66.819999999999993</v>
      </c>
      <c r="DE7" s="38">
        <v>63.77</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2020-02-06T00:34:46Z</cp:lastPrinted>
  <dcterms:created xsi:type="dcterms:W3CDTF">2019-12-05T05:25:38Z</dcterms:created>
  <dcterms:modified xsi:type="dcterms:W3CDTF">2020-02-14T05:36:42Z</dcterms:modified>
  <cp:category/>
</cp:coreProperties>
</file>