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5 砥部町\"/>
    </mc:Choice>
  </mc:AlternateContent>
  <workbookProtection workbookAlgorithmName="SHA-512" workbookHashValue="206TLlYRjjMzrGzYBFluJrvuTVtz+d8GbC1JGaFeR/a+13tUtOtBSogufXWMmaqPUPVakMvPPqYrPk+DjqPM0Q==" workbookSaltValue="v/lafL4CxzAOn5CCxx0K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<sst xmlns="http://schemas.openxmlformats.org/spreadsheetml/2006/main" count="228" uniqueCount="116">
  <si>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</si>
  <si>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</si>
  <si>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</si>
  <si>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</si>
  <si>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</si>
  <si>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</si>
  <si>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</si>
  <si>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</si>
  <si>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</si>
  <si>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</si>
  <si>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</si>
  <si>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</si>
  <si>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</si>
  <si>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</si>
  <si>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</si>
  <si>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</si>
  <si>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</si>
  <si>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</si>
  <si>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</si>
  <si>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</si>
  <si>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</si>
  <si>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</si>
  <si>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</si>
  <si>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</si>
  <si>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</si>
  <si>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</si>
  <si>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</si>
  <si>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</si>
  <si>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</si>
  <si>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</si>
  <si>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</si>
  <si>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</si>
  <si>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</si>
  <si>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</si>
  <si>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</si>
  <si>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</si>
  <si>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</si>
  <si>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</si>
  <si>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</si>
  <si>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</si>
  <si>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</si>
  <si>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</si>
  <si>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</si>
  <si>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</si>
  <si>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</si>
  <si>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</si>
  <si>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</si>
  <si>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</si>
  <si>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</si>
  <si>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</si>
  <si>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</si>
  <si>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</si>
  <si>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</si>
  <si>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</si>
  <si>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</si>
  <si>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</si>
  <si>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</si>
  <si>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</si>
  <si>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</si>
  <si>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</si>
  <si>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</si>
  <si>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</si>
  <si>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</si>
  <si>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</si>
  <si>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</si>
  <si>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</si>
  <si>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</si>
  <si>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</si>
  <si>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</si>
  <si>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</si>
  <si>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</si>
  <si>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</si>
  <si>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</si>
  <si>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</si>
  <si>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</si>
  <si>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</si>
  <si>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</si>
  <si>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</si>
  <si>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</si>
  <si>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</si>
  <si>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</si>
  <si>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</si>
  <si>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</si>
  <si>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</si>
  <si>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</si>
  <si>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</si>
  <si>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</si>
  <si>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</si>
  <si>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</si>
  <si>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</si>
  <si>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</si>
  <si>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</si>
  <si>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</si>
  <si>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</si>
  <si>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</si>
  <si>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</si>
  <si>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</si>
  <si>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</si>
  <si>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</si>
  <si>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</si>
  <si>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</si>
  <si>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</si>
  <si>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</si>
  <si>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</si>
  <si>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</si>
  <si>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</si>
  <si>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</si>
  <si>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</si>
  <si>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</si>
  <si>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</si>
  <si>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</si>
  <si>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</si>
  <si>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</si>
  <si>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①処理場及び管渠等</t>
    </r>
    <r>
      <rPr>
        <sz val="11"/>
        <color theme="1"/>
        <rFont val="ＭＳ ゴシック"/>
        <family val="3"/>
        <charset val="128"/>
      </rPr>
      <t xml:space="preserve">
　２施設ともに１０年以上経過してるが、災害等も比較的少ないため、処理施設及び管渠においては大規模な修繕実績はない。今後は、補助事業として実施した「施設の機能診断調査」及び「施設の最適構想策定」に基づき、施設の老朽化対策、長寿命化を図る必要がある。
</t>
    </r>
    <r>
      <rPr>
        <b/>
        <sz val="11"/>
        <color theme="1"/>
        <rFont val="ＭＳ ゴシック"/>
        <family val="3"/>
        <charset val="128"/>
      </rPr>
      <t>②付帯設備及び中継ポンプ等</t>
    </r>
    <r>
      <rPr>
        <sz val="11"/>
        <color theme="1"/>
        <rFont val="ＭＳ ゴシック"/>
        <family val="3"/>
        <charset val="128"/>
      </rPr>
      <t xml:space="preserve">
　マンホールポンプ及び施設内機器類については、年々緊急を要する修繕や取替工事が発生している。供用開始から１０年を超えたあたりから徐々に増加する傾向にある。</t>
    </r>
    <rPh sb="1" eb="4">
      <t>ショリジョウ</t>
    </rPh>
    <rPh sb="4" eb="5">
      <t>オヨ</t>
    </rPh>
    <rPh sb="6" eb="8">
      <t>カンキョ</t>
    </rPh>
    <rPh sb="8" eb="9">
      <t>トウ</t>
    </rPh>
    <rPh sb="12" eb="14">
      <t>シセツ</t>
    </rPh>
    <rPh sb="19" eb="22">
      <t>ネンイジョウ</t>
    </rPh>
    <rPh sb="22" eb="24">
      <t>ケイカ</t>
    </rPh>
    <rPh sb="29" eb="31">
      <t>サイガイ</t>
    </rPh>
    <rPh sb="31" eb="32">
      <t>トウ</t>
    </rPh>
    <rPh sb="33" eb="36">
      <t>ヒカクテキ</t>
    </rPh>
    <rPh sb="36" eb="37">
      <t>スク</t>
    </rPh>
    <rPh sb="42" eb="44">
      <t>ショリ</t>
    </rPh>
    <rPh sb="44" eb="46">
      <t>シセツ</t>
    </rPh>
    <rPh sb="46" eb="47">
      <t>オヨ</t>
    </rPh>
    <rPh sb="48" eb="50">
      <t>カンキョ</t>
    </rPh>
    <rPh sb="55" eb="58">
      <t>ダイキボ</t>
    </rPh>
    <rPh sb="59" eb="61">
      <t>シュウゼン</t>
    </rPh>
    <rPh sb="61" eb="63">
      <t>ジッセキ</t>
    </rPh>
    <rPh sb="67" eb="69">
      <t>コンゴ</t>
    </rPh>
    <rPh sb="71" eb="73">
      <t>ホジョ</t>
    </rPh>
    <rPh sb="73" eb="75">
      <t>ジギョウ</t>
    </rPh>
    <rPh sb="78" eb="80">
      <t>ジッシ</t>
    </rPh>
    <rPh sb="83" eb="85">
      <t>シセツ</t>
    </rPh>
    <rPh sb="86" eb="88">
      <t>キノウ</t>
    </rPh>
    <rPh sb="88" eb="90">
      <t>シンダン</t>
    </rPh>
    <rPh sb="90" eb="92">
      <t>チョウサ</t>
    </rPh>
    <rPh sb="93" eb="94">
      <t>オヨ</t>
    </rPh>
    <rPh sb="96" eb="98">
      <t>シセツ</t>
    </rPh>
    <rPh sb="99" eb="101">
      <t>サイテキ</t>
    </rPh>
    <rPh sb="101" eb="103">
      <t>コウソウ</t>
    </rPh>
    <rPh sb="103" eb="105">
      <t>サクテイ</t>
    </rPh>
    <rPh sb="107" eb="108">
      <t>モト</t>
    </rPh>
    <rPh sb="111" eb="113">
      <t>シセツ</t>
    </rPh>
    <rPh sb="120" eb="121">
      <t>チョウ</t>
    </rPh>
    <rPh sb="121" eb="124">
      <t>ジュミョウカ</t>
    </rPh>
    <rPh sb="125" eb="126">
      <t>ハカ</t>
    </rPh>
    <rPh sb="127" eb="129">
      <t>ヒツヨウ</t>
    </rPh>
    <rPh sb="136" eb="138">
      <t>フタイ</t>
    </rPh>
    <rPh sb="138" eb="140">
      <t>セツビ</t>
    </rPh>
    <rPh sb="140" eb="141">
      <t>オヨ</t>
    </rPh>
    <rPh sb="142" eb="144">
      <t>チュウケイ</t>
    </rPh>
    <rPh sb="147" eb="148">
      <t>トウ</t>
    </rPh>
    <rPh sb="158" eb="159">
      <t>オヨ</t>
    </rPh>
    <rPh sb="160" eb="162">
      <t>シセツ</t>
    </rPh>
    <rPh sb="162" eb="163">
      <t>ナイ</t>
    </rPh>
    <rPh sb="163" eb="165">
      <t>キキ</t>
    </rPh>
    <rPh sb="165" eb="166">
      <t>ルイ</t>
    </rPh>
    <rPh sb="172" eb="174">
      <t>ネンネン</t>
    </rPh>
    <rPh sb="174" eb="176">
      <t>キンキュウ</t>
    </rPh>
    <rPh sb="177" eb="178">
      <t>ヨウ</t>
    </rPh>
    <rPh sb="180" eb="182">
      <t>シュウゼン</t>
    </rPh>
    <rPh sb="183" eb="185">
      <t>トリカエ</t>
    </rPh>
    <rPh sb="185" eb="187">
      <t>コウジ</t>
    </rPh>
    <rPh sb="188" eb="190">
      <t>ハッセイ</t>
    </rPh>
    <rPh sb="195" eb="197">
      <t>キョウヨウ</t>
    </rPh>
    <rPh sb="197" eb="199">
      <t>カイシ</t>
    </rPh>
    <rPh sb="203" eb="204">
      <t>ネン</t>
    </rPh>
    <rPh sb="205" eb="206">
      <t>コ</t>
    </rPh>
    <rPh sb="213" eb="215">
      <t>ジョジョ</t>
    </rPh>
    <rPh sb="216" eb="218">
      <t>ゾウカ</t>
    </rPh>
    <rPh sb="220" eb="222">
      <t>ケイコウ</t>
    </rPh>
    <phoneticPr fontId="4"/>
  </si>
  <si>
    <r>
      <rPr>
        <b/>
        <sz val="11"/>
        <color theme="1"/>
        <rFont val="ＭＳ ゴシック"/>
        <family val="3"/>
        <charset val="128"/>
      </rPr>
      <t>①収益的収支比率について</t>
    </r>
    <r>
      <rPr>
        <sz val="11"/>
        <color theme="1"/>
        <rFont val="ＭＳ ゴシック"/>
        <family val="3"/>
        <charset val="128"/>
      </rPr>
      <t xml:space="preserve">
　収支比率は、結果として100％を超えているが、総収益の６割近くを一般会計からの繰入金で賄っている。
　事業収益で賄うことができない要因の一つに、過疎化による使用人口の減少が影響している。使用料収入の増加を見込むことが困難な状況のためため、引き続き経費節減に努める。
</t>
    </r>
    <r>
      <rPr>
        <b/>
        <sz val="11"/>
        <color theme="1"/>
        <rFont val="ＭＳ ゴシック"/>
        <family val="3"/>
        <charset val="128"/>
      </rPr>
      <t>④企業債残高対事業規模比率について</t>
    </r>
    <r>
      <rPr>
        <sz val="11"/>
        <color theme="1"/>
        <rFont val="ＭＳ ゴシック"/>
        <family val="3"/>
        <charset val="128"/>
      </rPr>
      <t xml:space="preserve">
　現況としては、償還のみのため比率に表れないが、将来において施設の改築及び大規模な修繕等の投資により上昇するため、対応策について検討する必要がある。
</t>
    </r>
    <r>
      <rPr>
        <b/>
        <sz val="11"/>
        <color theme="1"/>
        <rFont val="ＭＳ ゴシック"/>
        <family val="3"/>
        <charset val="128"/>
      </rPr>
      <t>⑤経費回収率について</t>
    </r>
    <r>
      <rPr>
        <sz val="11"/>
        <color theme="1"/>
        <rFont val="ＭＳ ゴシック"/>
        <family val="3"/>
        <charset val="128"/>
      </rPr>
      <t xml:space="preserve">
　緩やかではあるが利用人口が減少する一方で施設は徐々に老朽化するため、将来的な経営を考えると使用料金の見直しが必要であるが、現状の対策として更なる経費節減に努める。
</t>
    </r>
    <r>
      <rPr>
        <b/>
        <sz val="11"/>
        <color theme="1"/>
        <rFont val="ＭＳ ゴシック"/>
        <family val="3"/>
        <charset val="128"/>
      </rPr>
      <t>⑥汚水処理原価について</t>
    </r>
    <r>
      <rPr>
        <sz val="11"/>
        <color theme="1"/>
        <rFont val="ＭＳ ゴシック"/>
        <family val="3"/>
        <charset val="128"/>
      </rPr>
      <t xml:space="preserve">
　上昇の要因は、特別な支出が発生（突発的な修繕が発生したこと、施設の最適整備構想策定業務等の委託料など）したことによる。
</t>
    </r>
    <r>
      <rPr>
        <b/>
        <sz val="11"/>
        <color theme="1"/>
        <rFont val="ＭＳ ゴシック"/>
        <family val="3"/>
        <charset val="128"/>
      </rPr>
      <t>⑦施設の利用率について</t>
    </r>
    <r>
      <rPr>
        <sz val="11"/>
        <color theme="1"/>
        <rFont val="ＭＳ ゴシック"/>
        <family val="3"/>
        <charset val="128"/>
      </rPr>
      <t xml:space="preserve">
　人口が一方的に減少していき増加が見込めないなかで、いかに現状維持していくかが課題である。
</t>
    </r>
    <r>
      <rPr>
        <b/>
        <sz val="11"/>
        <color theme="1"/>
        <rFont val="ＭＳ ゴシック"/>
        <family val="3"/>
        <charset val="128"/>
      </rPr>
      <t>⑧水洗化率について</t>
    </r>
    <r>
      <rPr>
        <sz val="11"/>
        <color theme="1"/>
        <rFont val="ＭＳ ゴシック"/>
        <family val="3"/>
        <charset val="128"/>
      </rPr>
      <t xml:space="preserve">
　計画区域内の整備を終え、そのほとんどが接続済みである。</t>
    </r>
    <rPh sb="1" eb="4">
      <t>シュウエキテキ</t>
    </rPh>
    <rPh sb="4" eb="6">
      <t>シュウシ</t>
    </rPh>
    <rPh sb="6" eb="8">
      <t>ヒリツ</t>
    </rPh>
    <rPh sb="14" eb="16">
      <t>シュウシ</t>
    </rPh>
    <rPh sb="16" eb="18">
      <t>ヒリツ</t>
    </rPh>
    <rPh sb="20" eb="22">
      <t>ケッカ</t>
    </rPh>
    <rPh sb="30" eb="31">
      <t>コ</t>
    </rPh>
    <rPh sb="37" eb="40">
      <t>ソウシュウエキ</t>
    </rPh>
    <rPh sb="42" eb="43">
      <t>ワリ</t>
    </rPh>
    <rPh sb="43" eb="44">
      <t>チカ</t>
    </rPh>
    <rPh sb="46" eb="48">
      <t>イッパン</t>
    </rPh>
    <rPh sb="48" eb="50">
      <t>カイケイ</t>
    </rPh>
    <rPh sb="53" eb="55">
      <t>クリイレ</t>
    </rPh>
    <rPh sb="55" eb="56">
      <t>キン</t>
    </rPh>
    <rPh sb="57" eb="58">
      <t>マカナ</t>
    </rPh>
    <rPh sb="67" eb="69">
      <t>シュウエキ</t>
    </rPh>
    <rPh sb="70" eb="71">
      <t>マカナ</t>
    </rPh>
    <rPh sb="79" eb="81">
      <t>ヨウイン</t>
    </rPh>
    <rPh sb="82" eb="83">
      <t>ヒト</t>
    </rPh>
    <rPh sb="86" eb="89">
      <t>カソカ</t>
    </rPh>
    <rPh sb="94" eb="96">
      <t>ジンコウ</t>
    </rPh>
    <rPh sb="97" eb="99">
      <t>ゲンショウ</t>
    </rPh>
    <rPh sb="100" eb="102">
      <t>エイキョウ</t>
    </rPh>
    <rPh sb="110" eb="112">
      <t>シュウニュウ</t>
    </rPh>
    <rPh sb="113" eb="115">
      <t>ゾウカ</t>
    </rPh>
    <rPh sb="116" eb="118">
      <t>ミコ</t>
    </rPh>
    <rPh sb="122" eb="124">
      <t>コンナン</t>
    </rPh>
    <rPh sb="125" eb="127">
      <t>ジョウキョウ</t>
    </rPh>
    <rPh sb="133" eb="134">
      <t>ヒ</t>
    </rPh>
    <rPh sb="135" eb="136">
      <t>ツヅ</t>
    </rPh>
    <rPh sb="137" eb="139">
      <t>ケイヒ</t>
    </rPh>
    <rPh sb="139" eb="141">
      <t>セツゲン</t>
    </rPh>
    <rPh sb="142" eb="143">
      <t>ツト</t>
    </rPh>
    <rPh sb="148" eb="150">
      <t>キギョウ</t>
    </rPh>
    <rPh sb="150" eb="151">
      <t>サイ</t>
    </rPh>
    <rPh sb="151" eb="153">
      <t>ザンダカ</t>
    </rPh>
    <rPh sb="153" eb="154">
      <t>タイ</t>
    </rPh>
    <rPh sb="154" eb="156">
      <t>ジギョウ</t>
    </rPh>
    <rPh sb="156" eb="158">
      <t>キボ</t>
    </rPh>
    <rPh sb="158" eb="160">
      <t>ヒリツ</t>
    </rPh>
    <rPh sb="166" eb="168">
      <t>ゲンキョウ</t>
    </rPh>
    <rPh sb="173" eb="175">
      <t>ショウカン</t>
    </rPh>
    <rPh sb="180" eb="182">
      <t>ヒリツ</t>
    </rPh>
    <rPh sb="183" eb="184">
      <t>アラワ</t>
    </rPh>
    <rPh sb="189" eb="191">
      <t>ショウライ</t>
    </rPh>
    <rPh sb="195" eb="197">
      <t>シセツ</t>
    </rPh>
    <rPh sb="198" eb="200">
      <t>カイチク</t>
    </rPh>
    <rPh sb="200" eb="201">
      <t>オヨ</t>
    </rPh>
    <rPh sb="202" eb="205">
      <t>ダイキボ</t>
    </rPh>
    <rPh sb="206" eb="208">
      <t>シュウゼン</t>
    </rPh>
    <rPh sb="208" eb="209">
      <t>トウ</t>
    </rPh>
    <rPh sb="210" eb="212">
      <t>トウシ</t>
    </rPh>
    <rPh sb="215" eb="217">
      <t>ジョウショウ</t>
    </rPh>
    <rPh sb="222" eb="224">
      <t>タイオウ</t>
    </rPh>
    <rPh sb="224" eb="225">
      <t>サク</t>
    </rPh>
    <rPh sb="229" eb="231">
      <t>ケントウ</t>
    </rPh>
    <rPh sb="233" eb="235">
      <t>ヒツヨウ</t>
    </rPh>
    <rPh sb="241" eb="243">
      <t>ケイヒ</t>
    </rPh>
    <rPh sb="243" eb="245">
      <t>カイシュウ</t>
    </rPh>
    <rPh sb="245" eb="246">
      <t>リツ</t>
    </rPh>
    <rPh sb="252" eb="253">
      <t>ユル</t>
    </rPh>
    <rPh sb="260" eb="262">
      <t>リヨウ</t>
    </rPh>
    <rPh sb="262" eb="264">
      <t>ジンコウ</t>
    </rPh>
    <rPh sb="265" eb="267">
      <t>ゲンショウ</t>
    </rPh>
    <rPh sb="269" eb="271">
      <t>イッポウ</t>
    </rPh>
    <rPh sb="272" eb="274">
      <t>シセツ</t>
    </rPh>
    <rPh sb="275" eb="277">
      <t>ジョジョ</t>
    </rPh>
    <rPh sb="278" eb="281">
      <t>ロウキュウカ</t>
    </rPh>
    <rPh sb="286" eb="289">
      <t>ショウライテキ</t>
    </rPh>
    <rPh sb="290" eb="292">
      <t>ケイエイ</t>
    </rPh>
    <rPh sb="293" eb="294">
      <t>カンガ</t>
    </rPh>
    <rPh sb="297" eb="299">
      <t>シヨウ</t>
    </rPh>
    <rPh sb="299" eb="301">
      <t>リョウキン</t>
    </rPh>
    <rPh sb="302" eb="304">
      <t>ミナオ</t>
    </rPh>
    <rPh sb="306" eb="308">
      <t>ヒツヨウ</t>
    </rPh>
    <rPh sb="313" eb="315">
      <t>ゲンジョウ</t>
    </rPh>
    <rPh sb="316" eb="318">
      <t>タイサク</t>
    </rPh>
    <rPh sb="321" eb="322">
      <t>サラ</t>
    </rPh>
    <rPh sb="324" eb="326">
      <t>ケイヒ</t>
    </rPh>
    <rPh sb="326" eb="328">
      <t>セツゲン</t>
    </rPh>
    <rPh sb="329" eb="330">
      <t>ツト</t>
    </rPh>
    <rPh sb="335" eb="337">
      <t>オスイ</t>
    </rPh>
    <rPh sb="337" eb="339">
      <t>ショリ</t>
    </rPh>
    <rPh sb="339" eb="341">
      <t>ゲンカ</t>
    </rPh>
    <rPh sb="347" eb="349">
      <t>ジョウショウ</t>
    </rPh>
    <rPh sb="350" eb="352">
      <t>ヨウイン</t>
    </rPh>
    <rPh sb="423" eb="426">
      <t>イッポウテキ</t>
    </rPh>
    <rPh sb="427" eb="429">
      <t>ゲンショウ</t>
    </rPh>
    <rPh sb="433" eb="435">
      <t>ゾウカ</t>
    </rPh>
    <rPh sb="436" eb="438">
      <t>ミコ</t>
    </rPh>
    <rPh sb="448" eb="450">
      <t>ゲンジョウ</t>
    </rPh>
    <rPh sb="450" eb="452">
      <t>イジ</t>
    </rPh>
    <rPh sb="458" eb="460">
      <t>カダイ</t>
    </rPh>
    <rPh sb="466" eb="469">
      <t>スイセンカ</t>
    </rPh>
    <rPh sb="469" eb="470">
      <t>リツ</t>
    </rPh>
    <rPh sb="476" eb="478">
      <t>ケイカク</t>
    </rPh>
    <rPh sb="478" eb="481">
      <t>クイキナイ</t>
    </rPh>
    <rPh sb="482" eb="484">
      <t>セイビ</t>
    </rPh>
    <rPh sb="485" eb="486">
      <t>オ</t>
    </rPh>
    <rPh sb="495" eb="497">
      <t>セツゾク</t>
    </rPh>
    <rPh sb="497" eb="498">
      <t>ズ</t>
    </rPh>
    <phoneticPr fontId="4"/>
  </si>
  <si>
    <t>　人口減少による使用料収入が減少していくと同時に施設の改築、修繕に多額の投資が必要となってくる。
　また、施設を管理する技術職員も減少しており、技術の継承等の課題を含め、施設の長寿命化を軸とした計画的な改築・延命・更新が重要となる。
　以上のことから、農集整備においては、限られた財源のなかで適正な経営及び資産管理が重要となってくるため、農集事業の公営企業法適用（R4実施）に取組み、適正な施設の経営管理を行っていく。</t>
    <rPh sb="1" eb="3">
      <t>ジンコウ</t>
    </rPh>
    <rPh sb="3" eb="5">
      <t>ゲンショウ</t>
    </rPh>
    <rPh sb="8" eb="11">
      <t>シヨウリョウ</t>
    </rPh>
    <rPh sb="11" eb="13">
      <t>シュウニュウ</t>
    </rPh>
    <rPh sb="14" eb="16">
      <t>ゲンショウ</t>
    </rPh>
    <rPh sb="21" eb="23">
      <t>ドウジ</t>
    </rPh>
    <rPh sb="24" eb="26">
      <t>シセツ</t>
    </rPh>
    <rPh sb="27" eb="29">
      <t>カイチク</t>
    </rPh>
    <rPh sb="30" eb="32">
      <t>シュウゼン</t>
    </rPh>
    <rPh sb="33" eb="35">
      <t>タガク</t>
    </rPh>
    <rPh sb="36" eb="38">
      <t>トウシ</t>
    </rPh>
    <rPh sb="39" eb="41">
      <t>ヒツヨウ</t>
    </rPh>
    <rPh sb="53" eb="55">
      <t>シセツ</t>
    </rPh>
    <rPh sb="56" eb="58">
      <t>カンリ</t>
    </rPh>
    <rPh sb="60" eb="62">
      <t>ギジュツ</t>
    </rPh>
    <rPh sb="62" eb="64">
      <t>ショクイン</t>
    </rPh>
    <rPh sb="65" eb="67">
      <t>ゲンショウ</t>
    </rPh>
    <rPh sb="72" eb="74">
      <t>ギジュツ</t>
    </rPh>
    <rPh sb="75" eb="77">
      <t>ケイショウ</t>
    </rPh>
    <rPh sb="77" eb="78">
      <t>トウ</t>
    </rPh>
    <rPh sb="79" eb="81">
      <t>カダイ</t>
    </rPh>
    <rPh sb="82" eb="83">
      <t>フク</t>
    </rPh>
    <rPh sb="85" eb="87">
      <t>シセツ</t>
    </rPh>
    <rPh sb="88" eb="89">
      <t>チョウ</t>
    </rPh>
    <rPh sb="89" eb="92">
      <t>ジュミョウカ</t>
    </rPh>
    <rPh sb="93" eb="94">
      <t>ジク</t>
    </rPh>
    <rPh sb="97" eb="100">
      <t>ケイカクテキ</t>
    </rPh>
    <rPh sb="101" eb="103">
      <t>カイチク</t>
    </rPh>
    <rPh sb="104" eb="106">
      <t>エンメイ</t>
    </rPh>
    <rPh sb="107" eb="109">
      <t>コウシン</t>
    </rPh>
    <rPh sb="110" eb="112">
      <t>ジュウヨウ</t>
    </rPh>
    <rPh sb="118" eb="120">
      <t>イジョウ</t>
    </rPh>
    <rPh sb="126" eb="128">
      <t>ノウシュウ</t>
    </rPh>
    <rPh sb="128" eb="130">
      <t>セイビ</t>
    </rPh>
    <rPh sb="136" eb="137">
      <t>カギ</t>
    </rPh>
    <rPh sb="140" eb="142">
      <t>ザイゲン</t>
    </rPh>
    <rPh sb="146" eb="148">
      <t>テキセイ</t>
    </rPh>
    <rPh sb="149" eb="151">
      <t>ケイエイ</t>
    </rPh>
    <rPh sb="151" eb="152">
      <t>オヨ</t>
    </rPh>
    <rPh sb="153" eb="155">
      <t>シサン</t>
    </rPh>
    <rPh sb="155" eb="157">
      <t>カンリ</t>
    </rPh>
    <rPh sb="158" eb="160">
      <t>ジュウヨウ</t>
    </rPh>
    <rPh sb="169" eb="171">
      <t>ノウシュウ</t>
    </rPh>
    <rPh sb="171" eb="173">
      <t>ジギョウ</t>
    </rPh>
    <rPh sb="174" eb="176">
      <t>コウエイ</t>
    </rPh>
    <rPh sb="176" eb="178">
      <t>キギョウ</t>
    </rPh>
    <rPh sb="178" eb="179">
      <t>ホウ</t>
    </rPh>
    <rPh sb="179" eb="180">
      <t>テキ</t>
    </rPh>
    <rPh sb="180" eb="181">
      <t>ヨウ</t>
    </rPh>
    <rPh sb="184" eb="186">
      <t>ジッシ</t>
    </rPh>
    <rPh sb="188" eb="190">
      <t>トリクミ</t>
    </rPh>
    <rPh sb="192" eb="194">
      <t>テキセイ</t>
    </rPh>
    <rPh sb="195" eb="197">
      <t>シセツ</t>
    </rPh>
    <rPh sb="198" eb="200">
      <t>ケイエイ</t>
    </rPh>
    <rPh sb="200" eb="202">
      <t>カンリ</t>
    </rPh>
    <rPh sb="203" eb="2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</si>
</sst>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9E-4133-B9AB-C3E6B634C3CA}"/>
            </c:ext>
          </c:extLst>
        </c:ser>
        <c:dLbls>
          <c:showLegendKey val="0"/>
          <c:showVal val="0"/>
          <c:showCatName val="0"/>
          <c:showSerName val="0"/>
          <c:showPercent val="0"/>
          <c:showBubbleSize val="0"/>
        </c:dLbls>
        <c:gapWidth val="150"/>
        <c:axId val="233201976"/>
        <c:axId val="23320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779E-4133-B9AB-C3E6B634C3CA}"/>
            </c:ext>
          </c:extLst>
        </c:ser>
        <c:dLbls>
          <c:showLegendKey val="0"/>
          <c:showVal val="0"/>
          <c:showCatName val="0"/>
          <c:showSerName val="0"/>
          <c:showPercent val="0"/>
          <c:showBubbleSize val="0"/>
        </c:dLbls>
        <c:marker val="1"/>
        <c:smooth val="0"/>
        <c:axId val="233201976"/>
        <c:axId val="233203152"/>
      </c:lineChart>
      <c:dateAx>
        <c:axId val="233201976"/>
        <c:scaling>
          <c:orientation val="minMax"/>
        </c:scaling>
        <c:delete val="1"/>
        <c:axPos val="b"/>
        <c:numFmt formatCode="ge" sourceLinked="1"/>
        <c:majorTickMark val="none"/>
        <c:minorTickMark val="none"/>
        <c:tickLblPos val="none"/>
        <c:crossAx val="233203152"/>
        <c:crosses val="autoZero"/>
        <c:auto val="1"/>
        <c:lblOffset val="100"/>
        <c:baseTimeUnit val="years"/>
      </c:dateAx>
      <c:valAx>
        <c:axId val="23320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48.32</c:v>
                </c:pt>
                <c:pt idx="1">
                  <c:v>46.22</c:v>
                </c:pt>
                <c:pt idx="2">
                  <c:v>42.44</c:v>
                </c:pt>
                <c:pt idx="3">
                  <c:v>41.18</c:v>
                </c:pt>
                <c:pt idx="4">
                  <c:v>36.97</c:v>
                </c:pt>
              </c:numCache>
            </c:numRef>
          </c:val>
          <c:extLst>
            <c:ext xmlns:c16="http://schemas.microsoft.com/office/drawing/2014/chart" uri="{C3380CC4-5D6E-409C-BE32-E72D297353CC}">
              <c16:uniqueId val="{00000000-08B7-4E32-BFAB-98FBFFBC982F}"/>
            </c:ext>
          </c:extLst>
        </c:ser>
        <c:dLbls>
          <c:showLegendKey val="0"/>
          <c:showVal val="0"/>
          <c:showCatName val="0"/>
          <c:showSerName val="0"/>
          <c:showPercent val="0"/>
          <c:showBubbleSize val="0"/>
        </c:dLbls>
        <c:gapWidth val="150"/>
        <c:axId val="228055128"/>
        <c:axId val="2280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08B7-4E32-BFAB-98FBFFBC982F}"/>
            </c:ext>
          </c:extLst>
        </c:ser>
        <c:dLbls>
          <c:showLegendKey val="0"/>
          <c:showVal val="0"/>
          <c:showCatName val="0"/>
          <c:showSerName val="0"/>
          <c:showPercent val="0"/>
          <c:showBubbleSize val="0"/>
        </c:dLbls>
        <c:marker val="1"/>
        <c:smooth val="0"/>
        <c:axId val="228055128"/>
        <c:axId val="228055520"/>
      </c:lineChart>
      <c:dateAx>
        <c:axId val="228055128"/>
        <c:scaling>
          <c:orientation val="minMax"/>
        </c:scaling>
        <c:delete val="1"/>
        <c:axPos val="b"/>
        <c:numFmt formatCode="ge" sourceLinked="1"/>
        <c:majorTickMark val="none"/>
        <c:minorTickMark val="none"/>
        <c:tickLblPos val="none"/>
        <c:crossAx val="228055520"/>
        <c:crosses val="autoZero"/>
        <c:auto val="1"/>
        <c:lblOffset val="100"/>
        <c:baseTimeUnit val="years"/>
      </c:dateAx>
      <c:valAx>
        <c:axId val="2280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86.34</c:v>
                </c:pt>
                <c:pt idx="1">
                  <c:v>86.08</c:v>
                </c:pt>
                <c:pt idx="2">
                  <c:v>87.56</c:v>
                </c:pt>
                <c:pt idx="3">
                  <c:v>86.6</c:v>
                </c:pt>
                <c:pt idx="4">
                  <c:v>88.83</c:v>
                </c:pt>
              </c:numCache>
            </c:numRef>
          </c:val>
          <c:extLst>
            <c:ext xmlns:c16="http://schemas.microsoft.com/office/drawing/2014/chart" uri="{C3380CC4-5D6E-409C-BE32-E72D297353CC}">
              <c16:uniqueId val="{00000000-4844-4AF2-B5CA-D1519D8280BF}"/>
            </c:ext>
          </c:extLst>
        </c:ser>
        <c:dLbls>
          <c:showLegendKey val="0"/>
          <c:showVal val="0"/>
          <c:showCatName val="0"/>
          <c:showSerName val="0"/>
          <c:showPercent val="0"/>
          <c:showBubbleSize val="0"/>
        </c:dLbls>
        <c:gapWidth val="150"/>
        <c:axId val="228056696"/>
        <c:axId val="228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4844-4AF2-B5CA-D1519D8280BF}"/>
            </c:ext>
          </c:extLst>
        </c:ser>
        <c:dLbls>
          <c:showLegendKey val="0"/>
          <c:showVal val="0"/>
          <c:showCatName val="0"/>
          <c:showSerName val="0"/>
          <c:showPercent val="0"/>
          <c:showBubbleSize val="0"/>
        </c:dLbls>
        <c:marker val="1"/>
        <c:smooth val="0"/>
        <c:axId val="228056696"/>
        <c:axId val="228057088"/>
      </c:lineChart>
      <c:dateAx>
        <c:axId val="228056696"/>
        <c:scaling>
          <c:orientation val="minMax"/>
        </c:scaling>
        <c:delete val="1"/>
        <c:axPos val="b"/>
        <c:numFmt formatCode="ge" sourceLinked="1"/>
        <c:majorTickMark val="none"/>
        <c:minorTickMark val="none"/>
        <c:tickLblPos val="none"/>
        <c:crossAx val="228057088"/>
        <c:crosses val="autoZero"/>
        <c:auto val="1"/>
        <c:lblOffset val="100"/>
        <c:baseTimeUnit val="years"/>
      </c:dateAx>
      <c:valAx>
        <c:axId val="228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100.12</c:v>
                </c:pt>
                <c:pt idx="1">
                  <c:v>114.39</c:v>
                </c:pt>
                <c:pt idx="2">
                  <c:v>102.56</c:v>
                </c:pt>
                <c:pt idx="3">
                  <c:v>101.35</c:v>
                </c:pt>
                <c:pt idx="4">
                  <c:v>100.11</c:v>
                </c:pt>
              </c:numCache>
            </c:numRef>
          </c:val>
          <c:extLst>
            <c:ext xmlns:c16="http://schemas.microsoft.com/office/drawing/2014/chart" uri="{C3380CC4-5D6E-409C-BE32-E72D297353CC}">
              <c16:uniqueId val="{00000000-1C45-432F-888F-42CDE90BE47B}"/>
            </c:ext>
          </c:extLst>
        </c:ser>
        <c:dLbls>
          <c:showLegendKey val="0"/>
          <c:showVal val="0"/>
          <c:showCatName val="0"/>
          <c:showSerName val="0"/>
          <c:showPercent val="0"/>
          <c:showBubbleSize val="0"/>
        </c:dLbls>
        <c:gapWidth val="150"/>
        <c:axId val="231747608"/>
        <c:axId val="47112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5-432F-888F-42CDE90BE47B}"/>
            </c:ext>
          </c:extLst>
        </c:ser>
        <c:dLbls>
          <c:showLegendKey val="0"/>
          <c:showVal val="0"/>
          <c:showCatName val="0"/>
          <c:showSerName val="0"/>
          <c:showPercent val="0"/>
          <c:showBubbleSize val="0"/>
        </c:dLbls>
        <c:marker val="1"/>
        <c:smooth val="0"/>
        <c:axId val="231747608"/>
        <c:axId val="471124944"/>
      </c:lineChart>
      <c:dateAx>
        <c:axId val="231747608"/>
        <c:scaling>
          <c:orientation val="minMax"/>
        </c:scaling>
        <c:delete val="1"/>
        <c:axPos val="b"/>
        <c:numFmt formatCode="ge" sourceLinked="1"/>
        <c:majorTickMark val="none"/>
        <c:minorTickMark val="none"/>
        <c:tickLblPos val="none"/>
        <c:crossAx val="471124944"/>
        <c:crosses val="autoZero"/>
        <c:auto val="1"/>
        <c:lblOffset val="100"/>
        <c:baseTimeUnit val="years"/>
      </c:dateAx>
      <c:valAx>
        <c:axId val="47112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4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0-4325-A78E-1AC39DCC8BDF}"/>
            </c:ext>
          </c:extLst>
        </c:ser>
        <c:dLbls>
          <c:showLegendKey val="0"/>
          <c:showVal val="0"/>
          <c:showCatName val="0"/>
          <c:showSerName val="0"/>
          <c:showPercent val="0"/>
          <c:showBubbleSize val="0"/>
        </c:dLbls>
        <c:gapWidth val="150"/>
        <c:axId val="477808648"/>
        <c:axId val="1908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0-4325-A78E-1AC39DCC8BDF}"/>
            </c:ext>
          </c:extLst>
        </c:ser>
        <c:dLbls>
          <c:showLegendKey val="0"/>
          <c:showVal val="0"/>
          <c:showCatName val="0"/>
          <c:showSerName val="0"/>
          <c:showPercent val="0"/>
          <c:showBubbleSize val="0"/>
        </c:dLbls>
        <c:marker val="1"/>
        <c:smooth val="0"/>
        <c:axId val="477808648"/>
        <c:axId val="190872688"/>
      </c:lineChart>
      <c:dateAx>
        <c:axId val="477808648"/>
        <c:scaling>
          <c:orientation val="minMax"/>
        </c:scaling>
        <c:delete val="1"/>
        <c:axPos val="b"/>
        <c:numFmt formatCode="ge" sourceLinked="1"/>
        <c:majorTickMark val="none"/>
        <c:minorTickMark val="none"/>
        <c:tickLblPos val="none"/>
        <c:crossAx val="190872688"/>
        <c:crosses val="autoZero"/>
        <c:auto val="1"/>
        <c:lblOffset val="100"/>
        <c:baseTimeUnit val="years"/>
      </c:dateAx>
      <c:valAx>
        <c:axId val="1908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A-4FB1-95C2-5D5106E5F1B7}"/>
            </c:ext>
          </c:extLst>
        </c:ser>
        <c:dLbls>
          <c:showLegendKey val="0"/>
          <c:showVal val="0"/>
          <c:showCatName val="0"/>
          <c:showSerName val="0"/>
          <c:showPercent val="0"/>
          <c:showBubbleSize val="0"/>
        </c:dLbls>
        <c:gapWidth val="150"/>
        <c:axId val="227212056"/>
        <c:axId val="2275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A-4FB1-95C2-5D5106E5F1B7}"/>
            </c:ext>
          </c:extLst>
        </c:ser>
        <c:dLbls>
          <c:showLegendKey val="0"/>
          <c:showVal val="0"/>
          <c:showCatName val="0"/>
          <c:showSerName val="0"/>
          <c:showPercent val="0"/>
          <c:showBubbleSize val="0"/>
        </c:dLbls>
        <c:marker val="1"/>
        <c:smooth val="0"/>
        <c:axId val="227212056"/>
        <c:axId val="227572800"/>
      </c:lineChart>
      <c:dateAx>
        <c:axId val="227212056"/>
        <c:scaling>
          <c:orientation val="minMax"/>
        </c:scaling>
        <c:delete val="1"/>
        <c:axPos val="b"/>
        <c:numFmt formatCode="ge" sourceLinked="1"/>
        <c:majorTickMark val="none"/>
        <c:minorTickMark val="none"/>
        <c:tickLblPos val="none"/>
        <c:crossAx val="227572800"/>
        <c:crosses val="autoZero"/>
        <c:auto val="1"/>
        <c:lblOffset val="100"/>
        <c:baseTimeUnit val="years"/>
      </c:dateAx>
      <c:valAx>
        <c:axId val="2275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1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9-4C4C-A20C-237B492B83B2}"/>
            </c:ext>
          </c:extLst>
        </c:ser>
        <c:dLbls>
          <c:showLegendKey val="0"/>
          <c:showVal val="0"/>
          <c:showCatName val="0"/>
          <c:showSerName val="0"/>
          <c:showPercent val="0"/>
          <c:showBubbleSize val="0"/>
        </c:dLbls>
        <c:gapWidth val="150"/>
        <c:axId val="228838488"/>
        <c:axId val="2288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9-4C4C-A20C-237B492B83B2}"/>
            </c:ext>
          </c:extLst>
        </c:ser>
        <c:dLbls>
          <c:showLegendKey val="0"/>
          <c:showVal val="0"/>
          <c:showCatName val="0"/>
          <c:showSerName val="0"/>
          <c:showPercent val="0"/>
          <c:showBubbleSize val="0"/>
        </c:dLbls>
        <c:marker val="1"/>
        <c:smooth val="0"/>
        <c:axId val="228838488"/>
        <c:axId val="228838880"/>
      </c:lineChart>
      <c:dateAx>
        <c:axId val="228838488"/>
        <c:scaling>
          <c:orientation val="minMax"/>
        </c:scaling>
        <c:delete val="1"/>
        <c:axPos val="b"/>
        <c:numFmt formatCode="ge" sourceLinked="1"/>
        <c:majorTickMark val="none"/>
        <c:minorTickMark val="none"/>
        <c:tickLblPos val="none"/>
        <c:crossAx val="228838880"/>
        <c:crosses val="autoZero"/>
        <c:auto val="1"/>
        <c:lblOffset val="100"/>
        <c:baseTimeUnit val="years"/>
      </c:dateAx>
      <c:valAx>
        <c:axId val="2288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3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7-41B8-8980-582F50806206}"/>
            </c:ext>
          </c:extLst>
        </c:ser>
        <c:dLbls>
          <c:showLegendKey val="0"/>
          <c:showVal val="0"/>
          <c:showCatName val="0"/>
          <c:showSerName val="0"/>
          <c:showPercent val="0"/>
          <c:showBubbleSize val="0"/>
        </c:dLbls>
        <c:gapWidth val="150"/>
        <c:axId val="228840056"/>
        <c:axId val="228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7-41B8-8980-582F50806206}"/>
            </c:ext>
          </c:extLst>
        </c:ser>
        <c:dLbls>
          <c:showLegendKey val="0"/>
          <c:showVal val="0"/>
          <c:showCatName val="0"/>
          <c:showSerName val="0"/>
          <c:showPercent val="0"/>
          <c:showBubbleSize val="0"/>
        </c:dLbls>
        <c:marker val="1"/>
        <c:smooth val="0"/>
        <c:axId val="228840056"/>
        <c:axId val="228840448"/>
      </c:lineChart>
      <c:dateAx>
        <c:axId val="228840056"/>
        <c:scaling>
          <c:orientation val="minMax"/>
        </c:scaling>
        <c:delete val="1"/>
        <c:axPos val="b"/>
        <c:numFmt formatCode="ge" sourceLinked="1"/>
        <c:majorTickMark val="none"/>
        <c:minorTickMark val="none"/>
        <c:tickLblPos val="none"/>
        <c:crossAx val="228840448"/>
        <c:crosses val="autoZero"/>
        <c:auto val="1"/>
        <c:lblOffset val="100"/>
        <c:baseTimeUnit val="years"/>
      </c:dateAx>
      <c:valAx>
        <c:axId val="228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2-490C-BB29-8FB916F7A229}"/>
            </c:ext>
          </c:extLst>
        </c:ser>
        <c:dLbls>
          <c:showLegendKey val="0"/>
          <c:showVal val="0"/>
          <c:showCatName val="0"/>
          <c:showSerName val="0"/>
          <c:showPercent val="0"/>
          <c:showBubbleSize val="0"/>
        </c:dLbls>
        <c:gapWidth val="150"/>
        <c:axId val="228841624"/>
        <c:axId val="22858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BCC2-490C-BB29-8FB916F7A229}"/>
            </c:ext>
          </c:extLst>
        </c:ser>
        <c:dLbls>
          <c:showLegendKey val="0"/>
          <c:showVal val="0"/>
          <c:showCatName val="0"/>
          <c:showSerName val="0"/>
          <c:showPercent val="0"/>
          <c:showBubbleSize val="0"/>
        </c:dLbls>
        <c:marker val="1"/>
        <c:smooth val="0"/>
        <c:axId val="228841624"/>
        <c:axId val="228584144"/>
      </c:lineChart>
      <c:dateAx>
        <c:axId val="228841624"/>
        <c:scaling>
          <c:orientation val="minMax"/>
        </c:scaling>
        <c:delete val="1"/>
        <c:axPos val="b"/>
        <c:numFmt formatCode="ge" sourceLinked="1"/>
        <c:majorTickMark val="none"/>
        <c:minorTickMark val="none"/>
        <c:tickLblPos val="none"/>
        <c:crossAx val="228584144"/>
        <c:crosses val="autoZero"/>
        <c:auto val="1"/>
        <c:lblOffset val="100"/>
        <c:baseTimeUnit val="years"/>
      </c:dateAx>
      <c:valAx>
        <c:axId val="22858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4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86.04</c:v>
                </c:pt>
                <c:pt idx="1">
                  <c:v>76.77</c:v>
                </c:pt>
                <c:pt idx="2">
                  <c:v>62.83</c:v>
                </c:pt>
                <c:pt idx="3">
                  <c:v>58.32</c:v>
                </c:pt>
                <c:pt idx="4">
                  <c:v>47.33</c:v>
                </c:pt>
              </c:numCache>
            </c:numRef>
          </c:val>
          <c:extLst>
            <c:ext xmlns:c16="http://schemas.microsoft.com/office/drawing/2014/chart" uri="{C3380CC4-5D6E-409C-BE32-E72D297353CC}">
              <c16:uniqueId val="{00000000-CB81-47F2-B54E-8EED6013BB34}"/>
            </c:ext>
          </c:extLst>
        </c:ser>
        <c:dLbls>
          <c:showLegendKey val="0"/>
          <c:showVal val="0"/>
          <c:showCatName val="0"/>
          <c:showSerName val="0"/>
          <c:showPercent val="0"/>
          <c:showBubbleSize val="0"/>
        </c:dLbls>
        <c:gapWidth val="150"/>
        <c:axId val="228585320"/>
        <c:axId val="2285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CB81-47F2-B54E-8EED6013BB34}"/>
            </c:ext>
          </c:extLst>
        </c:ser>
        <c:dLbls>
          <c:showLegendKey val="0"/>
          <c:showVal val="0"/>
          <c:showCatName val="0"/>
          <c:showSerName val="0"/>
          <c:showPercent val="0"/>
          <c:showBubbleSize val="0"/>
        </c:dLbls>
        <c:marker val="1"/>
        <c:smooth val="0"/>
        <c:axId val="228585320"/>
        <c:axId val="228585712"/>
      </c:lineChart>
      <c:dateAx>
        <c:axId val="228585320"/>
        <c:scaling>
          <c:orientation val="minMax"/>
        </c:scaling>
        <c:delete val="1"/>
        <c:axPos val="b"/>
        <c:numFmt formatCode="ge" sourceLinked="1"/>
        <c:majorTickMark val="none"/>
        <c:minorTickMark val="none"/>
        <c:tickLblPos val="none"/>
        <c:crossAx val="228585712"/>
        <c:crosses val="autoZero"/>
        <c:auto val="1"/>
        <c:lblOffset val="100"/>
        <c:baseTimeUnit val="years"/>
      </c:dateAx>
      <c:valAx>
        <c:axId val="2285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8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244.95</c:v>
                </c:pt>
                <c:pt idx="1">
                  <c:v>283.2</c:v>
                </c:pt>
                <c:pt idx="2">
                  <c:v>373.21</c:v>
                </c:pt>
                <c:pt idx="3">
                  <c:v>388.1</c:v>
                </c:pt>
                <c:pt idx="4">
                  <c:v>538.65</c:v>
                </c:pt>
              </c:numCache>
            </c:numRef>
          </c:val>
          <c:extLst>
            <c:ext xmlns:c16="http://schemas.microsoft.com/office/drawing/2014/chart" uri="{C3380CC4-5D6E-409C-BE32-E72D297353CC}">
              <c16:uniqueId val="{00000000-EF45-4ECD-899F-5ACCB29BA48C}"/>
            </c:ext>
          </c:extLst>
        </c:ser>
        <c:dLbls>
          <c:showLegendKey val="0"/>
          <c:showVal val="0"/>
          <c:showCatName val="0"/>
          <c:showSerName val="0"/>
          <c:showPercent val="0"/>
          <c:showBubbleSize val="0"/>
        </c:dLbls>
        <c:gapWidth val="150"/>
        <c:axId val="228586888"/>
        <c:axId val="22858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EF45-4ECD-899F-5ACCB29BA48C}"/>
            </c:ext>
          </c:extLst>
        </c:ser>
        <c:dLbls>
          <c:showLegendKey val="0"/>
          <c:showVal val="0"/>
          <c:showCatName val="0"/>
          <c:showSerName val="0"/>
          <c:showPercent val="0"/>
          <c:showBubbleSize val="0"/>
        </c:dLbls>
        <c:marker val="1"/>
        <c:smooth val="0"/>
        <c:axId val="228586888"/>
        <c:axId val="228587280"/>
      </c:lineChart>
      <c:dateAx>
        <c:axId val="228586888"/>
        <c:scaling>
          <c:orientation val="minMax"/>
        </c:scaling>
        <c:delete val="1"/>
        <c:axPos val="b"/>
        <c:numFmt formatCode="ge" sourceLinked="1"/>
        <c:majorTickMark val="none"/>
        <c:minorTickMark val="none"/>
        <c:tickLblPos val="none"/>
        <c:crossAx val="228587280"/>
        <c:crosses val="autoZero"/>
        <c:auto val="1"/>
        <c:lblOffset val="100"/>
        <c:baseTimeUnit val="years"/>
      </c:dateAx>
      <c:valAx>
        <c:axId val="22858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8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愛媛県　砥部町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F2</v>
      </c>
      <c r="X8" s="83"/>
      <c r="Y8" s="83"/>
      <c r="Z8" s="83"/>
      <c r="AA8" s="83"/>
      <c r="AB8" s="83"/>
      <c r="AC8" s="83"/>
      <c r="AD8" s="84" t="str">
        <f>データ!$M$6</f>
        <v>非設置</v>
      </c>
      <c r="AE8" s="84"/>
      <c r="AF8" s="84"/>
      <c r="AG8" s="84"/>
      <c r="AH8" s="84"/>
      <c r="AI8" s="84"/>
      <c r="AJ8" s="84"/>
      <c r="AK8" s="3"/>
      <c r="AL8" s="80">
        <f>データ!S6</f>
        <v>21230</v>
      </c>
      <c r="AM8" s="80"/>
      <c r="AN8" s="80"/>
      <c r="AO8" s="80"/>
      <c r="AP8" s="80"/>
      <c r="AQ8" s="80"/>
      <c r="AR8" s="80"/>
      <c r="AS8" s="80"/>
      <c r="AT8" s="79">
        <f>データ!T6</f>
        <v>101.59</v>
      </c>
      <c r="AU8" s="79"/>
      <c r="AV8" s="79"/>
      <c r="AW8" s="79"/>
      <c r="AX8" s="79"/>
      <c r="AY8" s="79"/>
      <c r="AZ8" s="79"/>
      <c r="BA8" s="79"/>
      <c r="BB8" s="79">
        <f>データ!U6</f>
        <v>208.98</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1.74</v>
      </c>
      <c r="Q10" s="79"/>
      <c r="R10" s="79"/>
      <c r="S10" s="79"/>
      <c r="T10" s="79"/>
      <c r="U10" s="79"/>
      <c r="V10" s="79"/>
      <c r="W10" s="79">
        <f>データ!Q6</f>
        <v>100</v>
      </c>
      <c r="X10" s="79"/>
      <c r="Y10" s="79"/>
      <c r="Z10" s="79"/>
      <c r="AA10" s="79"/>
      <c r="AB10" s="79"/>
      <c r="AC10" s="79"/>
      <c r="AD10" s="80">
        <f>データ!R6</f>
        <v>3720</v>
      </c>
      <c r="AE10" s="80"/>
      <c r="AF10" s="80"/>
      <c r="AG10" s="80"/>
      <c r="AH10" s="80"/>
      <c r="AI10" s="80"/>
      <c r="AJ10" s="80"/>
      <c r="AK10" s="2"/>
      <c r="AL10" s="80">
        <f>データ!V6</f>
        <v>367</v>
      </c>
      <c r="AM10" s="80"/>
      <c r="AN10" s="80"/>
      <c r="AO10" s="80"/>
      <c r="AP10" s="80"/>
      <c r="AQ10" s="80"/>
      <c r="AR10" s="80"/>
      <c r="AS10" s="80"/>
      <c r="AT10" s="79">
        <f>データ!W6</f>
        <v>0.32</v>
      </c>
      <c r="AU10" s="79"/>
      <c r="AV10" s="79"/>
      <c r="AW10" s="79"/>
      <c r="AX10" s="79"/>
      <c r="AY10" s="79"/>
      <c r="AZ10" s="79"/>
      <c r="BA10" s="79"/>
      <c r="BB10" s="79">
        <f>データ!X6</f>
        <v>1146.8800000000001</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3"/>
      <c r="BN59" s="43"/>
      <c r="BO59" s="43"/>
      <c r="BP59" s="43"/>
      <c r="BQ59" s="43"/>
      <c r="BR59" s="43"/>
      <c r="BS59" s="43"/>
      <c r="BT59" s="43"/>
      <c r="BU59" s="43"/>
      <c r="BV59" s="43"/>
      <c r="BW59" s="43"/>
      <c r="BX59" s="43"/>
      <c r="BY59" s="43"/>
      <c r="BZ59" s="44"/>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5"/>
      <c r="BM60" s="43"/>
      <c r="BN60" s="43"/>
      <c r="BO60" s="43"/>
      <c r="BP60" s="43"/>
      <c r="BQ60" s="43"/>
      <c r="BR60" s="43"/>
      <c r="BS60" s="43"/>
      <c r="BT60" s="43"/>
      <c r="BU60" s="43"/>
      <c r="BV60" s="43"/>
      <c r="BW60" s="43"/>
      <c r="BX60" s="43"/>
      <c r="BY60" s="43"/>
      <c r="BZ60" s="44"/>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5"/>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115</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46</v>
      </c>
      <c r="O86" s="26" t="str">
        <f>データ!EO6</f>
        <v>【0.02】</v>
      </c>
    </row>
  </sheetData>
  <sheetProtection algorithmName="SHA-512" hashValue="KUmQHrcTFq50Ug7q5tqBTW3GnOIR9qshLui80QP8Q8AlCks9xHBYXYZQ02Wb+Xdvvrg6cdD6R3tOw3UEBl8Lpw==" saltValue="JzYPnfvug7dC98WPfeAa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8" t="s">
        <v>56</v>
      </c>
      <c r="I3" s="89"/>
      <c r="J3" s="89"/>
      <c r="K3" s="89"/>
      <c r="L3" s="89"/>
      <c r="M3" s="89"/>
      <c r="N3" s="89"/>
      <c r="O3" s="89"/>
      <c r="P3" s="89"/>
      <c r="Q3" s="89"/>
      <c r="R3" s="89"/>
      <c r="S3" s="89"/>
      <c r="T3" s="89"/>
      <c r="U3" s="89"/>
      <c r="V3" s="89"/>
      <c r="W3" s="89"/>
      <c r="X3" s="90"/>
      <c r="Y3" s="94" t="s">
        <v>57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59</v>
      </c>
      <c r="B4" s="30"/>
      <c r="C4" s="30"/>
      <c r="D4" s="30"/>
      <c r="E4" s="30"/>
      <c r="F4" s="30"/>
      <c r="G4" s="30"/>
      <c r="H4" s="91"/>
      <c r="I4" s="92"/>
      <c r="J4" s="92"/>
      <c r="K4" s="92"/>
      <c r="L4" s="92"/>
      <c r="M4" s="92"/>
      <c r="N4" s="92"/>
      <c r="O4" s="92"/>
      <c r="P4" s="92"/>
      <c r="Q4" s="92"/>
      <c r="R4" s="92"/>
      <c r="S4" s="92"/>
      <c r="T4" s="92"/>
      <c r="U4" s="92"/>
      <c r="V4" s="92"/>
      <c r="W4" s="92"/>
      <c r="X4" s="93"/>
      <c r="Y4" s="87" t="s">
        <v>60</v>
      </c>
      <c r="Z4" s="87"/>
      <c r="AA4" s="87"/>
      <c r="AB4" s="87"/>
      <c r="AC4" s="87"/>
      <c r="AD4" s="87"/>
      <c r="AE4" s="87"/>
      <c r="AF4" s="87"/>
      <c r="AG4" s="87"/>
      <c r="AH4" s="87"/>
      <c r="AI4" s="87"/>
      <c r="AJ4" s="87" t="s">
        <v>61</v>
      </c>
      <c r="AK4" s="87"/>
      <c r="AL4" s="87"/>
      <c r="AM4" s="87"/>
      <c r="AN4" s="87"/>
      <c r="AO4" s="87"/>
      <c r="AP4" s="87"/>
      <c r="AQ4" s="87"/>
      <c r="AR4" s="87"/>
      <c r="AS4" s="87"/>
      <c r="AT4" s="87"/>
      <c r="AU4" s="87" t="s">
        <v>62</v>
      </c>
      <c r="AV4" s="87"/>
      <c r="AW4" s="87"/>
      <c r="AX4" s="87"/>
      <c r="AY4" s="87"/>
      <c r="AZ4" s="87"/>
      <c r="BA4" s="87"/>
      <c r="BB4" s="87"/>
      <c r="BC4" s="87"/>
      <c r="BD4" s="87"/>
      <c r="BE4" s="87"/>
      <c r="BF4" s="87" t="s">
        <v>63</v>
      </c>
      <c r="BG4" s="87"/>
      <c r="BH4" s="87"/>
      <c r="BI4" s="87"/>
      <c r="BJ4" s="87"/>
      <c r="BK4" s="87"/>
      <c r="BL4" s="87"/>
      <c r="BM4" s="87"/>
      <c r="BN4" s="87"/>
      <c r="BO4" s="87"/>
      <c r="BP4" s="87"/>
      <c r="BQ4" s="87" t="s">
        <v>64</v>
      </c>
      <c r="BR4" s="87"/>
      <c r="BS4" s="87"/>
      <c r="BT4" s="87"/>
      <c r="BU4" s="87"/>
      <c r="BV4" s="87"/>
      <c r="BW4" s="87"/>
      <c r="BX4" s="87"/>
      <c r="BY4" s="87"/>
      <c r="BZ4" s="87"/>
      <c r="CA4" s="87"/>
      <c r="CB4" s="87" t="s">
        <v>65</v>
      </c>
      <c r="CC4" s="87"/>
      <c r="CD4" s="87"/>
      <c r="CE4" s="87"/>
      <c r="CF4" s="87"/>
      <c r="CG4" s="87"/>
      <c r="CH4" s="87"/>
      <c r="CI4" s="87"/>
      <c r="CJ4" s="87"/>
      <c r="CK4" s="87"/>
      <c r="CL4" s="87"/>
      <c r="CM4" s="87" t="s">
        <v>66</v>
      </c>
      <c r="CN4" s="87"/>
      <c r="CO4" s="87"/>
      <c r="CP4" s="87"/>
      <c r="CQ4" s="87"/>
      <c r="CR4" s="87"/>
      <c r="CS4" s="87"/>
      <c r="CT4" s="87"/>
      <c r="CU4" s="87"/>
      <c r="CV4" s="87"/>
      <c r="CW4" s="87"/>
      <c r="CX4" s="87" t="s">
        <v>67</v>
      </c>
      <c r="CY4" s="87"/>
      <c r="CZ4" s="87"/>
      <c r="DA4" s="87"/>
      <c r="DB4" s="87"/>
      <c r="DC4" s="87"/>
      <c r="DD4" s="87"/>
      <c r="DE4" s="87"/>
      <c r="DF4" s="87"/>
      <c r="DG4" s="87"/>
      <c r="DH4" s="87"/>
      <c r="DI4" s="87" t="s">
        <v>68</v>
      </c>
      <c r="DJ4" s="87"/>
      <c r="DK4" s="87"/>
      <c r="DL4" s="87"/>
      <c r="DM4" s="87"/>
      <c r="DN4" s="87"/>
      <c r="DO4" s="87"/>
      <c r="DP4" s="87"/>
      <c r="DQ4" s="87"/>
      <c r="DR4" s="87"/>
      <c r="DS4" s="87"/>
      <c r="DT4" s="87" t="s">
        <v>69</v>
      </c>
      <c r="DU4" s="87"/>
      <c r="DV4" s="87"/>
      <c r="DW4" s="87"/>
      <c r="DX4" s="87"/>
      <c r="DY4" s="87"/>
      <c r="DZ4" s="87"/>
      <c r="EA4" s="87"/>
      <c r="EB4" s="87"/>
      <c r="EC4" s="87"/>
      <c r="ED4" s="87"/>
      <c r="EE4" s="87" t="s">
        <v>70</v>
      </c>
      <c r="EF4" s="87"/>
      <c r="EG4" s="87"/>
      <c r="EH4" s="87"/>
      <c r="EI4" s="87"/>
      <c r="EJ4" s="87"/>
      <c r="EK4" s="87"/>
      <c r="EL4" s="87"/>
      <c r="EM4" s="87"/>
      <c r="EN4" s="87"/>
      <c r="EO4" s="87"/>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384020</v>
      </c>
      <c r="D6" s="33">
        <f t="shared" si="3"/>
        <v>47</v>
      </c>
      <c r="E6" s="33">
        <f t="shared" si="3"/>
        <v>17</v>
      </c>
      <c r="F6" s="33">
        <f t="shared" si="3"/>
        <v>5</v>
      </c>
      <c r="G6" s="33">
        <f t="shared" si="3"/>
        <v>0</v>
      </c>
      <c r="H6" s="33" t="str">
        <f t="shared" si="3"/>
        <v>愛媛県　砥部町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1.74</v>
      </c>
      <c r="Q6" s="34">
        <f t="shared" si="3"/>
        <v>100</v>
      </c>
      <c r="R6" s="34">
        <f t="shared" si="3"/>
        <v>3720</v>
      </c>
      <c r="S6" s="34">
        <f t="shared" si="3"/>
        <v>21230</v>
      </c>
      <c r="T6" s="34">
        <f t="shared" si="3"/>
        <v>101.59</v>
      </c>
      <c r="U6" s="34">
        <f t="shared" si="3"/>
        <v>208.98</v>
      </c>
      <c r="V6" s="34">
        <f t="shared" si="3"/>
        <v>367</v>
      </c>
      <c r="W6" s="34">
        <f t="shared" si="3"/>
        <v>0.32</v>
      </c>
      <c r="X6" s="34">
        <f t="shared" si="3"/>
        <v>1146.8800000000001</v>
      </c>
      <c r="Y6" s="35">
        <f>IF(Y7="",NA(),Y7)</f>
        <v>100.12</v>
      </c>
      <c r="Z6" s="35">
        <f t="shared" ref="Z6:AH6" si="4">IF(Z7="",NA(),Z7)</f>
        <v>114.39</v>
      </c>
      <c r="AA6" s="35">
        <f t="shared" si="4"/>
        <v>102.56</v>
      </c>
      <c r="AB6" s="35">
        <f t="shared" si="4"/>
        <v>101.35</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86.04</v>
      </c>
      <c r="BR6" s="35">
        <f t="shared" ref="BR6:BZ6" si="8">IF(BR7="",NA(),BR7)</f>
        <v>76.77</v>
      </c>
      <c r="BS6" s="35">
        <f t="shared" si="8"/>
        <v>62.83</v>
      </c>
      <c r="BT6" s="35">
        <f t="shared" si="8"/>
        <v>58.32</v>
      </c>
      <c r="BU6" s="35">
        <f t="shared" si="8"/>
        <v>47.33</v>
      </c>
      <c r="BV6" s="35">
        <f t="shared" si="8"/>
        <v>41.08</v>
      </c>
      <c r="BW6" s="35">
        <f t="shared" si="8"/>
        <v>52.19</v>
      </c>
      <c r="BX6" s="35">
        <f t="shared" si="8"/>
        <v>55.32</v>
      </c>
      <c r="BY6" s="35">
        <f t="shared" si="8"/>
        <v>59.8</v>
      </c>
      <c r="BZ6" s="35">
        <f t="shared" si="8"/>
        <v>57.77</v>
      </c>
      <c r="CA6" s="34" t="str">
        <f>IF(CA7="","",IF(CA7="-","【-】","【"&amp;SUBSTITUTE(TEXT(CA7,"#,##0.00"),"-","△")&amp;"】"))</f>
        <v>【59.51】</v>
      </c>
      <c r="CB6" s="35">
        <f>IF(CB7="",NA(),CB7)</f>
        <v>244.95</v>
      </c>
      <c r="CC6" s="35">
        <f t="shared" ref="CC6:CK6" si="9">IF(CC7="",NA(),CC7)</f>
        <v>283.2</v>
      </c>
      <c r="CD6" s="35">
        <f t="shared" si="9"/>
        <v>373.21</v>
      </c>
      <c r="CE6" s="35">
        <f t="shared" si="9"/>
        <v>388.1</v>
      </c>
      <c r="CF6" s="35">
        <f t="shared" si="9"/>
        <v>538.65</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48.32</v>
      </c>
      <c r="CN6" s="35">
        <f t="shared" ref="CN6:CV6" si="10">IF(CN7="",NA(),CN7)</f>
        <v>46.22</v>
      </c>
      <c r="CO6" s="35">
        <f t="shared" si="10"/>
        <v>42.44</v>
      </c>
      <c r="CP6" s="35">
        <f t="shared" si="10"/>
        <v>41.18</v>
      </c>
      <c r="CQ6" s="35">
        <f t="shared" si="10"/>
        <v>36.97</v>
      </c>
      <c r="CR6" s="35">
        <f t="shared" si="10"/>
        <v>44.69</v>
      </c>
      <c r="CS6" s="35">
        <f t="shared" si="10"/>
        <v>52.31</v>
      </c>
      <c r="CT6" s="35">
        <f t="shared" si="10"/>
        <v>60.65</v>
      </c>
      <c r="CU6" s="35">
        <f t="shared" si="10"/>
        <v>51.75</v>
      </c>
      <c r="CV6" s="35">
        <f t="shared" si="10"/>
        <v>50.68</v>
      </c>
      <c r="CW6" s="34" t="str">
        <f>IF(CW7="","",IF(CW7="-","【-】","【"&amp;SUBSTITUTE(TEXT(CW7,"#,##0.00"),"-","△")&amp;"】"))</f>
        <v>【52.23】</v>
      </c>
      <c r="CX6" s="35">
        <f>IF(CX7="",NA(),CX7)</f>
        <v>86.34</v>
      </c>
      <c r="CY6" s="35">
        <f t="shared" ref="CY6:DG6" si="11">IF(CY7="",NA(),CY7)</f>
        <v>86.08</v>
      </c>
      <c r="CZ6" s="35">
        <f t="shared" si="11"/>
        <v>87.56</v>
      </c>
      <c r="DA6" s="35">
        <f t="shared" si="11"/>
        <v>86.6</v>
      </c>
      <c r="DB6" s="35">
        <f t="shared" si="11"/>
        <v>88.83</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384020</v>
      </c>
      <c r="D7" s="37">
        <v>47</v>
      </c>
      <c r="E7" s="37">
        <v>17</v>
      </c>
      <c r="F7" s="37">
        <v>5</v>
      </c>
      <c r="G7" s="37">
        <v>0</v>
      </c>
      <c r="H7" s="37" t="s">
        <v>100</v>
      </c>
      <c r="I7" s="37" t="s">
        <v>101</v>
      </c>
      <c r="J7" s="37" t="s">
        <v>102</v>
      </c>
      <c r="K7" s="37" t="s">
        <v>103</v>
      </c>
      <c r="L7" s="37" t="s">
        <v>104</v>
      </c>
      <c r="M7" s="37" t="s">
        <v>105</v>
      </c>
      <c r="N7" s="38" t="s">
        <v>106</v>
      </c>
      <c r="O7" s="38" t="s">
        <v>107</v>
      </c>
      <c r="P7" s="38">
        <v>1.74</v>
      </c>
      <c r="Q7" s="38">
        <v>100</v>
      </c>
      <c r="R7" s="38">
        <v>3720</v>
      </c>
      <c r="S7" s="38">
        <v>21230</v>
      </c>
      <c r="T7" s="38">
        <v>101.59</v>
      </c>
      <c r="U7" s="38">
        <v>208.98</v>
      </c>
      <c r="V7" s="38">
        <v>367</v>
      </c>
      <c r="W7" s="38">
        <v>0.32</v>
      </c>
      <c r="X7" s="38">
        <v>1146.8800000000001</v>
      </c>
      <c r="Y7" s="38">
        <v>100.12</v>
      </c>
      <c r="Z7" s="38">
        <v>114.39</v>
      </c>
      <c r="AA7" s="38">
        <v>102.56</v>
      </c>
      <c r="AB7" s="38">
        <v>101.35</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86.04</v>
      </c>
      <c r="BR7" s="38">
        <v>76.77</v>
      </c>
      <c r="BS7" s="38">
        <v>62.83</v>
      </c>
      <c r="BT7" s="38">
        <v>58.32</v>
      </c>
      <c r="BU7" s="38">
        <v>47.33</v>
      </c>
      <c r="BV7" s="38">
        <v>41.08</v>
      </c>
      <c r="BW7" s="38">
        <v>52.19</v>
      </c>
      <c r="BX7" s="38">
        <v>55.32</v>
      </c>
      <c r="BY7" s="38">
        <v>59.8</v>
      </c>
      <c r="BZ7" s="38">
        <v>57.77</v>
      </c>
      <c r="CA7" s="38">
        <v>59.51</v>
      </c>
      <c r="CB7" s="38">
        <v>244.95</v>
      </c>
      <c r="CC7" s="38">
        <v>283.2</v>
      </c>
      <c r="CD7" s="38">
        <v>373.21</v>
      </c>
      <c r="CE7" s="38">
        <v>388.1</v>
      </c>
      <c r="CF7" s="38">
        <v>538.65</v>
      </c>
      <c r="CG7" s="38">
        <v>378.08</v>
      </c>
      <c r="CH7" s="38">
        <v>296.14</v>
      </c>
      <c r="CI7" s="38">
        <v>283.17</v>
      </c>
      <c r="CJ7" s="38">
        <v>263.76</v>
      </c>
      <c r="CK7" s="38">
        <v>274.35000000000002</v>
      </c>
      <c r="CL7" s="38">
        <v>261.45999999999998</v>
      </c>
      <c r="CM7" s="38">
        <v>48.32</v>
      </c>
      <c r="CN7" s="38">
        <v>46.22</v>
      </c>
      <c r="CO7" s="38">
        <v>42.44</v>
      </c>
      <c r="CP7" s="38">
        <v>41.18</v>
      </c>
      <c r="CQ7" s="38">
        <v>36.97</v>
      </c>
      <c r="CR7" s="38">
        <v>44.69</v>
      </c>
      <c r="CS7" s="38">
        <v>52.31</v>
      </c>
      <c r="CT7" s="38">
        <v>60.65</v>
      </c>
      <c r="CU7" s="38">
        <v>51.75</v>
      </c>
      <c r="CV7" s="38">
        <v>50.68</v>
      </c>
      <c r="CW7" s="38">
        <v>52.23</v>
      </c>
      <c r="CX7" s="38">
        <v>86.34</v>
      </c>
      <c r="CY7" s="38">
        <v>86.08</v>
      </c>
      <c r="CZ7" s="38">
        <v>87.56</v>
      </c>
      <c r="DA7" s="38">
        <v>86.6</v>
      </c>
      <c r="DB7" s="38">
        <v>88.83</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2020-01-30T06:43:59Z</cp:lastPrinted>
  <dcterms:created xsi:type="dcterms:W3CDTF">2019-12-05T05:22:38Z</dcterms:created>
  <dcterms:modified xsi:type="dcterms:W3CDTF">2020-02-14T05:31:19Z</dcterms:modified>
  <cp:category/>
</cp:coreProperties>
</file>