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05" activeTab="0"/>
  </bookViews>
  <sheets>
    <sheet name="表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<sst xmlns="http://schemas.openxmlformats.org/spreadsheetml/2006/main" count="47" uniqueCount="44">
  <si>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表1　　愛媛県　圏域別  人口・世帯数　（平成22年・27年）</t>
  </si>
  <si>
    <t>圏　域　名</t>
  </si>
  <si>
    <t>平成２２年</t>
  </si>
  <si>
    <t>総人口</t>
  </si>
  <si>
    <t>世帯数</t>
  </si>
  <si>
    <t>総人口</t>
  </si>
  <si>
    <t>総　数</t>
  </si>
  <si>
    <t>増減数</t>
  </si>
  <si>
    <t>増減率</t>
  </si>
  <si>
    <t>男</t>
  </si>
  <si>
    <t>女</t>
  </si>
  <si>
    <t>県　　計</t>
  </si>
  <si>
    <t>宇摩</t>
  </si>
  <si>
    <t>四国中央市</t>
  </si>
  <si>
    <t>新居浜・西条</t>
  </si>
  <si>
    <t>新居浜市</t>
  </si>
  <si>
    <t>西条市</t>
  </si>
  <si>
    <t>今治</t>
  </si>
  <si>
    <t>今治市</t>
  </si>
  <si>
    <t>上島町</t>
  </si>
  <si>
    <t>松山</t>
  </si>
  <si>
    <t>松山市</t>
  </si>
  <si>
    <t>伊予市</t>
  </si>
  <si>
    <t>東温市</t>
  </si>
  <si>
    <t>久万高原町</t>
  </si>
  <si>
    <t>松前町</t>
  </si>
  <si>
    <t>砥部町</t>
  </si>
  <si>
    <t>八幡浜・大洲</t>
  </si>
  <si>
    <t>八幡浜市</t>
  </si>
  <si>
    <t>大洲市</t>
  </si>
  <si>
    <t>西予市</t>
  </si>
  <si>
    <t>内子町</t>
  </si>
  <si>
    <t>伊方町</t>
  </si>
  <si>
    <t>宇和島</t>
  </si>
  <si>
    <t>宇和島市</t>
  </si>
  <si>
    <t>松野町</t>
  </si>
  <si>
    <t>鬼北町</t>
  </si>
  <si>
    <t>愛南町</t>
  </si>
  <si>
    <t>平成２７年</t>
  </si>
  <si>
    <t>（人）</t>
  </si>
  <si>
    <t>人口
構成率
（％）</t>
  </si>
  <si>
    <t>（人）</t>
  </si>
  <si>
    <t>（世帯）</t>
  </si>
  <si>
    <t>（世帯）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</si>
</sst>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.00&quot;%&quot;;&quot;△ &quot;#,##0.00&quot;%&quot;"/>
    <numFmt numFmtId="179" formatCode="0.0%"/>
    <numFmt numFmtId="180" formatCode="#,##0.0&quot;%&quot;;&quot;△ &quot;#,##0.0&quot;%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4" fillId="0" borderId="10" xfId="60" applyFont="1" applyBorder="1" applyAlignment="1">
      <alignment horizontal="left" vertical="center"/>
      <protection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 shrinkToFit="1"/>
      <protection/>
    </xf>
    <xf numFmtId="0" fontId="5" fillId="0" borderId="13" xfId="60" applyFont="1" applyFill="1" applyBorder="1" applyAlignment="1">
      <alignment vertical="center" shrinkToFit="1"/>
      <protection/>
    </xf>
    <xf numFmtId="0" fontId="5" fillId="11" borderId="15" xfId="60" applyFont="1" applyFill="1" applyBorder="1" applyAlignment="1">
      <alignment horizontal="center" vertical="center" wrapText="1"/>
      <protection/>
    </xf>
    <xf numFmtId="0" fontId="5" fillId="11" borderId="16" xfId="60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60" applyFont="1" applyFill="1" applyBorder="1" applyAlignment="1">
      <alignment vertical="center"/>
      <protection/>
    </xf>
    <xf numFmtId="0" fontId="5" fillId="11" borderId="18" xfId="60" applyFont="1" applyFill="1" applyBorder="1" applyAlignment="1">
      <alignment vertical="center" wrapText="1"/>
      <protection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60" applyFont="1" applyFill="1" applyBorder="1" applyAlignment="1">
      <alignment vertical="center"/>
      <protection/>
    </xf>
    <xf numFmtId="0" fontId="2" fillId="33" borderId="22" xfId="60" applyFont="1" applyFill="1" applyBorder="1" applyAlignment="1">
      <alignment horizontal="center" vertical="center"/>
      <protection/>
    </xf>
    <xf numFmtId="0" fontId="6" fillId="33" borderId="23" xfId="60" applyFont="1" applyFill="1" applyBorder="1" applyAlignment="1">
      <alignment horizontal="center" vertical="center"/>
      <protection/>
    </xf>
    <xf numFmtId="177" fontId="6" fillId="33" borderId="22" xfId="60" applyNumberFormat="1" applyFont="1" applyFill="1" applyBorder="1" applyAlignment="1">
      <alignment vertical="center" shrinkToFit="1"/>
      <protection/>
    </xf>
    <xf numFmtId="177" fontId="6" fillId="33" borderId="24" xfId="60" applyNumberFormat="1" applyFont="1" applyFill="1" applyBorder="1" applyAlignment="1">
      <alignment vertical="center" shrinkToFit="1"/>
      <protection/>
    </xf>
    <xf numFmtId="178" fontId="6" fillId="33" borderId="25" xfId="60" applyNumberFormat="1" applyFont="1" applyFill="1" applyBorder="1" applyAlignment="1">
      <alignment vertical="center" shrinkToFit="1"/>
      <protection/>
    </xf>
    <xf numFmtId="179" fontId="6" fillId="33" borderId="26" xfId="60" applyNumberFormat="1" applyFont="1" applyFill="1" applyBorder="1">
      <alignment vertical="center"/>
      <protection/>
    </xf>
    <xf numFmtId="177" fontId="6" fillId="33" borderId="27" xfId="60" applyNumberFormat="1" applyFont="1" applyFill="1" applyBorder="1" applyAlignment="1">
      <alignment vertical="center" shrinkToFit="1"/>
      <protection/>
    </xf>
    <xf numFmtId="177" fontId="6" fillId="33" borderId="28" xfId="60" applyNumberFormat="1" applyFont="1" applyFill="1" applyBorder="1" applyAlignment="1">
      <alignment vertical="center" shrinkToFit="1"/>
      <protection/>
    </xf>
    <xf numFmtId="0" fontId="5" fillId="0" borderId="0" xfId="60" applyFont="1">
      <alignment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177" fontId="5" fillId="0" borderId="11" xfId="60" applyNumberFormat="1" applyFont="1" applyFill="1" applyBorder="1" applyAlignment="1">
      <alignment vertical="center" shrinkToFit="1"/>
      <protection/>
    </xf>
    <xf numFmtId="177" fontId="5" fillId="0" borderId="29" xfId="60" applyNumberFormat="1" applyFont="1" applyFill="1" applyBorder="1" applyAlignment="1">
      <alignment vertical="center" shrinkToFit="1"/>
      <protection/>
    </xf>
    <xf numFmtId="177" fontId="5" fillId="0" borderId="30" xfId="60" applyNumberFormat="1" applyFont="1" applyFill="1" applyBorder="1" applyAlignment="1">
      <alignment vertical="center" shrinkToFit="1"/>
      <protection/>
    </xf>
    <xf numFmtId="178" fontId="5" fillId="0" borderId="12" xfId="60" applyNumberFormat="1" applyFont="1" applyFill="1" applyBorder="1" applyAlignment="1">
      <alignment vertical="center" shrinkToFit="1"/>
      <protection/>
    </xf>
    <xf numFmtId="10" fontId="5" fillId="0" borderId="31" xfId="60" applyNumberFormat="1" applyFont="1" applyFill="1" applyBorder="1">
      <alignment vertical="center"/>
      <protection/>
    </xf>
    <xf numFmtId="177" fontId="5" fillId="0" borderId="32" xfId="60" applyNumberFormat="1" applyFont="1" applyFill="1" applyBorder="1" applyAlignment="1">
      <alignment vertical="center" shrinkToFit="1"/>
      <protection/>
    </xf>
    <xf numFmtId="178" fontId="5" fillId="0" borderId="33" xfId="60" applyNumberFormat="1" applyFont="1" applyFill="1" applyBorder="1" applyAlignment="1">
      <alignment vertical="center" shrinkToFit="1"/>
      <protection/>
    </xf>
    <xf numFmtId="177" fontId="5" fillId="0" borderId="34" xfId="60" applyNumberFormat="1" applyFont="1" applyFill="1" applyBorder="1" applyAlignment="1">
      <alignment vertical="center" shrinkToFit="1"/>
      <protection/>
    </xf>
    <xf numFmtId="0" fontId="2" fillId="0" borderId="14" xfId="60" applyFont="1" applyFill="1" applyBorder="1" applyAlignment="1">
      <alignment horizontal="center" vertical="center"/>
      <protection/>
    </xf>
    <xf numFmtId="0" fontId="7" fillId="0" borderId="35" xfId="60" applyFont="1" applyFill="1" applyBorder="1" applyAlignment="1">
      <alignment horizontal="center" vertical="center"/>
      <protection/>
    </xf>
    <xf numFmtId="177" fontId="5" fillId="0" borderId="14" xfId="60" applyNumberFormat="1" applyFont="1" applyFill="1" applyBorder="1" applyAlignment="1">
      <alignment vertical="center" shrinkToFit="1"/>
      <protection/>
    </xf>
    <xf numFmtId="177" fontId="5" fillId="0" borderId="36" xfId="60" applyNumberFormat="1" applyFont="1" applyFill="1" applyBorder="1" applyAlignment="1">
      <alignment vertical="center" shrinkToFit="1"/>
      <protection/>
    </xf>
    <xf numFmtId="177" fontId="5" fillId="0" borderId="37" xfId="60" applyNumberFormat="1" applyFont="1" applyFill="1" applyBorder="1" applyAlignment="1">
      <alignment vertical="center" shrinkToFit="1"/>
      <protection/>
    </xf>
    <xf numFmtId="178" fontId="5" fillId="0" borderId="35" xfId="60" applyNumberFormat="1" applyFont="1" applyFill="1" applyBorder="1" applyAlignment="1">
      <alignment vertical="center" shrinkToFit="1"/>
      <protection/>
    </xf>
    <xf numFmtId="10" fontId="5" fillId="0" borderId="38" xfId="60" applyNumberFormat="1" applyFont="1" applyFill="1" applyBorder="1">
      <alignment vertical="center"/>
      <protection/>
    </xf>
    <xf numFmtId="177" fontId="5" fillId="0" borderId="15" xfId="60" applyNumberFormat="1" applyFont="1" applyFill="1" applyBorder="1" applyAlignment="1">
      <alignment vertical="center" shrinkToFit="1"/>
      <protection/>
    </xf>
    <xf numFmtId="177" fontId="5" fillId="0" borderId="39" xfId="60" applyNumberFormat="1" applyFont="1" applyFill="1" applyBorder="1" applyAlignment="1">
      <alignment vertical="center" shrinkToFit="1"/>
      <protection/>
    </xf>
    <xf numFmtId="178" fontId="5" fillId="0" borderId="40" xfId="60" applyNumberFormat="1" applyFont="1" applyFill="1" applyBorder="1" applyAlignment="1">
      <alignment vertical="center" shrinkToFit="1"/>
      <protection/>
    </xf>
    <xf numFmtId="177" fontId="5" fillId="0" borderId="16" xfId="60" applyNumberFormat="1" applyFont="1" applyFill="1" applyBorder="1" applyAlignment="1">
      <alignment vertical="center" shrinkToFit="1"/>
      <protection/>
    </xf>
    <xf numFmtId="0" fontId="2" fillId="0" borderId="41" xfId="60" applyFont="1" applyFill="1" applyBorder="1" applyAlignment="1">
      <alignment horizontal="center" vertical="center"/>
      <protection/>
    </xf>
    <xf numFmtId="0" fontId="7" fillId="0" borderId="40" xfId="60" applyFont="1" applyFill="1" applyBorder="1" applyAlignment="1">
      <alignment horizontal="center" vertical="center"/>
      <protection/>
    </xf>
    <xf numFmtId="177" fontId="5" fillId="0" borderId="41" xfId="60" applyNumberFormat="1" applyFont="1" applyFill="1" applyBorder="1" applyAlignment="1">
      <alignment vertical="center" shrinkToFit="1"/>
      <protection/>
    </xf>
    <xf numFmtId="177" fontId="5" fillId="0" borderId="42" xfId="60" applyNumberFormat="1" applyFont="1" applyFill="1" applyBorder="1" applyAlignment="1">
      <alignment vertical="center" shrinkToFit="1"/>
      <protection/>
    </xf>
    <xf numFmtId="10" fontId="5" fillId="0" borderId="43" xfId="60" applyNumberFormat="1" applyFont="1" applyFill="1" applyBorder="1">
      <alignment vertical="center"/>
      <protection/>
    </xf>
    <xf numFmtId="177" fontId="5" fillId="0" borderId="44" xfId="60" applyNumberFormat="1" applyFont="1" applyFill="1" applyBorder="1" applyAlignment="1">
      <alignment vertical="center" shrinkToFit="1"/>
      <protection/>
    </xf>
    <xf numFmtId="177" fontId="5" fillId="0" borderId="45" xfId="60" applyNumberFormat="1" applyFont="1" applyFill="1" applyBorder="1" applyAlignment="1">
      <alignment vertical="center" shrinkToFit="1"/>
      <protection/>
    </xf>
    <xf numFmtId="0" fontId="2" fillId="0" borderId="11" xfId="60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distributed" vertical="center"/>
      <protection/>
    </xf>
    <xf numFmtId="180" fontId="5" fillId="0" borderId="30" xfId="60" applyNumberFormat="1" applyFont="1" applyFill="1" applyBorder="1" applyAlignment="1">
      <alignment vertical="center" shrinkToFit="1"/>
      <protection/>
    </xf>
    <xf numFmtId="177" fontId="5" fillId="0" borderId="31" xfId="60" applyNumberFormat="1" applyFont="1" applyFill="1" applyBorder="1" applyAlignment="1">
      <alignment vertical="center" shrinkToFit="1"/>
      <protection/>
    </xf>
    <xf numFmtId="180" fontId="5" fillId="0" borderId="39" xfId="60" applyNumberFormat="1" applyFont="1" applyFill="1" applyBorder="1" applyAlignment="1">
      <alignment vertical="center" shrinkToFit="1"/>
      <protection/>
    </xf>
    <xf numFmtId="0" fontId="2" fillId="0" borderId="41" xfId="60" applyBorder="1" applyAlignment="1">
      <alignment horizontal="center" vertical="center"/>
      <protection/>
    </xf>
    <xf numFmtId="0" fontId="7" fillId="0" borderId="40" xfId="60" applyFont="1" applyBorder="1" applyAlignment="1">
      <alignment horizontal="distributed" vertical="center"/>
      <protection/>
    </xf>
    <xf numFmtId="0" fontId="2" fillId="0" borderId="11" xfId="60" applyBorder="1" applyAlignment="1">
      <alignment horizontal="center" vertical="center"/>
      <protection/>
    </xf>
    <xf numFmtId="0" fontId="7" fillId="0" borderId="12" xfId="60" applyFont="1" applyBorder="1" applyAlignment="1">
      <alignment horizontal="distributed" vertical="center"/>
      <protection/>
    </xf>
    <xf numFmtId="0" fontId="2" fillId="0" borderId="46" xfId="60" applyBorder="1" applyAlignment="1">
      <alignment horizontal="center" vertical="center"/>
      <protection/>
    </xf>
    <xf numFmtId="0" fontId="7" fillId="0" borderId="47" xfId="60" applyFont="1" applyBorder="1" applyAlignment="1">
      <alignment horizontal="distributed" vertical="center"/>
      <protection/>
    </xf>
    <xf numFmtId="10" fontId="5" fillId="0" borderId="48" xfId="60" applyNumberFormat="1" applyFont="1" applyFill="1" applyBorder="1">
      <alignment vertical="center"/>
      <protection/>
    </xf>
    <xf numFmtId="0" fontId="2" fillId="0" borderId="0" xfId="60" applyAlignment="1">
      <alignment horizontal="center" vertical="center"/>
      <protection/>
    </xf>
    <xf numFmtId="0" fontId="2" fillId="0" borderId="0" xfId="60" applyAlignment="1">
      <alignment vertical="center" shrinkToFit="1"/>
      <protection/>
    </xf>
    <xf numFmtId="0" fontId="2" fillId="0" borderId="0" xfId="60" applyFont="1" applyAlignment="1">
      <alignment horizontal="right" vertical="center"/>
      <protection/>
    </xf>
    <xf numFmtId="177" fontId="5" fillId="5" borderId="19" xfId="60" applyNumberFormat="1" applyFont="1" applyFill="1" applyBorder="1" applyAlignment="1">
      <alignment vertical="center" shrinkToFit="1"/>
      <protection/>
    </xf>
    <xf numFmtId="177" fontId="5" fillId="5" borderId="20" xfId="60" applyNumberFormat="1" applyFont="1" applyFill="1" applyBorder="1" applyAlignment="1">
      <alignment vertical="center" shrinkToFit="1"/>
      <protection/>
    </xf>
    <xf numFmtId="178" fontId="5" fillId="5" borderId="10" xfId="60" applyNumberFormat="1" applyFont="1" applyFill="1" applyBorder="1" applyAlignment="1">
      <alignment vertical="center" shrinkToFit="1"/>
      <protection/>
    </xf>
    <xf numFmtId="179" fontId="5" fillId="5" borderId="49" xfId="60" applyNumberFormat="1" applyFont="1" applyFill="1" applyBorder="1">
      <alignment vertical="center"/>
      <protection/>
    </xf>
    <xf numFmtId="177" fontId="5" fillId="5" borderId="50" xfId="60" applyNumberFormat="1" applyFont="1" applyFill="1" applyBorder="1" applyAlignment="1">
      <alignment vertical="center" shrinkToFit="1"/>
      <protection/>
    </xf>
    <xf numFmtId="178" fontId="5" fillId="5" borderId="51" xfId="60" applyNumberFormat="1" applyFont="1" applyFill="1" applyBorder="1" applyAlignment="1">
      <alignment vertical="center" shrinkToFit="1"/>
      <protection/>
    </xf>
    <xf numFmtId="177" fontId="5" fillId="5" borderId="52" xfId="60" applyNumberFormat="1" applyFont="1" applyFill="1" applyBorder="1" applyAlignment="1">
      <alignment vertical="center" shrinkToFit="1"/>
      <protection/>
    </xf>
    <xf numFmtId="177" fontId="5" fillId="5" borderId="53" xfId="60" applyNumberFormat="1" applyFont="1" applyFill="1" applyBorder="1" applyAlignment="1">
      <alignment vertical="center" shrinkToFit="1"/>
      <protection/>
    </xf>
    <xf numFmtId="177" fontId="5" fillId="5" borderId="54" xfId="60" applyNumberFormat="1" applyFont="1" applyFill="1" applyBorder="1" applyAlignment="1">
      <alignment vertical="center" shrinkToFit="1"/>
      <protection/>
    </xf>
    <xf numFmtId="177" fontId="5" fillId="5" borderId="55" xfId="60" applyNumberFormat="1" applyFont="1" applyFill="1" applyBorder="1" applyAlignment="1">
      <alignment vertical="center" shrinkToFit="1"/>
      <protection/>
    </xf>
    <xf numFmtId="177" fontId="5" fillId="5" borderId="56" xfId="60" applyNumberFormat="1" applyFont="1" applyFill="1" applyBorder="1" applyAlignment="1">
      <alignment vertical="center" shrinkToFit="1"/>
      <protection/>
    </xf>
    <xf numFmtId="178" fontId="5" fillId="5" borderId="57" xfId="60" applyNumberFormat="1" applyFont="1" applyFill="1" applyBorder="1" applyAlignment="1">
      <alignment vertical="center" shrinkToFit="1"/>
      <protection/>
    </xf>
    <xf numFmtId="179" fontId="5" fillId="5" borderId="58" xfId="60" applyNumberFormat="1" applyFont="1" applyFill="1" applyBorder="1">
      <alignment vertical="center"/>
      <protection/>
    </xf>
    <xf numFmtId="177" fontId="5" fillId="5" borderId="59" xfId="60" applyNumberFormat="1" applyFont="1" applyFill="1" applyBorder="1" applyAlignment="1">
      <alignment vertical="center" shrinkToFit="1"/>
      <protection/>
    </xf>
    <xf numFmtId="178" fontId="5" fillId="5" borderId="60" xfId="60" applyNumberFormat="1" applyFont="1" applyFill="1" applyBorder="1" applyAlignment="1">
      <alignment vertical="center" shrinkToFit="1"/>
      <protection/>
    </xf>
    <xf numFmtId="177" fontId="5" fillId="5" borderId="61" xfId="60" applyNumberFormat="1" applyFont="1" applyFill="1" applyBorder="1" applyAlignment="1">
      <alignment vertical="center" shrinkToFit="1"/>
      <protection/>
    </xf>
    <xf numFmtId="178" fontId="5" fillId="0" borderId="62" xfId="60" applyNumberFormat="1" applyFont="1" applyFill="1" applyBorder="1" applyAlignment="1">
      <alignment vertical="center" shrinkToFit="1"/>
      <protection/>
    </xf>
    <xf numFmtId="177" fontId="5" fillId="0" borderId="43" xfId="60" applyNumberFormat="1" applyFont="1" applyFill="1" applyBorder="1" applyAlignment="1">
      <alignment vertical="center" shrinkToFit="1"/>
      <protection/>
    </xf>
    <xf numFmtId="177" fontId="5" fillId="0" borderId="46" xfId="60" applyNumberFormat="1" applyFont="1" applyFill="1" applyBorder="1" applyAlignment="1">
      <alignment vertical="center" shrinkToFit="1"/>
      <protection/>
    </xf>
    <xf numFmtId="177" fontId="5" fillId="0" borderId="63" xfId="60" applyNumberFormat="1" applyFont="1" applyFill="1" applyBorder="1" applyAlignment="1">
      <alignment vertical="center" shrinkToFit="1"/>
      <protection/>
    </xf>
    <xf numFmtId="180" fontId="5" fillId="0" borderId="63" xfId="60" applyNumberFormat="1" applyFont="1" applyFill="1" applyBorder="1" applyAlignment="1">
      <alignment vertical="center" shrinkToFit="1"/>
      <protection/>
    </xf>
    <xf numFmtId="177" fontId="5" fillId="0" borderId="48" xfId="60" applyNumberFormat="1" applyFont="1" applyFill="1" applyBorder="1" applyAlignment="1">
      <alignment vertical="center" shrinkToFit="1"/>
      <protection/>
    </xf>
    <xf numFmtId="177" fontId="5" fillId="0" borderId="64" xfId="60" applyNumberFormat="1" applyFont="1" applyFill="1" applyBorder="1" applyAlignment="1">
      <alignment vertical="center" shrinkToFit="1"/>
      <protection/>
    </xf>
    <xf numFmtId="0" fontId="5" fillId="0" borderId="12" xfId="0" applyFont="1" applyBorder="1" applyAlignment="1">
      <alignment horizontal="right" vertical="center"/>
    </xf>
    <xf numFmtId="0" fontId="5" fillId="11" borderId="50" xfId="60" applyFont="1" applyFill="1" applyBorder="1" applyAlignment="1">
      <alignment horizontal="right" vertical="center" wrapText="1"/>
      <protection/>
    </xf>
    <xf numFmtId="0" fontId="5" fillId="11" borderId="65" xfId="0" applyFont="1" applyFill="1" applyBorder="1" applyAlignment="1">
      <alignment horizontal="right" vertical="center"/>
    </xf>
    <xf numFmtId="0" fontId="6" fillId="0" borderId="10" xfId="60" applyFont="1" applyBorder="1" applyAlignment="1">
      <alignment horizontal="left" vertical="center"/>
      <protection/>
    </xf>
    <xf numFmtId="0" fontId="5" fillId="11" borderId="66" xfId="60" applyFont="1" applyFill="1" applyBorder="1" applyAlignment="1">
      <alignment horizontal="right" vertical="center" shrinkToFit="1"/>
      <protection/>
    </xf>
    <xf numFmtId="0" fontId="5" fillId="5" borderId="54" xfId="60" applyFont="1" applyFill="1" applyBorder="1" applyAlignment="1">
      <alignment horizontal="center" vertical="center"/>
      <protection/>
    </xf>
    <xf numFmtId="0" fontId="5" fillId="5" borderId="57" xfId="60" applyFont="1" applyFill="1" applyBorder="1" applyAlignment="1">
      <alignment horizontal="center" vertical="center"/>
      <protection/>
    </xf>
    <xf numFmtId="0" fontId="5" fillId="11" borderId="67" xfId="60" applyFont="1" applyFill="1" applyBorder="1" applyAlignment="1">
      <alignment horizontal="center" vertical="center"/>
      <protection/>
    </xf>
    <xf numFmtId="0" fontId="5" fillId="11" borderId="68" xfId="60" applyFont="1" applyFill="1" applyBorder="1" applyAlignment="1">
      <alignment horizontal="center" vertical="center"/>
      <protection/>
    </xf>
    <xf numFmtId="0" fontId="5" fillId="11" borderId="17" xfId="60" applyFont="1" applyFill="1" applyBorder="1" applyAlignment="1">
      <alignment horizontal="center" vertical="center"/>
      <protection/>
    </xf>
    <xf numFmtId="0" fontId="5" fillId="11" borderId="69" xfId="60" applyFont="1" applyFill="1" applyBorder="1" applyAlignment="1">
      <alignment horizontal="center" vertical="center"/>
      <protection/>
    </xf>
    <xf numFmtId="0" fontId="5" fillId="11" borderId="19" xfId="60" applyFont="1" applyFill="1" applyBorder="1" applyAlignment="1">
      <alignment horizontal="center" vertical="center"/>
      <protection/>
    </xf>
    <xf numFmtId="0" fontId="5" fillId="11" borderId="70" xfId="60" applyFont="1" applyFill="1" applyBorder="1" applyAlignment="1">
      <alignment horizontal="center" vertical="center"/>
      <protection/>
    </xf>
    <xf numFmtId="0" fontId="5" fillId="11" borderId="71" xfId="60" applyFont="1" applyFill="1" applyBorder="1" applyAlignment="1">
      <alignment horizontal="center" vertical="center" shrinkToFit="1"/>
      <protection/>
    </xf>
    <xf numFmtId="0" fontId="5" fillId="11" borderId="72" xfId="60" applyFont="1" applyFill="1" applyBorder="1" applyAlignment="1">
      <alignment horizontal="center" vertical="center" shrinkToFit="1"/>
      <protection/>
    </xf>
    <xf numFmtId="0" fontId="5" fillId="11" borderId="37" xfId="60" applyFont="1" applyFill="1" applyBorder="1" applyAlignment="1">
      <alignment horizontal="center" vertical="center" shrinkToFit="1"/>
      <protection/>
    </xf>
    <xf numFmtId="0" fontId="5" fillId="11" borderId="20" xfId="60" applyFont="1" applyFill="1" applyBorder="1" applyAlignment="1">
      <alignment horizontal="center" vertical="center" shrinkToFit="1"/>
      <protection/>
    </xf>
    <xf numFmtId="176" fontId="5" fillId="11" borderId="16" xfId="60" applyNumberFormat="1" applyFont="1" applyFill="1" applyBorder="1" applyAlignment="1">
      <alignment horizontal="center" vertical="center" shrinkToFit="1"/>
      <protection/>
    </xf>
    <xf numFmtId="176" fontId="5" fillId="11" borderId="66" xfId="60" applyNumberFormat="1" applyFont="1" applyFill="1" applyBorder="1" applyAlignment="1">
      <alignment horizontal="center" vertical="center" shrinkToFit="1"/>
      <protection/>
    </xf>
    <xf numFmtId="0" fontId="5" fillId="0" borderId="38" xfId="60" applyFont="1" applyBorder="1" applyAlignment="1">
      <alignment horizontal="center" vertical="center" wrapText="1"/>
      <protection/>
    </xf>
    <xf numFmtId="0" fontId="5" fillId="0" borderId="49" xfId="60" applyFont="1" applyBorder="1" applyAlignment="1">
      <alignment horizontal="center" vertical="center" wrapText="1"/>
      <protection/>
    </xf>
    <xf numFmtId="0" fontId="5" fillId="5" borderId="73" xfId="60" applyFont="1" applyFill="1" applyBorder="1" applyAlignment="1">
      <alignment horizontal="center" vertical="center"/>
      <protection/>
    </xf>
    <xf numFmtId="0" fontId="5" fillId="5" borderId="74" xfId="60" applyFont="1" applyFill="1" applyBorder="1" applyAlignment="1">
      <alignment horizontal="center" vertical="center"/>
      <protection/>
    </xf>
    <xf numFmtId="0" fontId="5" fillId="0" borderId="71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2結果（比較表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tabSelected="1" zoomScale="75" zoomScaleNormal="75" zoomScalePageLayoutView="0" workbookViewId="0" topLeftCell="A1">
      <selection activeCell="L36" sqref="L36"/>
    </sheetView>
  </sheetViews>
  <sheetFormatPr defaultColWidth="9.140625" defaultRowHeight="15"/>
  <cols>
    <col min="1" max="1" width="1.28515625" style="0" customWidth="1"/>
    <col min="2" max="2" width="4.00390625" style="0" customWidth="1"/>
    <col min="3" max="3" width="14.140625" style="0" bestFit="1" customWidth="1"/>
    <col min="4" max="4" width="12.8515625" style="0" customWidth="1"/>
    <col min="5" max="5" width="9.8515625" style="0" customWidth="1"/>
    <col min="6" max="6" width="10.140625" style="0" customWidth="1"/>
    <col min="7" max="7" width="10.8515625" style="0" customWidth="1"/>
    <col min="8" max="10" width="11.00390625" style="0" customWidth="1"/>
    <col min="13" max="13" width="12.140625" style="0" customWidth="1"/>
    <col min="14" max="14" width="10.57421875" style="0" customWidth="1"/>
  </cols>
  <sheetData>
    <row r="2" spans="1:14" ht="33.75" customHeight="1" thickBot="1">
      <c r="A2" s="1"/>
      <c r="B2" s="97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0" customHeight="1">
      <c r="A3" s="1"/>
      <c r="B3" s="101" t="s">
        <v>1</v>
      </c>
      <c r="C3" s="102"/>
      <c r="D3" s="117" t="s">
        <v>38</v>
      </c>
      <c r="E3" s="118"/>
      <c r="F3" s="118"/>
      <c r="G3" s="118"/>
      <c r="H3" s="118"/>
      <c r="I3" s="118"/>
      <c r="J3" s="118"/>
      <c r="K3" s="118"/>
      <c r="L3" s="119"/>
      <c r="M3" s="107" t="s">
        <v>2</v>
      </c>
      <c r="N3" s="108"/>
    </row>
    <row r="4" spans="1:14" ht="27" customHeight="1">
      <c r="A4" s="1"/>
      <c r="B4" s="103"/>
      <c r="C4" s="104"/>
      <c r="D4" s="3" t="s">
        <v>3</v>
      </c>
      <c r="E4" s="94" t="s">
        <v>39</v>
      </c>
      <c r="F4" s="4"/>
      <c r="G4" s="4"/>
      <c r="H4" s="4"/>
      <c r="I4" s="5"/>
      <c r="J4" s="6" t="s">
        <v>4</v>
      </c>
      <c r="K4" s="7" t="s">
        <v>43</v>
      </c>
      <c r="L4" s="8"/>
      <c r="M4" s="9" t="s">
        <v>5</v>
      </c>
      <c r="N4" s="10" t="s">
        <v>4</v>
      </c>
    </row>
    <row r="5" spans="1:14" ht="30" customHeight="1">
      <c r="A5" s="1"/>
      <c r="B5" s="103"/>
      <c r="C5" s="104"/>
      <c r="D5" s="11" t="s">
        <v>6</v>
      </c>
      <c r="E5" s="12"/>
      <c r="F5" s="12"/>
      <c r="G5" s="109" t="s">
        <v>7</v>
      </c>
      <c r="H5" s="111" t="s">
        <v>8</v>
      </c>
      <c r="I5" s="113" t="s">
        <v>40</v>
      </c>
      <c r="J5" s="13"/>
      <c r="K5" s="109" t="s">
        <v>7</v>
      </c>
      <c r="L5" s="111" t="s">
        <v>8</v>
      </c>
      <c r="M5" s="96"/>
      <c r="N5" s="14"/>
    </row>
    <row r="6" spans="1:14" ht="36" customHeight="1" thickBot="1">
      <c r="A6" s="1"/>
      <c r="B6" s="105"/>
      <c r="C6" s="106"/>
      <c r="D6" s="15"/>
      <c r="E6" s="16" t="s">
        <v>9</v>
      </c>
      <c r="F6" s="17" t="s">
        <v>10</v>
      </c>
      <c r="G6" s="110"/>
      <c r="H6" s="112"/>
      <c r="I6" s="114"/>
      <c r="J6" s="18"/>
      <c r="K6" s="110"/>
      <c r="L6" s="112"/>
      <c r="M6" s="95" t="s">
        <v>41</v>
      </c>
      <c r="N6" s="98" t="s">
        <v>42</v>
      </c>
    </row>
    <row r="7" spans="1:14" ht="30.75" customHeight="1" thickBot="1">
      <c r="A7" s="1"/>
      <c r="B7" s="19"/>
      <c r="C7" s="20" t="s">
        <v>11</v>
      </c>
      <c r="D7" s="21">
        <f>SUM(D8,D10,D13,D16,D23,D29)</f>
        <v>1385262</v>
      </c>
      <c r="E7" s="22">
        <f>SUM(E8,E10,E13,E16,E23,E29)</f>
        <v>654380</v>
      </c>
      <c r="F7" s="22">
        <f>SUM(F8,F10,F13,F16,F23,F29)</f>
        <v>730882</v>
      </c>
      <c r="G7" s="22">
        <f>D7-M7</f>
        <v>-46231</v>
      </c>
      <c r="H7" s="23">
        <f>ROUND(G7/M7*100,2)</f>
        <v>-3.23</v>
      </c>
      <c r="I7" s="24">
        <f>D7/$D$7</f>
        <v>1</v>
      </c>
      <c r="J7" s="25">
        <f>SUM(J8,J10,J13,J16,J23,J29)</f>
        <v>591972</v>
      </c>
      <c r="K7" s="22">
        <f>J7-N7</f>
        <v>1084</v>
      </c>
      <c r="L7" s="23">
        <f>ROUND(K7/N7*100,2)</f>
        <v>0.18</v>
      </c>
      <c r="M7" s="21">
        <f>SUM(M8,M10,M13,M16,M23,M29)</f>
        <v>1431493</v>
      </c>
      <c r="N7" s="26">
        <f>SUM(N8,N10,N13,N16,N23,N29)</f>
        <v>590888</v>
      </c>
    </row>
    <row r="8" spans="1:14" ht="30" customHeight="1" thickBot="1" thickTop="1">
      <c r="A8" s="27"/>
      <c r="B8" s="115" t="s">
        <v>12</v>
      </c>
      <c r="C8" s="116"/>
      <c r="D8" s="71">
        <f>SUM(D9:D9)</f>
        <v>87413</v>
      </c>
      <c r="E8" s="72">
        <f>SUM(E9:E9)</f>
        <v>42596</v>
      </c>
      <c r="F8" s="72">
        <f>SUM(F9:F9)</f>
        <v>44817</v>
      </c>
      <c r="G8" s="72">
        <f>D8-M8</f>
        <v>-2774</v>
      </c>
      <c r="H8" s="73">
        <f>ROUND(G8/M8*100,2)</f>
        <v>-3.08</v>
      </c>
      <c r="I8" s="74">
        <f>D8/$D$7</f>
        <v>0.06310214241060536</v>
      </c>
      <c r="J8" s="75">
        <f>SUM(J9:J9)</f>
        <v>34999</v>
      </c>
      <c r="K8" s="72">
        <f>J8-N8</f>
        <v>48</v>
      </c>
      <c r="L8" s="76">
        <f>ROUND(K8/N8*100,2)</f>
        <v>0.14</v>
      </c>
      <c r="M8" s="77">
        <f>SUM(M9:M9)</f>
        <v>90187</v>
      </c>
      <c r="N8" s="78">
        <f>SUM(N9:N9)</f>
        <v>34951</v>
      </c>
    </row>
    <row r="9" spans="1:14" ht="19.5" hidden="1" thickBot="1">
      <c r="A9" s="1"/>
      <c r="B9" s="38"/>
      <c r="C9" s="39" t="s">
        <v>13</v>
      </c>
      <c r="D9" s="40">
        <v>87413</v>
      </c>
      <c r="E9" s="41">
        <v>42596</v>
      </c>
      <c r="F9" s="42">
        <v>44817</v>
      </c>
      <c r="G9" s="42">
        <v>-2774</v>
      </c>
      <c r="H9" s="43">
        <v>-3.08</v>
      </c>
      <c r="I9" s="44">
        <f>D9/$D$7</f>
        <v>0.06310214241060536</v>
      </c>
      <c r="J9" s="45">
        <v>34999</v>
      </c>
      <c r="K9" s="42">
        <v>48</v>
      </c>
      <c r="L9" s="87">
        <v>0.14</v>
      </c>
      <c r="M9" s="45">
        <v>90187</v>
      </c>
      <c r="N9" s="48">
        <v>34951</v>
      </c>
    </row>
    <row r="10" spans="1:14" ht="29.25" customHeight="1" thickBot="1">
      <c r="A10" s="27"/>
      <c r="B10" s="99" t="s">
        <v>14</v>
      </c>
      <c r="C10" s="100"/>
      <c r="D10" s="79">
        <f>SUM(D11:D12)</f>
        <v>228077</v>
      </c>
      <c r="E10" s="81">
        <f>SUM(E11:E12)</f>
        <v>109358</v>
      </c>
      <c r="F10" s="81">
        <f>SUM(F11:F12)</f>
        <v>118719</v>
      </c>
      <c r="G10" s="81">
        <f>D10-M10</f>
        <v>-5749</v>
      </c>
      <c r="H10" s="85">
        <f>ROUND(G10/M10*100,2)</f>
        <v>-2.46</v>
      </c>
      <c r="I10" s="83">
        <f>D10/$D$7</f>
        <v>0.16464538838140366</v>
      </c>
      <c r="J10" s="84">
        <f>SUM(J11:J12)</f>
        <v>95248</v>
      </c>
      <c r="K10" s="81">
        <f>J10-N10</f>
        <v>241</v>
      </c>
      <c r="L10" s="85">
        <f>ROUND(K10/N10*100,2)</f>
        <v>0.25</v>
      </c>
      <c r="M10" s="84">
        <f>SUM(M11:M12)</f>
        <v>233826</v>
      </c>
      <c r="N10" s="86">
        <f>SUM(N11:N12)</f>
        <v>95007</v>
      </c>
    </row>
    <row r="11" spans="1:14" ht="19.5" hidden="1" thickBot="1">
      <c r="A11" s="1"/>
      <c r="B11" s="28"/>
      <c r="C11" s="29" t="s">
        <v>15</v>
      </c>
      <c r="D11" s="30">
        <v>119903</v>
      </c>
      <c r="E11" s="31">
        <v>57551</v>
      </c>
      <c r="F11" s="32">
        <v>62352</v>
      </c>
      <c r="G11" s="32">
        <v>-1832</v>
      </c>
      <c r="H11" s="33">
        <v>-1.5</v>
      </c>
      <c r="I11" s="34">
        <f>D11/$D$7</f>
        <v>0.08655618937067501</v>
      </c>
      <c r="J11" s="35">
        <v>50653</v>
      </c>
      <c r="K11" s="32">
        <v>276</v>
      </c>
      <c r="L11" s="36">
        <v>0.55</v>
      </c>
      <c r="M11" s="35">
        <v>121735</v>
      </c>
      <c r="N11" s="37">
        <v>50377</v>
      </c>
    </row>
    <row r="12" spans="1:14" ht="19.5" hidden="1" thickBot="1">
      <c r="A12" s="1"/>
      <c r="B12" s="38"/>
      <c r="C12" s="39" t="s">
        <v>16</v>
      </c>
      <c r="D12" s="40">
        <v>108174</v>
      </c>
      <c r="E12" s="41">
        <v>51807</v>
      </c>
      <c r="F12" s="42">
        <v>56367</v>
      </c>
      <c r="G12" s="42">
        <v>-3917</v>
      </c>
      <c r="H12" s="43">
        <v>-3.49</v>
      </c>
      <c r="I12" s="44">
        <f aca="true" t="shared" si="0" ref="I12:I33">D12/$D$7</f>
        <v>0.07808919901072865</v>
      </c>
      <c r="J12" s="45">
        <v>44595</v>
      </c>
      <c r="K12" s="42">
        <v>-35</v>
      </c>
      <c r="L12" s="87">
        <v>-0.08</v>
      </c>
      <c r="M12" s="45">
        <v>112091</v>
      </c>
      <c r="N12" s="48">
        <v>44630</v>
      </c>
    </row>
    <row r="13" spans="1:14" ht="29.25" customHeight="1" thickBot="1">
      <c r="A13" s="27"/>
      <c r="B13" s="99" t="s">
        <v>17</v>
      </c>
      <c r="C13" s="100"/>
      <c r="D13" s="79">
        <f>SUM(D14:D15)</f>
        <v>165249</v>
      </c>
      <c r="E13" s="81">
        <f>SUM(E14:E15)</f>
        <v>78013</v>
      </c>
      <c r="F13" s="81">
        <f>SUM(F14:F15)</f>
        <v>87236</v>
      </c>
      <c r="G13" s="81">
        <f>D13-M13</f>
        <v>-8931</v>
      </c>
      <c r="H13" s="85">
        <f>ROUND(G13/M13*100,2)</f>
        <v>-5.13</v>
      </c>
      <c r="I13" s="83">
        <f t="shared" si="0"/>
        <v>0.11929079120050937</v>
      </c>
      <c r="J13" s="84">
        <f>SUM(J14:J15)</f>
        <v>70491</v>
      </c>
      <c r="K13" s="81">
        <f>J13-N13</f>
        <v>-1376</v>
      </c>
      <c r="L13" s="85">
        <f>ROUND(K13/N13*100,2)</f>
        <v>-1.91</v>
      </c>
      <c r="M13" s="84">
        <f>SUM(M14:M15)</f>
        <v>174180</v>
      </c>
      <c r="N13" s="86">
        <f>SUM(N14:N15)</f>
        <v>71867</v>
      </c>
    </row>
    <row r="14" spans="1:14" ht="19.5" hidden="1" thickBot="1">
      <c r="A14" s="1"/>
      <c r="B14" s="38"/>
      <c r="C14" s="39" t="s">
        <v>18</v>
      </c>
      <c r="D14" s="40">
        <v>158114</v>
      </c>
      <c r="E14" s="41">
        <v>74336</v>
      </c>
      <c r="F14" s="42">
        <v>83778</v>
      </c>
      <c r="G14" s="42">
        <v>-8418</v>
      </c>
      <c r="H14" s="43">
        <v>-5.05</v>
      </c>
      <c r="I14" s="44">
        <f t="shared" si="0"/>
        <v>0.1141401409985981</v>
      </c>
      <c r="J14" s="45">
        <v>67105</v>
      </c>
      <c r="K14" s="46">
        <v>-1144</v>
      </c>
      <c r="L14" s="47">
        <v>-1.68</v>
      </c>
      <c r="M14" s="40">
        <v>166532</v>
      </c>
      <c r="N14" s="48">
        <v>68249</v>
      </c>
    </row>
    <row r="15" spans="1:14" ht="19.5" hidden="1" thickBot="1">
      <c r="A15" s="1"/>
      <c r="B15" s="38"/>
      <c r="C15" s="39" t="s">
        <v>19</v>
      </c>
      <c r="D15" s="40">
        <v>7135</v>
      </c>
      <c r="E15" s="41">
        <v>3677</v>
      </c>
      <c r="F15" s="42">
        <v>3458</v>
      </c>
      <c r="G15" s="42">
        <v>-513</v>
      </c>
      <c r="H15" s="43">
        <v>-6.71</v>
      </c>
      <c r="I15" s="44">
        <f t="shared" si="0"/>
        <v>0.005150650201911263</v>
      </c>
      <c r="J15" s="45">
        <v>3386</v>
      </c>
      <c r="K15" s="46">
        <v>-232</v>
      </c>
      <c r="L15" s="47">
        <v>-6.41</v>
      </c>
      <c r="M15" s="40">
        <v>7648</v>
      </c>
      <c r="N15" s="48">
        <v>3618</v>
      </c>
    </row>
    <row r="16" spans="1:14" ht="29.25" customHeight="1" thickBot="1">
      <c r="A16" s="27"/>
      <c r="B16" s="99" t="s">
        <v>20</v>
      </c>
      <c r="C16" s="100"/>
      <c r="D16" s="79">
        <f>SUM(D17:D22)</f>
        <v>646055</v>
      </c>
      <c r="E16" s="80">
        <f>SUM(E17:E22)</f>
        <v>303452</v>
      </c>
      <c r="F16" s="81">
        <f>SUM(F17:F22)</f>
        <v>342603</v>
      </c>
      <c r="G16" s="81">
        <f>D16-M16</f>
        <v>-6430</v>
      </c>
      <c r="H16" s="82">
        <f>ROUND(G16/M16*100,2)</f>
        <v>-0.99</v>
      </c>
      <c r="I16" s="83">
        <f t="shared" si="0"/>
        <v>0.4663774794948537</v>
      </c>
      <c r="J16" s="84">
        <f>SUM(J17:J22)</f>
        <v>282423</v>
      </c>
      <c r="K16" s="81">
        <f>J16-N16</f>
        <v>6748</v>
      </c>
      <c r="L16" s="85">
        <f>ROUND(K16/N16*100,2)</f>
        <v>2.45</v>
      </c>
      <c r="M16" s="79">
        <f>SUM(M17:M22)</f>
        <v>652485</v>
      </c>
      <c r="N16" s="86">
        <f>SUM(N17:N22)</f>
        <v>275675</v>
      </c>
    </row>
    <row r="17" spans="1:14" ht="19.5" hidden="1" thickBot="1">
      <c r="A17" s="1"/>
      <c r="B17" s="49"/>
      <c r="C17" s="50" t="s">
        <v>21</v>
      </c>
      <c r="D17" s="51">
        <v>514865</v>
      </c>
      <c r="E17" s="52">
        <v>241656</v>
      </c>
      <c r="F17" s="46">
        <v>273209</v>
      </c>
      <c r="G17" s="46">
        <v>-2366</v>
      </c>
      <c r="H17" s="47">
        <v>-0.46</v>
      </c>
      <c r="I17" s="53">
        <f t="shared" si="0"/>
        <v>0.3716733729792631</v>
      </c>
      <c r="J17" s="54">
        <v>230509</v>
      </c>
      <c r="K17" s="46">
        <v>6331</v>
      </c>
      <c r="L17" s="47">
        <v>2.82</v>
      </c>
      <c r="M17" s="51">
        <v>517231</v>
      </c>
      <c r="N17" s="55">
        <v>224178</v>
      </c>
    </row>
    <row r="18" spans="1:14" ht="19.5" hidden="1" thickBot="1">
      <c r="A18" s="1"/>
      <c r="B18" s="28"/>
      <c r="C18" s="29" t="s">
        <v>22</v>
      </c>
      <c r="D18" s="30">
        <v>36827</v>
      </c>
      <c r="E18" s="31">
        <v>17083</v>
      </c>
      <c r="F18" s="32">
        <v>19744</v>
      </c>
      <c r="G18" s="32">
        <v>-1190</v>
      </c>
      <c r="H18" s="33">
        <v>-3.13</v>
      </c>
      <c r="I18" s="34">
        <f t="shared" si="0"/>
        <v>0.026584862646921666</v>
      </c>
      <c r="J18" s="35">
        <v>14003</v>
      </c>
      <c r="K18" s="46">
        <v>44</v>
      </c>
      <c r="L18" s="47">
        <v>0.32</v>
      </c>
      <c r="M18" s="30">
        <v>38017</v>
      </c>
      <c r="N18" s="37">
        <v>13959</v>
      </c>
    </row>
    <row r="19" spans="1:14" ht="19.5" hidden="1" thickBot="1">
      <c r="A19" s="1"/>
      <c r="B19" s="28"/>
      <c r="C19" s="29" t="s">
        <v>23</v>
      </c>
      <c r="D19" s="30">
        <v>34613</v>
      </c>
      <c r="E19" s="31">
        <v>16622</v>
      </c>
      <c r="F19" s="32">
        <v>17991</v>
      </c>
      <c r="G19" s="32">
        <v>-640</v>
      </c>
      <c r="H19" s="33">
        <v>-1.82</v>
      </c>
      <c r="I19" s="34">
        <f t="shared" si="0"/>
        <v>0.024986609031360133</v>
      </c>
      <c r="J19" s="35">
        <v>13978</v>
      </c>
      <c r="K19" s="46">
        <v>488</v>
      </c>
      <c r="L19" s="47">
        <v>3.62</v>
      </c>
      <c r="M19" s="30">
        <v>35253</v>
      </c>
      <c r="N19" s="37">
        <v>13490</v>
      </c>
    </row>
    <row r="20" spans="1:14" ht="19.5" hidden="1" thickBot="1">
      <c r="A20" s="1"/>
      <c r="B20" s="28"/>
      <c r="C20" s="29" t="s">
        <v>24</v>
      </c>
      <c r="D20" s="30">
        <v>8447</v>
      </c>
      <c r="E20" s="31">
        <v>3957</v>
      </c>
      <c r="F20" s="32">
        <v>4490</v>
      </c>
      <c r="G20" s="32">
        <v>-1197</v>
      </c>
      <c r="H20" s="33">
        <v>-12.41</v>
      </c>
      <c r="I20" s="34">
        <f t="shared" si="0"/>
        <v>0.006097763455577356</v>
      </c>
      <c r="J20" s="35">
        <v>4052</v>
      </c>
      <c r="K20" s="46">
        <v>-416</v>
      </c>
      <c r="L20" s="47">
        <v>-9.31</v>
      </c>
      <c r="M20" s="30">
        <v>9644</v>
      </c>
      <c r="N20" s="37">
        <v>4468</v>
      </c>
    </row>
    <row r="21" spans="1:14" ht="19.5" hidden="1" thickBot="1">
      <c r="A21" s="1"/>
      <c r="B21" s="28"/>
      <c r="C21" s="29" t="s">
        <v>25</v>
      </c>
      <c r="D21" s="30">
        <v>30064</v>
      </c>
      <c r="E21" s="31">
        <v>14139</v>
      </c>
      <c r="F21" s="32">
        <v>15925</v>
      </c>
      <c r="G21" s="32">
        <v>-295</v>
      </c>
      <c r="H21" s="33">
        <v>-0.97</v>
      </c>
      <c r="I21" s="34">
        <f t="shared" si="0"/>
        <v>0.02170275370290963</v>
      </c>
      <c r="J21" s="35">
        <v>11525</v>
      </c>
      <c r="K21" s="46">
        <v>217</v>
      </c>
      <c r="L21" s="47">
        <v>1.92</v>
      </c>
      <c r="M21" s="30">
        <v>30359</v>
      </c>
      <c r="N21" s="37">
        <v>11308</v>
      </c>
    </row>
    <row r="22" spans="1:14" ht="19.5" hidden="1" thickBot="1">
      <c r="A22" s="1"/>
      <c r="B22" s="38"/>
      <c r="C22" s="39" t="s">
        <v>26</v>
      </c>
      <c r="D22" s="40">
        <v>21239</v>
      </c>
      <c r="E22" s="41">
        <v>9995</v>
      </c>
      <c r="F22" s="42">
        <v>11244</v>
      </c>
      <c r="G22" s="42">
        <v>-742</v>
      </c>
      <c r="H22" s="43">
        <v>-3.38</v>
      </c>
      <c r="I22" s="44">
        <f t="shared" si="0"/>
        <v>0.015332117678821767</v>
      </c>
      <c r="J22" s="45">
        <v>8356</v>
      </c>
      <c r="K22" s="46">
        <v>84</v>
      </c>
      <c r="L22" s="47">
        <v>1.02</v>
      </c>
      <c r="M22" s="40">
        <v>21981</v>
      </c>
      <c r="N22" s="48">
        <v>8272</v>
      </c>
    </row>
    <row r="23" spans="1:14" ht="29.25" customHeight="1" thickBot="1">
      <c r="A23" s="27"/>
      <c r="B23" s="99" t="s">
        <v>27</v>
      </c>
      <c r="C23" s="100"/>
      <c r="D23" s="79">
        <f>SUM(D24:D28)</f>
        <v>144324</v>
      </c>
      <c r="E23" s="80">
        <f>SUM(E24:E28)</f>
        <v>67972</v>
      </c>
      <c r="F23" s="81">
        <f>SUM(F24:F28)</f>
        <v>76352</v>
      </c>
      <c r="G23" s="81">
        <f>D23-M23</f>
        <v>-12210</v>
      </c>
      <c r="H23" s="85">
        <f>ROUND(G23/M23*100,2)</f>
        <v>-7.8</v>
      </c>
      <c r="I23" s="83">
        <f t="shared" si="0"/>
        <v>0.1041853454436778</v>
      </c>
      <c r="J23" s="84">
        <f>SUM(J24:J28)</f>
        <v>60380</v>
      </c>
      <c r="K23" s="81">
        <f>J23-N23</f>
        <v>-2581</v>
      </c>
      <c r="L23" s="85">
        <f>ROUND(K23/N23*100,2)</f>
        <v>-4.1</v>
      </c>
      <c r="M23" s="79">
        <f>SUM(M24:M28)</f>
        <v>156534</v>
      </c>
      <c r="N23" s="86">
        <f>SUM(N24:N28)</f>
        <v>62961</v>
      </c>
    </row>
    <row r="24" spans="1:14" ht="19.5" hidden="1" thickBot="1">
      <c r="A24" s="1"/>
      <c r="B24" s="56"/>
      <c r="C24" s="57" t="s">
        <v>28</v>
      </c>
      <c r="D24" s="30">
        <v>34951</v>
      </c>
      <c r="E24" s="30">
        <v>16282</v>
      </c>
      <c r="F24" s="32">
        <v>18669</v>
      </c>
      <c r="G24" s="32">
        <v>-3419</v>
      </c>
      <c r="H24" s="58">
        <v>-8.91</v>
      </c>
      <c r="I24" s="34">
        <f t="shared" si="0"/>
        <v>0.025230606195795452</v>
      </c>
      <c r="J24" s="59">
        <v>14995</v>
      </c>
      <c r="K24" s="46">
        <v>-854</v>
      </c>
      <c r="L24" s="60">
        <v>-5.39</v>
      </c>
      <c r="M24" s="30">
        <v>38370</v>
      </c>
      <c r="N24" s="59">
        <v>15849</v>
      </c>
    </row>
    <row r="25" spans="1:14" ht="19.5" hidden="1" thickBot="1">
      <c r="A25" s="1"/>
      <c r="B25" s="56"/>
      <c r="C25" s="57" t="s">
        <v>29</v>
      </c>
      <c r="D25" s="30">
        <v>44086</v>
      </c>
      <c r="E25" s="30">
        <v>21013</v>
      </c>
      <c r="F25" s="32">
        <v>23073</v>
      </c>
      <c r="G25" s="32">
        <v>-3071</v>
      </c>
      <c r="H25" s="58">
        <v>-6.51</v>
      </c>
      <c r="I25" s="34">
        <f t="shared" si="0"/>
        <v>0.031825026601466</v>
      </c>
      <c r="J25" s="59">
        <v>18057</v>
      </c>
      <c r="K25" s="46">
        <v>-353</v>
      </c>
      <c r="L25" s="60">
        <v>-1.92</v>
      </c>
      <c r="M25" s="30">
        <v>47157</v>
      </c>
      <c r="N25" s="59">
        <v>18410</v>
      </c>
    </row>
    <row r="26" spans="1:14" ht="19.5" hidden="1" thickBot="1">
      <c r="A26" s="1"/>
      <c r="B26" s="56"/>
      <c r="C26" s="57" t="s">
        <v>30</v>
      </c>
      <c r="D26" s="30">
        <v>38919</v>
      </c>
      <c r="E26" s="30">
        <v>18167</v>
      </c>
      <c r="F26" s="32">
        <v>20752</v>
      </c>
      <c r="G26" s="32">
        <v>-3161</v>
      </c>
      <c r="H26" s="58">
        <v>-7.51</v>
      </c>
      <c r="I26" s="34">
        <f t="shared" si="0"/>
        <v>0.02809504628005388</v>
      </c>
      <c r="J26" s="59">
        <v>16365</v>
      </c>
      <c r="K26" s="46">
        <v>-731</v>
      </c>
      <c r="L26" s="60">
        <v>-4.28</v>
      </c>
      <c r="M26" s="30">
        <v>42080</v>
      </c>
      <c r="N26" s="59">
        <v>17096</v>
      </c>
    </row>
    <row r="27" spans="1:14" ht="19.5" hidden="1" thickBot="1">
      <c r="A27" s="1"/>
      <c r="B27" s="56"/>
      <c r="C27" s="57" t="s">
        <v>31</v>
      </c>
      <c r="D27" s="30">
        <v>16742</v>
      </c>
      <c r="E27" s="30">
        <v>7913</v>
      </c>
      <c r="F27" s="32">
        <v>8829</v>
      </c>
      <c r="G27" s="32">
        <v>-1303</v>
      </c>
      <c r="H27" s="58">
        <v>-7.22</v>
      </c>
      <c r="I27" s="34">
        <f t="shared" si="0"/>
        <v>0.012085800375669007</v>
      </c>
      <c r="J27" s="59">
        <v>6475</v>
      </c>
      <c r="K27" s="46">
        <v>-247</v>
      </c>
      <c r="L27" s="60">
        <v>-3.67</v>
      </c>
      <c r="M27" s="30">
        <v>18045</v>
      </c>
      <c r="N27" s="59">
        <v>6722</v>
      </c>
    </row>
    <row r="28" spans="1:14" ht="19.5" hidden="1" thickBot="1">
      <c r="A28" s="1"/>
      <c r="B28" s="56"/>
      <c r="C28" s="57" t="s">
        <v>32</v>
      </c>
      <c r="D28" s="30">
        <v>9626</v>
      </c>
      <c r="E28" s="30">
        <v>4597</v>
      </c>
      <c r="F28" s="32">
        <v>5029</v>
      </c>
      <c r="G28" s="32">
        <v>-1256</v>
      </c>
      <c r="H28" s="58">
        <v>-11.54</v>
      </c>
      <c r="I28" s="34">
        <f t="shared" si="0"/>
        <v>0.006948865990693457</v>
      </c>
      <c r="J28" s="59">
        <v>4488</v>
      </c>
      <c r="K28" s="46">
        <v>-396</v>
      </c>
      <c r="L28" s="60">
        <v>-8.11</v>
      </c>
      <c r="M28" s="30">
        <v>10882</v>
      </c>
      <c r="N28" s="59">
        <v>4884</v>
      </c>
    </row>
    <row r="29" spans="1:14" ht="29.25" customHeight="1" thickBot="1">
      <c r="A29" s="27"/>
      <c r="B29" s="99" t="s">
        <v>33</v>
      </c>
      <c r="C29" s="100"/>
      <c r="D29" s="79">
        <f>SUM(D30:D33)</f>
        <v>114144</v>
      </c>
      <c r="E29" s="80">
        <f>SUM(E30:E33)</f>
        <v>52989</v>
      </c>
      <c r="F29" s="81">
        <f>SUM(F30:F33)</f>
        <v>61155</v>
      </c>
      <c r="G29" s="81">
        <f>D29-M29</f>
        <v>-10137</v>
      </c>
      <c r="H29" s="85">
        <f>ROUND(G29/M29*100,2)</f>
        <v>-8.16</v>
      </c>
      <c r="I29" s="83">
        <f t="shared" si="0"/>
        <v>0.08239885306895013</v>
      </c>
      <c r="J29" s="84">
        <f>SUM(J30:J33)</f>
        <v>48431</v>
      </c>
      <c r="K29" s="81">
        <f>J29-N29</f>
        <v>-1996</v>
      </c>
      <c r="L29" s="85">
        <f>ROUND(K29/N29*100,2)</f>
        <v>-3.96</v>
      </c>
      <c r="M29" s="79">
        <f>SUM(M30:M33)</f>
        <v>124281</v>
      </c>
      <c r="N29" s="86">
        <f>SUM(N30:N33)</f>
        <v>50427</v>
      </c>
    </row>
    <row r="30" spans="1:14" ht="18.75" hidden="1">
      <c r="A30" s="1"/>
      <c r="B30" s="61"/>
      <c r="C30" s="62" t="s">
        <v>34</v>
      </c>
      <c r="D30" s="51">
        <v>77465</v>
      </c>
      <c r="E30" s="51">
        <v>36006</v>
      </c>
      <c r="F30" s="46">
        <v>41459</v>
      </c>
      <c r="G30" s="46">
        <v>-6745</v>
      </c>
      <c r="H30" s="60">
        <v>-8.01</v>
      </c>
      <c r="I30" s="53">
        <f t="shared" si="0"/>
        <v>0.05592082941710665</v>
      </c>
      <c r="J30" s="88">
        <v>32732</v>
      </c>
      <c r="K30" s="46">
        <v>-1309</v>
      </c>
      <c r="L30" s="60">
        <v>-3.85</v>
      </c>
      <c r="M30" s="51">
        <v>84210</v>
      </c>
      <c r="N30" s="88">
        <v>34041</v>
      </c>
    </row>
    <row r="31" spans="1:14" ht="18.75" hidden="1">
      <c r="A31" s="1"/>
      <c r="B31" s="63"/>
      <c r="C31" s="64" t="s">
        <v>35</v>
      </c>
      <c r="D31" s="30">
        <v>4072</v>
      </c>
      <c r="E31" s="30">
        <v>1887</v>
      </c>
      <c r="F31" s="32">
        <v>2185</v>
      </c>
      <c r="G31" s="32">
        <v>-305</v>
      </c>
      <c r="H31" s="58">
        <v>-6.97</v>
      </c>
      <c r="I31" s="34">
        <f t="shared" si="0"/>
        <v>0.002939516134853912</v>
      </c>
      <c r="J31" s="59">
        <v>1675</v>
      </c>
      <c r="K31" s="46">
        <v>-73</v>
      </c>
      <c r="L31" s="60">
        <v>-4.18</v>
      </c>
      <c r="M31" s="30">
        <v>4377</v>
      </c>
      <c r="N31" s="59">
        <v>1748</v>
      </c>
    </row>
    <row r="32" spans="1:14" ht="18.75" hidden="1">
      <c r="A32" s="1"/>
      <c r="B32" s="63"/>
      <c r="C32" s="64" t="s">
        <v>36</v>
      </c>
      <c r="D32" s="30">
        <v>10705</v>
      </c>
      <c r="E32" s="30">
        <v>4927</v>
      </c>
      <c r="F32" s="32">
        <v>5778</v>
      </c>
      <c r="G32" s="32">
        <v>-928</v>
      </c>
      <c r="H32" s="58">
        <v>-7.98</v>
      </c>
      <c r="I32" s="34">
        <f t="shared" si="0"/>
        <v>0.0077277800156215935</v>
      </c>
      <c r="J32" s="59">
        <v>4614</v>
      </c>
      <c r="K32" s="46">
        <v>-187</v>
      </c>
      <c r="L32" s="60">
        <v>-3.9</v>
      </c>
      <c r="M32" s="30">
        <v>11633</v>
      </c>
      <c r="N32" s="59">
        <v>4801</v>
      </c>
    </row>
    <row r="33" spans="1:14" ht="19.5" hidden="1" thickBot="1">
      <c r="A33" s="1"/>
      <c r="B33" s="65"/>
      <c r="C33" s="66" t="s">
        <v>37</v>
      </c>
      <c r="D33" s="89">
        <v>21902</v>
      </c>
      <c r="E33" s="89">
        <v>10169</v>
      </c>
      <c r="F33" s="90">
        <v>11733</v>
      </c>
      <c r="G33" s="90">
        <v>-2159</v>
      </c>
      <c r="H33" s="91">
        <v>-8.97</v>
      </c>
      <c r="I33" s="67">
        <f t="shared" si="0"/>
        <v>0.01581072750136797</v>
      </c>
      <c r="J33" s="92">
        <v>9410</v>
      </c>
      <c r="K33" s="93">
        <v>-427</v>
      </c>
      <c r="L33" s="91">
        <v>-4.34</v>
      </c>
      <c r="M33" s="89">
        <v>24061</v>
      </c>
      <c r="N33" s="92">
        <v>9837</v>
      </c>
    </row>
    <row r="34" spans="1:14" ht="13.5">
      <c r="A34" s="1"/>
      <c r="B34" s="68"/>
      <c r="C34" s="1"/>
      <c r="D34" s="1"/>
      <c r="E34" s="1"/>
      <c r="F34" s="1"/>
      <c r="G34" s="69"/>
      <c r="H34" s="69"/>
      <c r="I34" s="1"/>
      <c r="J34" s="1"/>
      <c r="K34" s="69"/>
      <c r="L34" s="69"/>
      <c r="M34" s="70"/>
      <c r="N34" s="1"/>
    </row>
  </sheetData>
  <sheetProtection/>
  <mergeCells count="14">
    <mergeCell ref="B29:C29"/>
    <mergeCell ref="B3:C6"/>
    <mergeCell ref="M3:N3"/>
    <mergeCell ref="G5:G6"/>
    <mergeCell ref="H5:H6"/>
    <mergeCell ref="I5:I6"/>
    <mergeCell ref="K5:K6"/>
    <mergeCell ref="L5:L6"/>
    <mergeCell ref="B8:C8"/>
    <mergeCell ref="B10:C10"/>
    <mergeCell ref="B13:C13"/>
    <mergeCell ref="B16:C16"/>
    <mergeCell ref="B23:C23"/>
    <mergeCell ref="D3:L3"/>
  </mergeCells>
  <printOptions/>
  <pageMargins left="0.61" right="0.15748031496062992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2016-11-25T07:26:40Z</cp:lastPrinted>
  <dcterms:created xsi:type="dcterms:W3CDTF">2016-11-15T05:07:36Z</dcterms:created>
  <dcterms:modified xsi:type="dcterms:W3CDTF">2017-09-29T01:10:07Z</dcterms:modified>
  <cp:category/>
  <cp:version/>
  <cp:contentType/>
  <cp:contentStatus/>
</cp:coreProperties>
</file>