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2 上島町\"/>
    </mc:Choice>
  </mc:AlternateContent>
  <workbookProtection workbookAlgorithmName="SHA-512" workbookHashValue="BF6hSnahs+kduiThoZa839kDdxRbLopdai4n0K61gopVQwWy4NtJc8C0wNcFrKlABG4DH/M5nAOYHOYoKe7qhA==" workbookSaltValue="TMF79AxlyFtKePnrwQ2H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<sst xmlns="http://schemas.openxmlformats.org/spreadsheetml/2006/main" count="239" uniqueCount="112">
  <si>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</si>
  <si>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</si>
  <si>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</si>
  <si>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</si>
  <si>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</si>
  <si>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</si>
  <si>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</si>
  <si>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</si>
  <si>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</si>
  <si>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</si>
  <si>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</si>
  <si>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</si>
  <si>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</si>
  <si>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</si>
  <si>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</si>
  <si>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</si>
  <si>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</si>
  <si>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</si>
  <si>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</si>
  <si>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</si>
  <si>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</si>
  <si>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</si>
  <si>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</si>
  <si>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</si>
  <si>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</si>
  <si>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</si>
  <si>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</si>
  <si>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</si>
  <si>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</si>
  <si>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</si>
  <si>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</si>
  <si>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</si>
  <si>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</si>
  <si>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</si>
  <si>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</si>
  <si>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</si>
  <si>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</si>
  <si>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</si>
  <si>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</si>
  <si>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</si>
  <si>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</si>
  <si>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</si>
  <si>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</si>
  <si>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</si>
  <si>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</si>
  <si>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</si>
  <si>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</si>
  <si>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</si>
  <si>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</si>
  <si>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</si>
  <si>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</si>
  <si>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</si>
  <si>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</si>
  <si>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</si>
  <si>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</si>
  <si>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</si>
  <si>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</si>
  <si>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</si>
  <si>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</si>
  <si>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</si>
  <si>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</si>
  <si>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</si>
  <si>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</si>
  <si>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</si>
  <si>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</si>
  <si>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</si>
  <si>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</si>
  <si>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</si>
  <si>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</si>
  <si>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</si>
  <si>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</si>
  <si>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</si>
  <si>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</si>
  <si>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</si>
  <si>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</si>
  <si>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</si>
  <si>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</si>
  <si>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</si>
  <si>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</si>
  <si>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</si>
  <si>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</si>
  <si>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</si>
  <si>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</si>
  <si>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</si>
  <si>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</si>
  <si>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</si>
  <si>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</si>
  <si>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</si>
  <si>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</si>
  <si>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</si>
  <si>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</si>
  <si>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</si>
  <si>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</si>
  <si>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</si>
  <si>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</si>
  <si>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</si>
  <si>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</si>
  <si>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</si>
  <si>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</si>
  <si>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</si>
  <si>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</si>
  <si>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</si>
  <si>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</si>
  <si>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</si>
  <si>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</si>
  <si>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</si>
  <si>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</si>
  <si>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</si>
  <si>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</si>
  <si>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施設の更新について耐用年数未経過のため、実施する予定はないが、将来の更新計画を検討していく必要がある。</t>
    <rPh sb="14" eb="15">
      <t>ミ</t>
    </rPh>
    <rPh sb="21" eb="23">
      <t>ジッシ</t>
    </rPh>
    <rPh sb="25" eb="27">
      <t>ヨテイ</t>
    </rPh>
    <rPh sb="37" eb="39">
      <t>ケイカク</t>
    </rPh>
    <rPh sb="40" eb="42">
      <t>ケントウ</t>
    </rPh>
    <phoneticPr fontId="4"/>
  </si>
  <si>
    <t>　浄化槽事業については、公共下水道や農業集落排水事業に比べて少人数世帯が多く、工場などの大口使用者が少ないため、料金収入の増加も見込めない状況である。整備事業についても平成20年度に終了しており、水洗化率も93.79％と高水準を維持している。収益的収支については、大部分を一般会計からの繰入金に頼っている状況であるため、料金改定の検討、経費削減と未接続世帯減少に向けて取り組んでいきたい。</t>
    <phoneticPr fontId="4"/>
  </si>
  <si>
    <t>　上島町浄化槽事業の経営比較分析については、会計規模が小さいため収支の影響を受けやすいことを前提に分析していく。
　①収益的収支比率については、85.74％と前年度に比べ4.56％低下している。これは、総収益の減少が大きな要因といえる。総費用、公債費は減少しているが、それ以上に総収益の減少率も大きいため全体では減少となっている。
　②累積欠損金比率と③流動比率については、法非適用企業あるため該当しない。
　④企業債残高対事業規模比率については、全国や類似団体の平均値と比べると良好な値であり、今後も年次償還に併せて減少予定である。
　⑤経費回収率については、全国や類似団体の平均値に比べ低い値となっている。これは浄化槽の設置数に併せた保守点検費用がかかる割に、料金収入が伴っていないためだと考える。上島町の場合、公共下水道や農業集落排水区域外を浄化槽区域として整備しているため、工場などの大口使用者が少ないことが主な原因と考える。
　⑥汚水処理原価については、423.40円と前年度に比べ18.57円低下しているが、①と同様に一時的に費用が減少したためである。
　⑦施設利用率については63.75％と全国や類似団体の平均値より高くなったが、人口が減少し、浄化槽が遊休状態にならないように注意していきたい。
　⑧水洗化率については、94.33％と高水準を維持しているため、今後も未接続減少に向けて取り組んでいきたい。</t>
    <rPh sb="90" eb="91">
      <t>テイ</t>
    </rPh>
    <rPh sb="91" eb="92">
      <t>シタ</t>
    </rPh>
    <rPh sb="101" eb="104">
      <t>ソウシュウエキ</t>
    </rPh>
    <rPh sb="105" eb="107">
      <t>ゲンショウ</t>
    </rPh>
    <rPh sb="108" eb="109">
      <t>オオ</t>
    </rPh>
    <rPh sb="111" eb="113">
      <t>ヨウイン</t>
    </rPh>
    <rPh sb="118" eb="121">
      <t>ソウヒヨウ</t>
    </rPh>
    <rPh sb="122" eb="125">
      <t>コウサイヒ</t>
    </rPh>
    <rPh sb="126" eb="128">
      <t>ゲンショウ</t>
    </rPh>
    <rPh sb="136" eb="138">
      <t>イジョウ</t>
    </rPh>
    <rPh sb="139" eb="140">
      <t>ソウ</t>
    </rPh>
    <rPh sb="140" eb="142">
      <t>シュウエキ</t>
    </rPh>
    <rPh sb="143" eb="145">
      <t>ゲンショウ</t>
    </rPh>
    <rPh sb="145" eb="146">
      <t>リツ</t>
    </rPh>
    <rPh sb="147" eb="148">
      <t>オオ</t>
    </rPh>
    <rPh sb="152" eb="154">
      <t>ゼンタイ</t>
    </rPh>
    <rPh sb="156" eb="158">
      <t>ゲンショウ</t>
    </rPh>
    <rPh sb="515" eb="516">
      <t>タカ</t>
    </rPh>
    <rPh sb="522" eb="524">
      <t>ジンコウ</t>
    </rPh>
    <rPh sb="525" eb="527">
      <t>ゲンショウ</t>
    </rPh>
    <rPh sb="529" eb="532">
      <t>ジョウカソウ</t>
    </rPh>
    <rPh sb="533" eb="535">
      <t>ユウキュウ</t>
    </rPh>
    <rPh sb="535" eb="537">
      <t>ジョウタイ</t>
    </rPh>
    <rPh sb="545" eb="547">
      <t>チュウイ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</si>
</sst>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32-4ADF-9145-32AC8025474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632-4ADF-9145-32AC8025474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48.11</c:v>
                </c:pt>
                <c:pt idx="1">
                  <c:v>48.86</c:v>
                </c:pt>
                <c:pt idx="2">
                  <c:v>43.33</c:v>
                </c:pt>
                <c:pt idx="3">
                  <c:v>60</c:v>
                </c:pt>
                <c:pt idx="4">
                  <c:v>63.75</c:v>
                </c:pt>
              </c:numCache>
            </c:numRef>
          </c:val>
          <c:extLst>
            <c:ext xmlns:c16="http://schemas.microsoft.com/office/drawing/2014/chart" uri="{C3380CC4-5D6E-409C-BE32-E72D297353CC}">
              <c16:uniqueId val="{00000000-C9D4-4CCC-B452-E29134DBFD1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61.79</c:v>
                </c:pt>
                <c:pt idx="4">
                  <c:v>59.94</c:v>
                </c:pt>
              </c:numCache>
            </c:numRef>
          </c:val>
          <c:smooth val="0"/>
          <c:extLst>
            <c:ext xmlns:c16="http://schemas.microsoft.com/office/drawing/2014/chart" uri="{C3380CC4-5D6E-409C-BE32-E72D297353CC}">
              <c16:uniqueId val="{00000001-C9D4-4CCC-B452-E29134DBFD1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92.77</c:v>
                </c:pt>
                <c:pt idx="1">
                  <c:v>92.7</c:v>
                </c:pt>
                <c:pt idx="2">
                  <c:v>94.59</c:v>
                </c:pt>
                <c:pt idx="3">
                  <c:v>93.79</c:v>
                </c:pt>
                <c:pt idx="4">
                  <c:v>94.33</c:v>
                </c:pt>
              </c:numCache>
            </c:numRef>
          </c:val>
          <c:extLst>
            <c:ext xmlns:c16="http://schemas.microsoft.com/office/drawing/2014/chart" uri="{C3380CC4-5D6E-409C-BE32-E72D297353CC}">
              <c16:uniqueId val="{00000000-91F4-465E-88F6-942F44E237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92.44</c:v>
                </c:pt>
                <c:pt idx="4">
                  <c:v>89.66</c:v>
                </c:pt>
              </c:numCache>
            </c:numRef>
          </c:val>
          <c:smooth val="0"/>
          <c:extLst>
            <c:ext xmlns:c16="http://schemas.microsoft.com/office/drawing/2014/chart" uri="{C3380CC4-5D6E-409C-BE32-E72D297353CC}">
              <c16:uniqueId val="{00000001-91F4-465E-88F6-942F44E237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73.510000000000005</c:v>
                </c:pt>
                <c:pt idx="1">
                  <c:v>75.7</c:v>
                </c:pt>
                <c:pt idx="2">
                  <c:v>83.62</c:v>
                </c:pt>
                <c:pt idx="3">
                  <c:v>90.3</c:v>
                </c:pt>
                <c:pt idx="4">
                  <c:v>85.74</c:v>
                </c:pt>
              </c:numCache>
            </c:numRef>
          </c:val>
          <c:extLst>
            <c:ext xmlns:c16="http://schemas.microsoft.com/office/drawing/2014/chart" uri="{C3380CC4-5D6E-409C-BE32-E72D297353CC}">
              <c16:uniqueId val="{00000000-4E75-4DA6-8BCB-6CE494B065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75-4DA6-8BCB-6CE494B065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6-4FA5-94EA-468EFD1940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6-4FA5-94EA-468EFD1940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8-4AD3-8C32-69311186C0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8-4AD3-8C32-69311186C0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37-4E5D-B99D-9B631D14A9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37-4E5D-B99D-9B631D14A9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0D-46E2-A9A7-84782809B1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0D-46E2-A9A7-84782809B1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48.24</c:v>
                </c:pt>
                <c:pt idx="2">
                  <c:v>30.07</c:v>
                </c:pt>
                <c:pt idx="3">
                  <c:v>18.690000000000001</c:v>
                </c:pt>
                <c:pt idx="4">
                  <c:v>9.8000000000000007</c:v>
                </c:pt>
              </c:numCache>
            </c:numRef>
          </c:val>
          <c:extLst>
            <c:ext xmlns:c16="http://schemas.microsoft.com/office/drawing/2014/chart" uri="{C3380CC4-5D6E-409C-BE32-E72D297353CC}">
              <c16:uniqueId val="{00000000-ADC2-49C4-B664-F770B49CF2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244.85</c:v>
                </c:pt>
                <c:pt idx="4">
                  <c:v>296.89</c:v>
                </c:pt>
              </c:numCache>
            </c:numRef>
          </c:val>
          <c:smooth val="0"/>
          <c:extLst>
            <c:ext xmlns:c16="http://schemas.microsoft.com/office/drawing/2014/chart" uri="{C3380CC4-5D6E-409C-BE32-E72D297353CC}">
              <c16:uniqueId val="{00000001-ADC2-49C4-B664-F770B49CF2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23.2</c:v>
                </c:pt>
                <c:pt idx="1">
                  <c:v>21.15</c:v>
                </c:pt>
                <c:pt idx="2">
                  <c:v>17.420000000000002</c:v>
                </c:pt>
                <c:pt idx="3">
                  <c:v>18.600000000000001</c:v>
                </c:pt>
                <c:pt idx="4">
                  <c:v>19.02</c:v>
                </c:pt>
              </c:numCache>
            </c:numRef>
          </c:val>
          <c:extLst>
            <c:ext xmlns:c16="http://schemas.microsoft.com/office/drawing/2014/chart" uri="{C3380CC4-5D6E-409C-BE32-E72D297353CC}">
              <c16:uniqueId val="{00000000-BA93-45E9-A633-7650838959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64.78</c:v>
                </c:pt>
                <c:pt idx="4">
                  <c:v>63.06</c:v>
                </c:pt>
              </c:numCache>
            </c:numRef>
          </c:val>
          <c:smooth val="0"/>
          <c:extLst>
            <c:ext xmlns:c16="http://schemas.microsoft.com/office/drawing/2014/chart" uri="{C3380CC4-5D6E-409C-BE32-E72D297353CC}">
              <c16:uniqueId val="{00000001-BA93-45E9-A633-7650838959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448.58</c:v>
                </c:pt>
                <c:pt idx="1">
                  <c:v>508.93</c:v>
                </c:pt>
                <c:pt idx="2">
                  <c:v>633.87</c:v>
                </c:pt>
                <c:pt idx="3">
                  <c:v>441.97</c:v>
                </c:pt>
                <c:pt idx="4">
                  <c:v>423.4</c:v>
                </c:pt>
              </c:numCache>
            </c:numRef>
          </c:val>
          <c:extLst>
            <c:ext xmlns:c16="http://schemas.microsoft.com/office/drawing/2014/chart" uri="{C3380CC4-5D6E-409C-BE32-E72D297353CC}">
              <c16:uniqueId val="{00000000-F95C-4A28-A593-A0286720450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250.21</c:v>
                </c:pt>
                <c:pt idx="4">
                  <c:v>264.77</c:v>
                </c:pt>
              </c:numCache>
            </c:numRef>
          </c:val>
          <c:smooth val="0"/>
          <c:extLst>
            <c:ext xmlns:c16="http://schemas.microsoft.com/office/drawing/2014/chart" uri="{C3380CC4-5D6E-409C-BE32-E72D297353CC}">
              <c16:uniqueId val="{00000001-F95C-4A28-A593-A0286720450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愛媛県　上島町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K2</v>
      </c>
      <c r="X8" s="77"/>
      <c r="Y8" s="77"/>
      <c r="Z8" s="77"/>
      <c r="AA8" s="77"/>
      <c r="AB8" s="77"/>
      <c r="AC8" s="77"/>
      <c r="AD8" s="78" t="str">
        <f>データ!$M$6</f>
        <v>非設置</v>
      </c>
      <c r="AE8" s="78"/>
      <c r="AF8" s="78"/>
      <c r="AG8" s="78"/>
      <c r="AH8" s="78"/>
      <c r="AI8" s="78"/>
      <c r="AJ8" s="78"/>
      <c r="AK8" s="3"/>
      <c r="AL8" s="74">
        <f>データ!S6</f>
        <v>6903</v>
      </c>
      <c r="AM8" s="74"/>
      <c r="AN8" s="74"/>
      <c r="AO8" s="74"/>
      <c r="AP8" s="74"/>
      <c r="AQ8" s="74"/>
      <c r="AR8" s="74"/>
      <c r="AS8" s="74"/>
      <c r="AT8" s="73">
        <f>データ!T6</f>
        <v>30.38</v>
      </c>
      <c r="AU8" s="73"/>
      <c r="AV8" s="73"/>
      <c r="AW8" s="73"/>
      <c r="AX8" s="73"/>
      <c r="AY8" s="73"/>
      <c r="AZ8" s="73"/>
      <c r="BA8" s="73"/>
      <c r="BB8" s="73">
        <f>データ!U6</f>
        <v>227.22</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5.18</v>
      </c>
      <c r="Q10" s="73"/>
      <c r="R10" s="73"/>
      <c r="S10" s="73"/>
      <c r="T10" s="73"/>
      <c r="U10" s="73"/>
      <c r="V10" s="73"/>
      <c r="W10" s="73">
        <f>データ!Q6</f>
        <v>100</v>
      </c>
      <c r="X10" s="73"/>
      <c r="Y10" s="73"/>
      <c r="Z10" s="73"/>
      <c r="AA10" s="73"/>
      <c r="AB10" s="73"/>
      <c r="AC10" s="73"/>
      <c r="AD10" s="74">
        <f>データ!R6</f>
        <v>2160</v>
      </c>
      <c r="AE10" s="74"/>
      <c r="AF10" s="74"/>
      <c r="AG10" s="74"/>
      <c r="AH10" s="74"/>
      <c r="AI10" s="74"/>
      <c r="AJ10" s="74"/>
      <c r="AK10" s="2"/>
      <c r="AL10" s="74">
        <f>データ!V6</f>
        <v>353</v>
      </c>
      <c r="AM10" s="74"/>
      <c r="AN10" s="74"/>
      <c r="AO10" s="74"/>
      <c r="AP10" s="74"/>
      <c r="AQ10" s="74"/>
      <c r="AR10" s="74"/>
      <c r="AS10" s="74"/>
      <c r="AT10" s="73">
        <f>データ!W6</f>
        <v>21.3</v>
      </c>
      <c r="AU10" s="73"/>
      <c r="AV10" s="73"/>
      <c r="AW10" s="73"/>
      <c r="AX10" s="73"/>
      <c r="AY10" s="73"/>
      <c r="AZ10" s="73"/>
      <c r="BA10" s="73"/>
      <c r="BB10" s="73">
        <f>データ!X6</f>
        <v>16.57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C36+pxRju6mvJw39ZZ2v+epFelpZicoBwi07wKgcXKfyJUfqWNMolCTU/Mx4kKkAicOBI1/vp2ltVyr7bCSCbA==" saltValue="nOH85veQSIuTY9fOc4RG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28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383562</v>
      </c>
      <c r="D6" s="33">
        <f t="shared" si="3"/>
        <v>47</v>
      </c>
      <c r="E6" s="33">
        <f t="shared" si="3"/>
        <v>18</v>
      </c>
      <c r="F6" s="33">
        <f t="shared" si="3"/>
        <v>0</v>
      </c>
      <c r="G6" s="33">
        <f t="shared" si="3"/>
        <v>0</v>
      </c>
      <c r="H6" s="33" t="str">
        <f t="shared" si="3"/>
        <v>愛媛県　上島町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5.18</v>
      </c>
      <c r="Q6" s="34">
        <f t="shared" si="3"/>
        <v>100</v>
      </c>
      <c r="R6" s="34">
        <f t="shared" si="3"/>
        <v>2160</v>
      </c>
      <c r="S6" s="34">
        <f t="shared" si="3"/>
        <v>6903</v>
      </c>
      <c r="T6" s="34">
        <f t="shared" si="3"/>
        <v>30.38</v>
      </c>
      <c r="U6" s="34">
        <f t="shared" si="3"/>
        <v>227.22</v>
      </c>
      <c r="V6" s="34">
        <f t="shared" si="3"/>
        <v>353</v>
      </c>
      <c r="W6" s="34">
        <f t="shared" si="3"/>
        <v>21.3</v>
      </c>
      <c r="X6" s="34">
        <f t="shared" si="3"/>
        <v>16.57</v>
      </c>
      <c r="Y6" s="35">
        <f>IF(Y7="",NA(),Y7)</f>
        <v>73.510000000000005</v>
      </c>
      <c r="Z6" s="35">
        <f t="shared" ref="Z6:AH6" si="4">IF(Z7="",NA(),Z7)</f>
        <v>75.7</v>
      </c>
      <c r="AA6" s="35">
        <f t="shared" si="4"/>
        <v>83.62</v>
      </c>
      <c r="AB6" s="35">
        <f t="shared" si="4"/>
        <v>90.3</v>
      </c>
      <c r="AC6" s="35">
        <f t="shared" si="4"/>
        <v>85.74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48.24</v>
      </c>
      <c r="BH6" s="35">
        <f t="shared" si="7"/>
        <v>30.07</v>
      </c>
      <c r="BI6" s="35">
        <f t="shared" si="7"/>
        <v>18.690000000000001</v>
      </c>
      <c r="BJ6" s="35">
        <f t="shared" si="7"/>
        <v>9.8000000000000007</v>
      </c>
      <c r="BK6" s="35">
        <f t="shared" si="7"/>
        <v>416.91</v>
      </c>
      <c r="BL6" s="35">
        <f t="shared" si="7"/>
        <v>392.19</v>
      </c>
      <c r="BM6" s="35">
        <f t="shared" si="7"/>
        <v>413.5</v>
      </c>
      <c r="BN6" s="35">
        <f t="shared" si="7"/>
        <v>244.85</v>
      </c>
      <c r="BO6" s="35">
        <f t="shared" si="7"/>
        <v>296.89</v>
      </c>
      <c r="BP6" s="34" t="str">
        <f>IF(BP7="","",IF(BP7="-","【-】","【"&amp;SUBSTITUTE(TEXT(BP7,"#,##0.00"),"-","△")&amp;"】"))</f>
        <v>【325.02】</v>
      </c>
      <c r="BQ6" s="35">
        <f>IF(BQ7="",NA(),BQ7)</f>
        <v>23.2</v>
      </c>
      <c r="BR6" s="35">
        <f t="shared" ref="BR6:BZ6" si="8">IF(BR7="",NA(),BR7)</f>
        <v>21.15</v>
      </c>
      <c r="BS6" s="35">
        <f t="shared" si="8"/>
        <v>17.420000000000002</v>
      </c>
      <c r="BT6" s="35">
        <f t="shared" si="8"/>
        <v>18.600000000000001</v>
      </c>
      <c r="BU6" s="35">
        <f t="shared" si="8"/>
        <v>19.02</v>
      </c>
      <c r="BV6" s="35">
        <f t="shared" si="8"/>
        <v>57.93</v>
      </c>
      <c r="BW6" s="35">
        <f t="shared" si="8"/>
        <v>57.03</v>
      </c>
      <c r="BX6" s="35">
        <f t="shared" si="8"/>
        <v>55.84</v>
      </c>
      <c r="BY6" s="35">
        <f t="shared" si="8"/>
        <v>64.78</v>
      </c>
      <c r="BZ6" s="35">
        <f t="shared" si="8"/>
        <v>63.06</v>
      </c>
      <c r="CA6" s="34" t="str">
        <f>IF(CA7="","",IF(CA7="-","【-】","【"&amp;SUBSTITUTE(TEXT(CA7,"#,##0.00"),"-","△")&amp;"】"))</f>
        <v>【60.61】</v>
      </c>
      <c r="CB6" s="35">
        <f>IF(CB7="",NA(),CB7)</f>
        <v>448.58</v>
      </c>
      <c r="CC6" s="35">
        <f t="shared" ref="CC6:CK6" si="9">IF(CC7="",NA(),CC7)</f>
        <v>508.93</v>
      </c>
      <c r="CD6" s="35">
        <f t="shared" si="9"/>
        <v>633.87</v>
      </c>
      <c r="CE6" s="35">
        <f t="shared" si="9"/>
        <v>441.97</v>
      </c>
      <c r="CF6" s="35">
        <f t="shared" si="9"/>
        <v>423.4</v>
      </c>
      <c r="CG6" s="35">
        <f t="shared" si="9"/>
        <v>276.93</v>
      </c>
      <c r="CH6" s="35">
        <f t="shared" si="9"/>
        <v>283.73</v>
      </c>
      <c r="CI6" s="35">
        <f t="shared" si="9"/>
        <v>287.57</v>
      </c>
      <c r="CJ6" s="35">
        <f t="shared" si="9"/>
        <v>250.21</v>
      </c>
      <c r="CK6" s="35">
        <f t="shared" si="9"/>
        <v>264.77</v>
      </c>
      <c r="CL6" s="34" t="str">
        <f>IF(CL7="","",IF(CL7="-","【-】","【"&amp;SUBSTITUTE(TEXT(CL7,"#,##0.00"),"-","△")&amp;"】"))</f>
        <v>【270.94】</v>
      </c>
      <c r="CM6" s="35">
        <f>IF(CM7="",NA(),CM7)</f>
        <v>48.11</v>
      </c>
      <c r="CN6" s="35">
        <f t="shared" ref="CN6:CV6" si="10">IF(CN7="",NA(),CN7)</f>
        <v>48.86</v>
      </c>
      <c r="CO6" s="35">
        <f t="shared" si="10"/>
        <v>43.33</v>
      </c>
      <c r="CP6" s="35">
        <f t="shared" si="10"/>
        <v>60</v>
      </c>
      <c r="CQ6" s="35">
        <f t="shared" si="10"/>
        <v>63.75</v>
      </c>
      <c r="CR6" s="35">
        <f t="shared" si="10"/>
        <v>59.08</v>
      </c>
      <c r="CS6" s="35">
        <f t="shared" si="10"/>
        <v>58.25</v>
      </c>
      <c r="CT6" s="35">
        <f t="shared" si="10"/>
        <v>61.55</v>
      </c>
      <c r="CU6" s="35">
        <f t="shared" si="10"/>
        <v>61.79</v>
      </c>
      <c r="CV6" s="35">
        <f t="shared" si="10"/>
        <v>59.94</v>
      </c>
      <c r="CW6" s="34" t="str">
        <f>IF(CW7="","",IF(CW7="-","【-】","【"&amp;SUBSTITUTE(TEXT(CW7,"#,##0.00"),"-","△")&amp;"】"))</f>
        <v>【57.80】</v>
      </c>
      <c r="CX6" s="35">
        <f>IF(CX7="",NA(),CX7)</f>
        <v>92.77</v>
      </c>
      <c r="CY6" s="35">
        <f t="shared" ref="CY6:DG6" si="11">IF(CY7="",NA(),CY7)</f>
        <v>92.7</v>
      </c>
      <c r="CZ6" s="35">
        <f t="shared" si="11"/>
        <v>94.59</v>
      </c>
      <c r="DA6" s="35">
        <f t="shared" si="11"/>
        <v>93.79</v>
      </c>
      <c r="DB6" s="35">
        <f t="shared" si="11"/>
        <v>94.33</v>
      </c>
      <c r="DC6" s="35">
        <f t="shared" si="11"/>
        <v>77.12</v>
      </c>
      <c r="DD6" s="35">
        <f t="shared" si="11"/>
        <v>68.150000000000006</v>
      </c>
      <c r="DE6" s="35">
        <f t="shared" si="11"/>
        <v>67.489999999999995</v>
      </c>
      <c r="DF6" s="35">
        <f t="shared" si="11"/>
        <v>92.44</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383562</v>
      </c>
      <c r="D7" s="37">
        <v>47</v>
      </c>
      <c r="E7" s="37">
        <v>18</v>
      </c>
      <c r="F7" s="37">
        <v>0</v>
      </c>
      <c r="G7" s="37">
        <v>0</v>
      </c>
      <c r="H7" s="37" t="s">
        <v>96</v>
      </c>
      <c r="I7" s="37" t="s">
        <v>97</v>
      </c>
      <c r="J7" s="37" t="s">
        <v>98</v>
      </c>
      <c r="K7" s="37" t="s">
        <v>99</v>
      </c>
      <c r="L7" s="37" t="s">
        <v>100</v>
      </c>
      <c r="M7" s="37" t="s">
        <v>101</v>
      </c>
      <c r="N7" s="38" t="s">
        <v>102</v>
      </c>
      <c r="O7" s="38" t="s">
        <v>103</v>
      </c>
      <c r="P7" s="38">
        <v>5.18</v>
      </c>
      <c r="Q7" s="38">
        <v>100</v>
      </c>
      <c r="R7" s="38">
        <v>2160</v>
      </c>
      <c r="S7" s="38">
        <v>6903</v>
      </c>
      <c r="T7" s="38">
        <v>30.38</v>
      </c>
      <c r="U7" s="38">
        <v>227.22</v>
      </c>
      <c r="V7" s="38">
        <v>353</v>
      </c>
      <c r="W7" s="38">
        <v>21.3</v>
      </c>
      <c r="X7" s="38">
        <v>16.57</v>
      </c>
      <c r="Y7" s="38">
        <v>73.510000000000005</v>
      </c>
      <c r="Z7" s="38">
        <v>75.7</v>
      </c>
      <c r="AA7" s="38">
        <v>83.62</v>
      </c>
      <c r="AB7" s="38">
        <v>90.3</v>
      </c>
      <c r="AC7" s="38">
        <v>85.74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48.24</v>
      </c>
      <c r="BH7" s="38">
        <v>30.07</v>
      </c>
      <c r="BI7" s="38">
        <v>18.690000000000001</v>
      </c>
      <c r="BJ7" s="38">
        <v>9.8000000000000007</v>
      </c>
      <c r="BK7" s="38">
        <v>416.91</v>
      </c>
      <c r="BL7" s="38">
        <v>392.19</v>
      </c>
      <c r="BM7" s="38">
        <v>413.5</v>
      </c>
      <c r="BN7" s="38">
        <v>244.85</v>
      </c>
      <c r="BO7" s="38">
        <v>296.89</v>
      </c>
      <c r="BP7" s="38">
        <v>325.02</v>
      </c>
      <c r="BQ7" s="38">
        <v>23.2</v>
      </c>
      <c r="BR7" s="38">
        <v>21.15</v>
      </c>
      <c r="BS7" s="38">
        <v>17.420000000000002</v>
      </c>
      <c r="BT7" s="38">
        <v>18.600000000000001</v>
      </c>
      <c r="BU7" s="38">
        <v>19.02</v>
      </c>
      <c r="BV7" s="38">
        <v>57.93</v>
      </c>
      <c r="BW7" s="38">
        <v>57.03</v>
      </c>
      <c r="BX7" s="38">
        <v>55.84</v>
      </c>
      <c r="BY7" s="38">
        <v>64.78</v>
      </c>
      <c r="BZ7" s="38">
        <v>63.06</v>
      </c>
      <c r="CA7" s="38">
        <v>60.61</v>
      </c>
      <c r="CB7" s="38">
        <v>448.58</v>
      </c>
      <c r="CC7" s="38">
        <v>508.93</v>
      </c>
      <c r="CD7" s="38">
        <v>633.87</v>
      </c>
      <c r="CE7" s="38">
        <v>441.97</v>
      </c>
      <c r="CF7" s="38">
        <v>423.4</v>
      </c>
      <c r="CG7" s="38">
        <v>276.93</v>
      </c>
      <c r="CH7" s="38">
        <v>283.73</v>
      </c>
      <c r="CI7" s="38">
        <v>287.57</v>
      </c>
      <c r="CJ7" s="38">
        <v>250.21</v>
      </c>
      <c r="CK7" s="38">
        <v>264.77</v>
      </c>
      <c r="CL7" s="38">
        <v>270.94</v>
      </c>
      <c r="CM7" s="38">
        <v>48.11</v>
      </c>
      <c r="CN7" s="38">
        <v>48.86</v>
      </c>
      <c r="CO7" s="38">
        <v>43.33</v>
      </c>
      <c r="CP7" s="38">
        <v>60</v>
      </c>
      <c r="CQ7" s="38">
        <v>63.75</v>
      </c>
      <c r="CR7" s="38">
        <v>59.08</v>
      </c>
      <c r="CS7" s="38">
        <v>58.25</v>
      </c>
      <c r="CT7" s="38">
        <v>61.55</v>
      </c>
      <c r="CU7" s="38">
        <v>61.79</v>
      </c>
      <c r="CV7" s="38">
        <v>59.94</v>
      </c>
      <c r="CW7" s="38">
        <v>57.8</v>
      </c>
      <c r="CX7" s="38">
        <v>92.77</v>
      </c>
      <c r="CY7" s="38">
        <v>92.7</v>
      </c>
      <c r="CZ7" s="38">
        <v>94.59</v>
      </c>
      <c r="DA7" s="38">
        <v>93.79</v>
      </c>
      <c r="DB7" s="38">
        <v>94.33</v>
      </c>
      <c r="DC7" s="38">
        <v>77.12</v>
      </c>
      <c r="DD7" s="38">
        <v>68.150000000000006</v>
      </c>
      <c r="DE7" s="38">
        <v>67.489999999999995</v>
      </c>
      <c r="DF7" s="38">
        <v>92.44</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2020-01-27T05:49:40Z</cp:lastPrinted>
  <dcterms:created xsi:type="dcterms:W3CDTF">2019-12-05T05:30:08Z</dcterms:created>
  <dcterms:modified xsi:type="dcterms:W3CDTF">2020-02-14T05:20:32Z</dcterms:modified>
  <cp:category/>
</cp:coreProperties>
</file>