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12 上島町\"/>
    </mc:Choice>
  </mc:AlternateContent>
  <workbookProtection workbookAlgorithmName="SHA-512" workbookHashValue="iya6u7kvlqTAjiyzONDucBlyy5iQvOznparCie/LzQpnD9W7ABMQh/xwlyHHNFheAP1HlEzSH7tg4WSjEx+GPA==" workbookSaltValue="2+LxhJkpwQBo7Dp0e5kTY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<sst xmlns="http://schemas.openxmlformats.org/spreadsheetml/2006/main" count="228" uniqueCount="113">
  <si>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</si>
  <si>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</si>
  <si>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</si>
  <si>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</si>
  <si>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</si>
  <si>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</si>
  <si>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</si>
  <si>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</si>
  <si>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</si>
  <si>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</si>
  <si>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</si>
  <si>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</si>
  <si>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</si>
  <si>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</si>
  <si>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</si>
  <si>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</si>
  <si>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</si>
  <si>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</si>
  <si>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</si>
  <si>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</si>
  <si>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</si>
  <si>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</si>
  <si>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</si>
  <si>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</si>
  <si>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</si>
  <si>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</si>
  <si>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</si>
  <si>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</si>
  <si>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</si>
  <si>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</si>
  <si>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</si>
  <si>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</si>
  <si>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</si>
  <si>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</si>
  <si>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</si>
  <si>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</si>
  <si>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</si>
  <si>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</si>
  <si>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</si>
  <si>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</si>
  <si>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</si>
  <si>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</si>
  <si>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</si>
  <si>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</si>
  <si>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</si>
  <si>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</si>
  <si>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</si>
  <si>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</si>
  <si>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</si>
  <si>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</si>
  <si>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</si>
  <si>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</si>
  <si>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</si>
  <si>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</si>
  <si>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</si>
  <si>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</si>
  <si>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</si>
  <si>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</si>
  <si>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</si>
  <si>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</si>
  <si>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</si>
  <si>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</si>
  <si>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</si>
  <si>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</si>
  <si>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</si>
  <si>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</si>
  <si>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</si>
  <si>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</si>
  <si>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</si>
  <si>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</si>
  <si>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</si>
  <si>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</si>
  <si>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</si>
  <si>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</si>
  <si>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</si>
  <si>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</si>
  <si>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</si>
  <si>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</si>
  <si>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</si>
  <si>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</si>
  <si>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</si>
  <si>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</si>
  <si>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</si>
  <si>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</si>
  <si>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</si>
  <si>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</si>
  <si>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</si>
  <si>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</si>
  <si>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</si>
  <si>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</si>
  <si>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</si>
  <si>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</si>
  <si>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</si>
  <si>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</si>
  <si>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</si>
  <si>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</si>
  <si>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</si>
  <si>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上島町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</si>
  <si>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</si>
  <si>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</si>
  <si>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</si>
  <si>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</si>
  <si>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</si>
  <si>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</si>
  <si>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</si>
  <si>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</si>
  <si>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</si>
  <si>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</si>
  <si>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</si>
  <si>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</si>
  <si>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対策として、平成28年度に施設状況を踏まえた更新計画を策定し、平成29年度から実施に向けた設計積算や更新工事を実施している。管渠についても、計画策定時に劣化調査を行っており、腐食の著しい箇所があるため、更新工事を予定している。今後も計画的な更新工事を実施していく。</t>
    <rPh sb="1" eb="4">
      <t>ロウキュウカ</t>
    </rPh>
    <rPh sb="4" eb="6">
      <t>タイサク</t>
    </rPh>
    <rPh sb="10" eb="12">
      <t>ヘイセイ</t>
    </rPh>
    <rPh sb="14" eb="15">
      <t>ネン</t>
    </rPh>
    <rPh sb="15" eb="16">
      <t>ド</t>
    </rPh>
    <rPh sb="17" eb="19">
      <t>シセツ</t>
    </rPh>
    <rPh sb="19" eb="21">
      <t>ジョウキョウ</t>
    </rPh>
    <rPh sb="22" eb="23">
      <t>フ</t>
    </rPh>
    <rPh sb="26" eb="28">
      <t>コウシン</t>
    </rPh>
    <rPh sb="28" eb="30">
      <t>ケイカク</t>
    </rPh>
    <rPh sb="31" eb="33">
      <t>サクテイ</t>
    </rPh>
    <rPh sb="35" eb="37">
      <t>ヘイセイ</t>
    </rPh>
    <rPh sb="39" eb="40">
      <t>ネン</t>
    </rPh>
    <rPh sb="40" eb="41">
      <t>ド</t>
    </rPh>
    <rPh sb="43" eb="45">
      <t>ジッシ</t>
    </rPh>
    <rPh sb="46" eb="47">
      <t>ム</t>
    </rPh>
    <rPh sb="49" eb="51">
      <t>セッケイ</t>
    </rPh>
    <rPh sb="51" eb="53">
      <t>セキサン</t>
    </rPh>
    <rPh sb="54" eb="58">
      <t>コウシンコウジ</t>
    </rPh>
    <rPh sb="59" eb="61">
      <t>ジッシ</t>
    </rPh>
    <rPh sb="66" eb="68">
      <t>カンキョ</t>
    </rPh>
    <rPh sb="74" eb="76">
      <t>ケイカク</t>
    </rPh>
    <rPh sb="76" eb="78">
      <t>サクテイ</t>
    </rPh>
    <rPh sb="78" eb="79">
      <t>ジ</t>
    </rPh>
    <rPh sb="80" eb="84">
      <t>レッカチョウサ</t>
    </rPh>
    <rPh sb="85" eb="86">
      <t>オコナ</t>
    </rPh>
    <rPh sb="91" eb="93">
      <t>フショク</t>
    </rPh>
    <rPh sb="94" eb="95">
      <t>イチジル</t>
    </rPh>
    <rPh sb="97" eb="99">
      <t>カショ</t>
    </rPh>
    <rPh sb="105" eb="109">
      <t>コウシンコウジ</t>
    </rPh>
    <rPh sb="110" eb="112">
      <t>ヨテイ</t>
    </rPh>
    <rPh sb="117" eb="119">
      <t>コンゴ</t>
    </rPh>
    <rPh sb="120" eb="123">
      <t>ケイカクテキ</t>
    </rPh>
    <rPh sb="124" eb="128">
      <t>コウシンコウジ</t>
    </rPh>
    <rPh sb="129" eb="131">
      <t>ジッシ</t>
    </rPh>
    <phoneticPr fontId="4"/>
  </si>
  <si>
    <t>　農業集落排水区域については、面整備率100％かつ水洗化率91.45％という高水準の整備状況である。離島や小規模集落という条件から、岩城に3施設（西部、小漕、長江）、佐島に1施設の4施設を管理しているため、維持管理費が多くかかっている。高齢社会と人口減少により料金収入は減少傾向にあり、料金収入で賄うことができないことから、費用の大部分を一般会計からの繰入金に頼っている状況である。
　今後の方針については、適切なサイクルでの更新工事を行い、計画的な起債借入、料金改定の検討を実施し、将来負担の平準化を図りたい。</t>
    <phoneticPr fontId="4"/>
  </si>
  <si>
    <t>　上島町農業集落排水事業の経営比較分析については、会計規模が小さいため故障修繕費用などの短期的な費用上昇の影響を受けやすいことを前提に分析していく。
　①収益的収支比率については、68.79％と前年度に比べ3.22％低下している。これは総収益が減少したことが大きな要因として考えられる。総費用の増加もあるが、それ以上に総収益の減少率が大きいため全体での減少となっている。
　②累積欠損金比率と③流動比率については、法非適用企業のため該当しない。
　④企業債残高対事業規模比率については、長寿命化工事による起債借入により、増加した。
　⑤経費回収率については、全国や類似団体の平均値より低い値となっている。これは離島という地理的条件から処理場を集約することができないため、全国や類似団体と比べ経費がかかっているためであり、料金改定や経費の削減を検討する必要がある。　
　⑥汚水処理原価については、330.70％と前年度に比べ、34.45％上昇している。有収水量が減少し、処理費が増加したため。
　⑦施設利用率については、44.05％と全国や類似団体の平均値より低く、高齢社会と人口減少による処理水量の減少と現施設の処理能力とに差異が生じていることを示しているため、将来的に施設能力の見直しなどを検討する必要がある。
　⑧水洗化率については、91.45％と全国や類似団体の平均を上回る高水準を維持している。今後も未接続減少に向けて取り組んでいきたい。</t>
    <rPh sb="108" eb="110">
      <t>テイカ</t>
    </rPh>
    <rPh sb="118" eb="121">
      <t>ソウシュウエキ</t>
    </rPh>
    <rPh sb="122" eb="124">
      <t>ゲンショウ</t>
    </rPh>
    <rPh sb="129" eb="130">
      <t>オオ</t>
    </rPh>
    <rPh sb="132" eb="134">
      <t>ヨウイン</t>
    </rPh>
    <rPh sb="137" eb="138">
      <t>カンガ</t>
    </rPh>
    <rPh sb="143" eb="146">
      <t>ソウヒヨウ</t>
    </rPh>
    <rPh sb="147" eb="149">
      <t>ゾウカ</t>
    </rPh>
    <rPh sb="156" eb="158">
      <t>イジョウ</t>
    </rPh>
    <rPh sb="159" eb="160">
      <t>ソウ</t>
    </rPh>
    <rPh sb="160" eb="162">
      <t>シュウエキ</t>
    </rPh>
    <rPh sb="163" eb="165">
      <t>ゲンショウ</t>
    </rPh>
    <rPh sb="165" eb="166">
      <t>リツ</t>
    </rPh>
    <rPh sb="167" eb="168">
      <t>オオ</t>
    </rPh>
    <rPh sb="172" eb="174">
      <t>ゼンタイ</t>
    </rPh>
    <rPh sb="176" eb="178">
      <t>ゲンショウ</t>
    </rPh>
    <rPh sb="418" eb="420">
      <t>ジョウショウ</t>
    </rPh>
    <rPh sb="425" eb="429">
      <t>ユウシュウスイリョウ</t>
    </rPh>
    <rPh sb="430" eb="432">
      <t>ゲンショウ</t>
    </rPh>
    <rPh sb="434" eb="436">
      <t>ショリ</t>
    </rPh>
    <rPh sb="436" eb="437">
      <t>ヒ</t>
    </rPh>
    <rPh sb="438" eb="440">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</si>
</sst>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F3-4CC7-AA09-8FB7CCD5937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6F3-4CC7-AA09-8FB7CCD5937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49.01</c:v>
                </c:pt>
                <c:pt idx="1">
                  <c:v>49.4</c:v>
                </c:pt>
                <c:pt idx="2">
                  <c:v>50.99</c:v>
                </c:pt>
                <c:pt idx="3">
                  <c:v>50</c:v>
                </c:pt>
                <c:pt idx="4">
                  <c:v>44.05</c:v>
                </c:pt>
              </c:numCache>
            </c:numRef>
          </c:val>
          <c:extLst>
            <c:ext xmlns:c16="http://schemas.microsoft.com/office/drawing/2014/chart" uri="{C3380CC4-5D6E-409C-BE32-E72D297353CC}">
              <c16:uniqueId val="{00000000-A2D1-4883-B370-D15AB9D9F97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A2D1-4883-B370-D15AB9D9F97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89.13</c:v>
                </c:pt>
                <c:pt idx="1">
                  <c:v>92.41</c:v>
                </c:pt>
                <c:pt idx="2">
                  <c:v>90.05</c:v>
                </c:pt>
                <c:pt idx="3">
                  <c:v>91.06</c:v>
                </c:pt>
                <c:pt idx="4">
                  <c:v>91.45</c:v>
                </c:pt>
              </c:numCache>
            </c:numRef>
          </c:val>
          <c:extLst>
            <c:ext xmlns:c16="http://schemas.microsoft.com/office/drawing/2014/chart" uri="{C3380CC4-5D6E-409C-BE32-E72D297353CC}">
              <c16:uniqueId val="{00000000-BD5F-46A0-BCB7-A200F338CC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BD5F-46A0-BCB7-A200F338CC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67.84</c:v>
                </c:pt>
                <c:pt idx="1">
                  <c:v>67.41</c:v>
                </c:pt>
                <c:pt idx="2">
                  <c:v>67.05</c:v>
                </c:pt>
                <c:pt idx="3">
                  <c:v>72.010000000000005</c:v>
                </c:pt>
                <c:pt idx="4">
                  <c:v>68.790000000000006</c:v>
                </c:pt>
              </c:numCache>
            </c:numRef>
          </c:val>
          <c:extLst>
            <c:ext xmlns:c16="http://schemas.microsoft.com/office/drawing/2014/chart" uri="{C3380CC4-5D6E-409C-BE32-E72D297353CC}">
              <c16:uniqueId val="{00000000-44C1-4726-937D-4AEA1DC847D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4C1-4726-937D-4AEA1DC847D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ED-44B1-8B81-A6E7184502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ED-44B1-8B81-A6E7184502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948-46BE-AD9F-54C597DB24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948-46BE-AD9F-54C597DB24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1E0-4A24-A423-4CF015E9D47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E0-4A24-A423-4CF015E9D47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37-4E0C-AD90-3A63C24C400B}"/>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37-4E0C-AD90-3A63C24C400B}"/>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64.650000000000006</c:v>
                </c:pt>
                <c:pt idx="2">
                  <c:v>18</c:v>
                </c:pt>
                <c:pt idx="3">
                  <c:v>0.28999999999999998</c:v>
                </c:pt>
                <c:pt idx="4">
                  <c:v>1706.99</c:v>
                </c:pt>
              </c:numCache>
            </c:numRef>
          </c:val>
          <c:extLst>
            <c:ext xmlns:c16="http://schemas.microsoft.com/office/drawing/2014/chart" uri="{C3380CC4-5D6E-409C-BE32-E72D297353CC}">
              <c16:uniqueId val="{00000000-9ECC-45EE-8896-A008F01F093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9ECC-45EE-8896-A008F01F093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31.03</c:v>
                </c:pt>
                <c:pt idx="1">
                  <c:v>36.119999999999997</c:v>
                </c:pt>
                <c:pt idx="2">
                  <c:v>35.76</c:v>
                </c:pt>
                <c:pt idx="3">
                  <c:v>40.85</c:v>
                </c:pt>
                <c:pt idx="4">
                  <c:v>37.33</c:v>
                </c:pt>
              </c:numCache>
            </c:numRef>
          </c:val>
          <c:extLst>
            <c:ext xmlns:c16="http://schemas.microsoft.com/office/drawing/2014/chart" uri="{C3380CC4-5D6E-409C-BE32-E72D297353CC}">
              <c16:uniqueId val="{00000000-D901-4289-A444-D4AAE5E1AA7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D901-4289-A444-D4AAE5E1AA7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388.28</c:v>
                </c:pt>
                <c:pt idx="1">
                  <c:v>335.42</c:v>
                </c:pt>
                <c:pt idx="2">
                  <c:v>337.81</c:v>
                </c:pt>
                <c:pt idx="3">
                  <c:v>296.25</c:v>
                </c:pt>
                <c:pt idx="4">
                  <c:v>330.7</c:v>
                </c:pt>
              </c:numCache>
            </c:numRef>
          </c:val>
          <c:extLst>
            <c:ext xmlns:c16="http://schemas.microsoft.com/office/drawing/2014/chart" uri="{C3380CC4-5D6E-409C-BE32-E72D297353CC}">
              <c16:uniqueId val="{00000000-EF56-4D90-862B-2284E0E5177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F56-4D90-862B-2284E0E5177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愛媛県　上島町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6903</v>
      </c>
      <c r="AM8" s="50"/>
      <c r="AN8" s="50"/>
      <c r="AO8" s="50"/>
      <c r="AP8" s="50"/>
      <c r="AQ8" s="50"/>
      <c r="AR8" s="50"/>
      <c r="AS8" s="50"/>
      <c r="AT8" s="45">
        <f>データ!T6</f>
        <v>30.38</v>
      </c>
      <c r="AU8" s="45"/>
      <c r="AV8" s="45"/>
      <c r="AW8" s="45"/>
      <c r="AX8" s="45"/>
      <c r="AY8" s="45"/>
      <c r="AZ8" s="45"/>
      <c r="BA8" s="45"/>
      <c r="BB8" s="45">
        <f>データ!U6</f>
        <v>227.22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15.97</v>
      </c>
      <c r="Q10" s="45"/>
      <c r="R10" s="45"/>
      <c r="S10" s="45"/>
      <c r="T10" s="45"/>
      <c r="U10" s="45"/>
      <c r="V10" s="45"/>
      <c r="W10" s="45">
        <f>データ!Q6</f>
        <v>104.34</v>
      </c>
      <c r="X10" s="45"/>
      <c r="Y10" s="45"/>
      <c r="Z10" s="45"/>
      <c r="AA10" s="45"/>
      <c r="AB10" s="45"/>
      <c r="AC10" s="45"/>
      <c r="AD10" s="50">
        <f>データ!R6</f>
        <v>2160</v>
      </c>
      <c r="AE10" s="50"/>
      <c r="AF10" s="50"/>
      <c r="AG10" s="50"/>
      <c r="AH10" s="50"/>
      <c r="AI10" s="50"/>
      <c r="AJ10" s="50"/>
      <c r="AK10" s="2"/>
      <c r="AL10" s="50">
        <f>データ!V6</f>
        <v>1088</v>
      </c>
      <c r="AM10" s="50"/>
      <c r="AN10" s="50"/>
      <c r="AO10" s="50"/>
      <c r="AP10" s="50"/>
      <c r="AQ10" s="50"/>
      <c r="AR10" s="50"/>
      <c r="AS10" s="50"/>
      <c r="AT10" s="45">
        <f>データ!W6</f>
        <v>0.64</v>
      </c>
      <c r="AU10" s="45"/>
      <c r="AV10" s="45"/>
      <c r="AW10" s="45"/>
      <c r="AX10" s="45"/>
      <c r="AY10" s="45"/>
      <c r="AZ10" s="45"/>
      <c r="BA10" s="45"/>
      <c r="BB10" s="45">
        <f>データ!X6</f>
        <v>1700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112</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110</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43</v>
      </c>
      <c r="N86" s="26" t="s">
        <v>43</v>
      </c>
      <c r="O86" s="26" t="str">
        <f>データ!EO6</f>
        <v>【0.02】</v>
      </c>
    </row>
  </sheetData>
  <sheetProtection algorithmName="SHA-512" hashValue="9tt8nnMhb2TbTZD8d2rpBUHQd9atfx88yBmY/STImrsNXPbcj8NTG7Bg+ZBjTLiD6Wjyav9NSFVIoDxfAZmP8Q==" saltValue="c3supt+FKKg03+4n76Px6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82" t="s">
        <v>53</v>
      </c>
      <c r="I3" s="83"/>
      <c r="J3" s="83"/>
      <c r="K3" s="83"/>
      <c r="L3" s="83"/>
      <c r="M3" s="83"/>
      <c r="N3" s="83"/>
      <c r="O3" s="83"/>
      <c r="P3" s="83"/>
      <c r="Q3" s="83"/>
      <c r="R3" s="83"/>
      <c r="S3" s="83"/>
      <c r="T3" s="83"/>
      <c r="U3" s="83"/>
      <c r="V3" s="83"/>
      <c r="W3" s="83"/>
      <c r="X3" s="84"/>
      <c r="Y3" s="88" t="s">
        <v>54</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55</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56</v>
      </c>
      <c r="B4" s="30"/>
      <c r="C4" s="30"/>
      <c r="D4" s="30"/>
      <c r="E4" s="30"/>
      <c r="F4" s="30"/>
      <c r="G4" s="30"/>
      <c r="H4" s="85"/>
      <c r="I4" s="86"/>
      <c r="J4" s="86"/>
      <c r="K4" s="86"/>
      <c r="L4" s="86"/>
      <c r="M4" s="86"/>
      <c r="N4" s="86"/>
      <c r="O4" s="86"/>
      <c r="P4" s="86"/>
      <c r="Q4" s="86"/>
      <c r="R4" s="86"/>
      <c r="S4" s="86"/>
      <c r="T4" s="86"/>
      <c r="U4" s="86"/>
      <c r="V4" s="86"/>
      <c r="W4" s="86"/>
      <c r="X4" s="87"/>
      <c r="Y4" s="81" t="s">
        <v>57</v>
      </c>
      <c r="Z4" s="81"/>
      <c r="AA4" s="81"/>
      <c r="AB4" s="81"/>
      <c r="AC4" s="81"/>
      <c r="AD4" s="81"/>
      <c r="AE4" s="81"/>
      <c r="AF4" s="81"/>
      <c r="AG4" s="81"/>
      <c r="AH4" s="81"/>
      <c r="AI4" s="81"/>
      <c r="AJ4" s="81" t="s">
        <v>58</v>
      </c>
      <c r="AK4" s="81"/>
      <c r="AL4" s="81"/>
      <c r="AM4" s="81"/>
      <c r="AN4" s="81"/>
      <c r="AO4" s="81"/>
      <c r="AP4" s="81"/>
      <c r="AQ4" s="81"/>
      <c r="AR4" s="81"/>
      <c r="AS4" s="81"/>
      <c r="AT4" s="81"/>
      <c r="AU4" s="81" t="s">
        <v>59</v>
      </c>
      <c r="AV4" s="81"/>
      <c r="AW4" s="81"/>
      <c r="AX4" s="81"/>
      <c r="AY4" s="81"/>
      <c r="AZ4" s="81"/>
      <c r="BA4" s="81"/>
      <c r="BB4" s="81"/>
      <c r="BC4" s="81"/>
      <c r="BD4" s="81"/>
      <c r="BE4" s="81"/>
      <c r="BF4" s="81" t="s">
        <v>60</v>
      </c>
      <c r="BG4" s="81"/>
      <c r="BH4" s="81"/>
      <c r="BI4" s="81"/>
      <c r="BJ4" s="81"/>
      <c r="BK4" s="81"/>
      <c r="BL4" s="81"/>
      <c r="BM4" s="81"/>
      <c r="BN4" s="81"/>
      <c r="BO4" s="81"/>
      <c r="BP4" s="81"/>
      <c r="BQ4" s="81" t="s">
        <v>61</v>
      </c>
      <c r="BR4" s="81"/>
      <c r="BS4" s="81"/>
      <c r="BT4" s="81"/>
      <c r="BU4" s="81"/>
      <c r="BV4" s="81"/>
      <c r="BW4" s="81"/>
      <c r="BX4" s="81"/>
      <c r="BY4" s="81"/>
      <c r="BZ4" s="81"/>
      <c r="CA4" s="81"/>
      <c r="CB4" s="81" t="s">
        <v>62</v>
      </c>
      <c r="CC4" s="81"/>
      <c r="CD4" s="81"/>
      <c r="CE4" s="81"/>
      <c r="CF4" s="81"/>
      <c r="CG4" s="81"/>
      <c r="CH4" s="81"/>
      <c r="CI4" s="81"/>
      <c r="CJ4" s="81"/>
      <c r="CK4" s="81"/>
      <c r="CL4" s="81"/>
      <c r="CM4" s="81" t="s">
        <v>63</v>
      </c>
      <c r="CN4" s="81"/>
      <c r="CO4" s="81"/>
      <c r="CP4" s="81"/>
      <c r="CQ4" s="81"/>
      <c r="CR4" s="81"/>
      <c r="CS4" s="81"/>
      <c r="CT4" s="81"/>
      <c r="CU4" s="81"/>
      <c r="CV4" s="81"/>
      <c r="CW4" s="81"/>
      <c r="CX4" s="81" t="s">
        <v>64</v>
      </c>
      <c r="CY4" s="81"/>
      <c r="CZ4" s="81"/>
      <c r="DA4" s="81"/>
      <c r="DB4" s="81"/>
      <c r="DC4" s="81"/>
      <c r="DD4" s="81"/>
      <c r="DE4" s="81"/>
      <c r="DF4" s="81"/>
      <c r="DG4" s="81"/>
      <c r="DH4" s="81"/>
      <c r="DI4" s="81" t="s">
        <v>65</v>
      </c>
      <c r="DJ4" s="81"/>
      <c r="DK4" s="81"/>
      <c r="DL4" s="81"/>
      <c r="DM4" s="81"/>
      <c r="DN4" s="81"/>
      <c r="DO4" s="81"/>
      <c r="DP4" s="81"/>
      <c r="DQ4" s="81"/>
      <c r="DR4" s="81"/>
      <c r="DS4" s="81"/>
      <c r="DT4" s="81" t="s">
        <v>66</v>
      </c>
      <c r="DU4" s="81"/>
      <c r="DV4" s="81"/>
      <c r="DW4" s="81"/>
      <c r="DX4" s="81"/>
      <c r="DY4" s="81"/>
      <c r="DZ4" s="81"/>
      <c r="EA4" s="81"/>
      <c r="EB4" s="81"/>
      <c r="EC4" s="81"/>
      <c r="ED4" s="81"/>
      <c r="EE4" s="81" t="s">
        <v>67</v>
      </c>
      <c r="EF4" s="81"/>
      <c r="EG4" s="81"/>
      <c r="EH4" s="81"/>
      <c r="EI4" s="81"/>
      <c r="EJ4" s="81"/>
      <c r="EK4" s="81"/>
      <c r="EL4" s="81"/>
      <c r="EM4" s="81"/>
      <c r="EN4" s="81"/>
      <c r="EO4" s="81"/>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383562</v>
      </c>
      <c r="D6" s="33">
        <f t="shared" si="3"/>
        <v>47</v>
      </c>
      <c r="E6" s="33">
        <f t="shared" si="3"/>
        <v>17</v>
      </c>
      <c r="F6" s="33">
        <f t="shared" si="3"/>
        <v>5</v>
      </c>
      <c r="G6" s="33">
        <f t="shared" si="3"/>
        <v>0</v>
      </c>
      <c r="H6" s="33" t="str">
        <f t="shared" si="3"/>
        <v>愛媛県　上島町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15.97</v>
      </c>
      <c r="Q6" s="34">
        <f t="shared" si="3"/>
        <v>104.34</v>
      </c>
      <c r="R6" s="34">
        <f t="shared" si="3"/>
        <v>2160</v>
      </c>
      <c r="S6" s="34">
        <f t="shared" si="3"/>
        <v>6903</v>
      </c>
      <c r="T6" s="34">
        <f t="shared" si="3"/>
        <v>30.38</v>
      </c>
      <c r="U6" s="34">
        <f t="shared" si="3"/>
        <v>227.22</v>
      </c>
      <c r="V6" s="34">
        <f t="shared" si="3"/>
        <v>1088</v>
      </c>
      <c r="W6" s="34">
        <f t="shared" si="3"/>
        <v>0.64</v>
      </c>
      <c r="X6" s="34">
        <f t="shared" si="3"/>
        <v>1700</v>
      </c>
      <c r="Y6" s="35">
        <f>IF(Y7="",NA(),Y7)</f>
        <v>67.84</v>
      </c>
      <c r="Z6" s="35">
        <f t="shared" ref="Z6:AH6" si="4">IF(Z7="",NA(),Z7)</f>
        <v>67.41</v>
      </c>
      <c r="AA6" s="35">
        <f t="shared" si="4"/>
        <v>67.05</v>
      </c>
      <c r="AB6" s="35">
        <f t="shared" si="4"/>
        <v>72.010000000000005</v>
      </c>
      <c r="AC6" s="35">
        <f t="shared" si="4"/>
        <v>68.790000000000006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64.650000000000006</v>
      </c>
      <c r="BH6" s="35">
        <f t="shared" si="7"/>
        <v>18</v>
      </c>
      <c r="BI6" s="35">
        <f t="shared" si="7"/>
        <v>0.28999999999999998</v>
      </c>
      <c r="BJ6" s="35">
        <f t="shared" si="7"/>
        <v>1706.99</v>
      </c>
      <c r="BK6" s="35">
        <f t="shared" si="7"/>
        <v>1044.8</v>
      </c>
      <c r="BL6" s="35">
        <f t="shared" si="7"/>
        <v>1081.8</v>
      </c>
      <c r="BM6" s="35">
        <f t="shared" si="7"/>
        <v>974.93</v>
      </c>
      <c r="BN6" s="35">
        <f t="shared" si="7"/>
        <v>855.8</v>
      </c>
      <c r="BO6" s="35">
        <f t="shared" si="7"/>
        <v>789.46</v>
      </c>
      <c r="BP6" s="34" t="str">
        <f>IF(BP7="","",IF(BP7="-","【-】","【"&amp;SUBSTITUTE(TEXT(BP7,"#,##0.00"),"-","△")&amp;"】"))</f>
        <v>【747.76】</v>
      </c>
      <c r="BQ6" s="35">
        <f>IF(BQ7="",NA(),BQ7)</f>
        <v>31.03</v>
      </c>
      <c r="BR6" s="35">
        <f t="shared" ref="BR6:BZ6" si="8">IF(BR7="",NA(),BR7)</f>
        <v>36.119999999999997</v>
      </c>
      <c r="BS6" s="35">
        <f t="shared" si="8"/>
        <v>35.76</v>
      </c>
      <c r="BT6" s="35">
        <f t="shared" si="8"/>
        <v>40.85</v>
      </c>
      <c r="BU6" s="35">
        <f t="shared" si="8"/>
        <v>37.33</v>
      </c>
      <c r="BV6" s="35">
        <f t="shared" si="8"/>
        <v>50.82</v>
      </c>
      <c r="BW6" s="35">
        <f t="shared" si="8"/>
        <v>52.19</v>
      </c>
      <c r="BX6" s="35">
        <f t="shared" si="8"/>
        <v>55.32</v>
      </c>
      <c r="BY6" s="35">
        <f t="shared" si="8"/>
        <v>59.8</v>
      </c>
      <c r="BZ6" s="35">
        <f t="shared" si="8"/>
        <v>57.77</v>
      </c>
      <c r="CA6" s="34" t="str">
        <f>IF(CA7="","",IF(CA7="-","【-】","【"&amp;SUBSTITUTE(TEXT(CA7,"#,##0.00"),"-","△")&amp;"】"))</f>
        <v>【59.51】</v>
      </c>
      <c r="CB6" s="35">
        <f>IF(CB7="",NA(),CB7)</f>
        <v>388.28</v>
      </c>
      <c r="CC6" s="35">
        <f t="shared" ref="CC6:CK6" si="9">IF(CC7="",NA(),CC7)</f>
        <v>335.42</v>
      </c>
      <c r="CD6" s="35">
        <f t="shared" si="9"/>
        <v>337.81</v>
      </c>
      <c r="CE6" s="35">
        <f t="shared" si="9"/>
        <v>296.25</v>
      </c>
      <c r="CF6" s="35">
        <f t="shared" si="9"/>
        <v>330.7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49.01</v>
      </c>
      <c r="CN6" s="35">
        <f t="shared" ref="CN6:CV6" si="10">IF(CN7="",NA(),CN7)</f>
        <v>49.4</v>
      </c>
      <c r="CO6" s="35">
        <f t="shared" si="10"/>
        <v>50.99</v>
      </c>
      <c r="CP6" s="35">
        <f t="shared" si="10"/>
        <v>50</v>
      </c>
      <c r="CQ6" s="35">
        <f t="shared" si="10"/>
        <v>44.05</v>
      </c>
      <c r="CR6" s="35">
        <f t="shared" si="10"/>
        <v>53.24</v>
      </c>
      <c r="CS6" s="35">
        <f t="shared" si="10"/>
        <v>52.31</v>
      </c>
      <c r="CT6" s="35">
        <f t="shared" si="10"/>
        <v>60.65</v>
      </c>
      <c r="CU6" s="35">
        <f t="shared" si="10"/>
        <v>51.75</v>
      </c>
      <c r="CV6" s="35">
        <f t="shared" si="10"/>
        <v>50.68</v>
      </c>
      <c r="CW6" s="34" t="str">
        <f>IF(CW7="","",IF(CW7="-","【-】","【"&amp;SUBSTITUTE(TEXT(CW7,"#,##0.00"),"-","△")&amp;"】"))</f>
        <v>【52.23】</v>
      </c>
      <c r="CX6" s="35">
        <f>IF(CX7="",NA(),CX7)</f>
        <v>89.13</v>
      </c>
      <c r="CY6" s="35">
        <f t="shared" ref="CY6:DG6" si="11">IF(CY7="",NA(),CY7)</f>
        <v>92.41</v>
      </c>
      <c r="CZ6" s="35">
        <f t="shared" si="11"/>
        <v>90.05</v>
      </c>
      <c r="DA6" s="35">
        <f t="shared" si="11"/>
        <v>91.06</v>
      </c>
      <c r="DB6" s="35">
        <f t="shared" si="11"/>
        <v>91.45</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383562</v>
      </c>
      <c r="D7" s="37">
        <v>47</v>
      </c>
      <c r="E7" s="37">
        <v>17</v>
      </c>
      <c r="F7" s="37">
        <v>5</v>
      </c>
      <c r="G7" s="37">
        <v>0</v>
      </c>
      <c r="H7" s="37" t="s">
        <v>97</v>
      </c>
      <c r="I7" s="37" t="s">
        <v>98</v>
      </c>
      <c r="J7" s="37" t="s">
        <v>99</v>
      </c>
      <c r="K7" s="37" t="s">
        <v>100</v>
      </c>
      <c r="L7" s="37" t="s">
        <v>101</v>
      </c>
      <c r="M7" s="37" t="s">
        <v>102</v>
      </c>
      <c r="N7" s="38" t="s">
        <v>103</v>
      </c>
      <c r="O7" s="38" t="s">
        <v>104</v>
      </c>
      <c r="P7" s="38">
        <v>15.97</v>
      </c>
      <c r="Q7" s="38">
        <v>104.34</v>
      </c>
      <c r="R7" s="38">
        <v>2160</v>
      </c>
      <c r="S7" s="38">
        <v>6903</v>
      </c>
      <c r="T7" s="38">
        <v>30.38</v>
      </c>
      <c r="U7" s="38">
        <v>227.22</v>
      </c>
      <c r="V7" s="38">
        <v>1088</v>
      </c>
      <c r="W7" s="38">
        <v>0.64</v>
      </c>
      <c r="X7" s="38">
        <v>1700</v>
      </c>
      <c r="Y7" s="38">
        <v>67.84</v>
      </c>
      <c r="Z7" s="38">
        <v>67.41</v>
      </c>
      <c r="AA7" s="38">
        <v>67.05</v>
      </c>
      <c r="AB7" s="38">
        <v>72.010000000000005</v>
      </c>
      <c r="AC7" s="38">
        <v>68.790000000000006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64.650000000000006</v>
      </c>
      <c r="BH7" s="38">
        <v>18</v>
      </c>
      <c r="BI7" s="38">
        <v>0.28999999999999998</v>
      </c>
      <c r="BJ7" s="38">
        <v>1706.99</v>
      </c>
      <c r="BK7" s="38">
        <v>1044.8</v>
      </c>
      <c r="BL7" s="38">
        <v>1081.8</v>
      </c>
      <c r="BM7" s="38">
        <v>974.93</v>
      </c>
      <c r="BN7" s="38">
        <v>855.8</v>
      </c>
      <c r="BO7" s="38">
        <v>789.46</v>
      </c>
      <c r="BP7" s="38">
        <v>747.76</v>
      </c>
      <c r="BQ7" s="38">
        <v>31.03</v>
      </c>
      <c r="BR7" s="38">
        <v>36.119999999999997</v>
      </c>
      <c r="BS7" s="38">
        <v>35.76</v>
      </c>
      <c r="BT7" s="38">
        <v>40.85</v>
      </c>
      <c r="BU7" s="38">
        <v>37.33</v>
      </c>
      <c r="BV7" s="38">
        <v>50.82</v>
      </c>
      <c r="BW7" s="38">
        <v>52.19</v>
      </c>
      <c r="BX7" s="38">
        <v>55.32</v>
      </c>
      <c r="BY7" s="38">
        <v>59.8</v>
      </c>
      <c r="BZ7" s="38">
        <v>57.77</v>
      </c>
      <c r="CA7" s="38">
        <v>59.51</v>
      </c>
      <c r="CB7" s="38">
        <v>388.28</v>
      </c>
      <c r="CC7" s="38">
        <v>335.42</v>
      </c>
      <c r="CD7" s="38">
        <v>337.81</v>
      </c>
      <c r="CE7" s="38">
        <v>296.25</v>
      </c>
      <c r="CF7" s="38">
        <v>330.7</v>
      </c>
      <c r="CG7" s="38">
        <v>300.52</v>
      </c>
      <c r="CH7" s="38">
        <v>296.14</v>
      </c>
      <c r="CI7" s="38">
        <v>283.17</v>
      </c>
      <c r="CJ7" s="38">
        <v>263.76</v>
      </c>
      <c r="CK7" s="38">
        <v>274.35000000000002</v>
      </c>
      <c r="CL7" s="38">
        <v>261.45999999999998</v>
      </c>
      <c r="CM7" s="38">
        <v>49.01</v>
      </c>
      <c r="CN7" s="38">
        <v>49.4</v>
      </c>
      <c r="CO7" s="38">
        <v>50.99</v>
      </c>
      <c r="CP7" s="38">
        <v>50</v>
      </c>
      <c r="CQ7" s="38">
        <v>44.05</v>
      </c>
      <c r="CR7" s="38">
        <v>53.24</v>
      </c>
      <c r="CS7" s="38">
        <v>52.31</v>
      </c>
      <c r="CT7" s="38">
        <v>60.65</v>
      </c>
      <c r="CU7" s="38">
        <v>51.75</v>
      </c>
      <c r="CV7" s="38">
        <v>50.68</v>
      </c>
      <c r="CW7" s="38">
        <v>52.23</v>
      </c>
      <c r="CX7" s="38">
        <v>89.13</v>
      </c>
      <c r="CY7" s="38">
        <v>92.41</v>
      </c>
      <c r="CZ7" s="38">
        <v>90.05</v>
      </c>
      <c r="DA7" s="38">
        <v>91.06</v>
      </c>
      <c r="DB7" s="38">
        <v>91.45</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2020-01-28T01:59:24Z</cp:lastPrinted>
  <dcterms:created xsi:type="dcterms:W3CDTF">2019-12-05T05:22:36Z</dcterms:created>
  <dcterms:modified xsi:type="dcterms:W3CDTF">2020-02-14T05:20:23Z</dcterms:modified>
  <cp:category/>
</cp:coreProperties>
</file>