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2 上島町\"/>
    </mc:Choice>
  </mc:AlternateContent>
  <workbookProtection workbookAlgorithmName="SHA-512" workbookHashValue="Am5vUgv19uRFpYWtD6mOQVmeVsnl06d2EmVAwNwbbaB8r9Y2TceAtnDsGeKmkWqTuLh8bXGtkVx6zXZpRvzWYA==" workbookSaltValue="bczAwSZUFzDFYahTByasY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<sst xmlns="http://schemas.openxmlformats.org/spreadsheetml/2006/main" count="228" uniqueCount="114">
  <si>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</si>
  <si>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</si>
  <si>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</si>
  <si>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</si>
  <si>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</si>
  <si>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</si>
  <si>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</si>
  <si>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</si>
  <si>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</si>
  <si>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</si>
  <si>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</si>
  <si>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</si>
  <si>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</si>
  <si>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</si>
  <si>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</si>
  <si>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</si>
  <si>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</si>
  <si>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</si>
  <si>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</si>
  <si>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</si>
  <si>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</si>
  <si>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</si>
  <si>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</si>
  <si>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</si>
  <si>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</si>
  <si>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</si>
  <si>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</si>
  <si>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</si>
  <si>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</si>
  <si>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</si>
  <si>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</si>
  <si>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</si>
  <si>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</si>
  <si>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</si>
  <si>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</si>
  <si>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</si>
  <si>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</si>
  <si>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</si>
  <si>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</si>
  <si>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</si>
  <si>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</si>
  <si>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</si>
  <si>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</si>
  <si>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</si>
  <si>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</si>
  <si>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</si>
  <si>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</si>
  <si>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</si>
  <si>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</si>
  <si>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</si>
  <si>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</si>
  <si>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</si>
  <si>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</si>
  <si>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</si>
  <si>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</si>
  <si>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</si>
  <si>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</si>
  <si>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</si>
  <si>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</si>
  <si>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</si>
  <si>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</si>
  <si>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</si>
  <si>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</si>
  <si>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</si>
  <si>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</si>
  <si>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</si>
  <si>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</si>
  <si>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</si>
  <si>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</si>
  <si>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</si>
  <si>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</si>
  <si>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</si>
  <si>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</si>
  <si>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</si>
  <si>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</si>
  <si>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</si>
  <si>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</si>
  <si>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</si>
  <si>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</si>
  <si>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</si>
  <si>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</si>
  <si>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</si>
  <si>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</si>
  <si>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</si>
  <si>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</si>
  <si>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</si>
  <si>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</si>
  <si>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</si>
  <si>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</si>
  <si>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</si>
  <si>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</si>
  <si>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</si>
  <si>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</si>
  <si>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</si>
  <si>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</si>
  <si>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</si>
  <si>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</si>
  <si>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</si>
  <si>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</si>
  <si>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</si>
  <si>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</si>
  <si>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</si>
  <si>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</si>
  <si>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</si>
  <si>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</si>
  <si>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</si>
  <si>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</si>
  <si>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</si>
  <si>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</si>
  <si>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</si>
  <si>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</si>
  <si>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老朽化対策として、平成29年度よりストックマネジメント計画の策定に着手している。今後は、その計画に基づき更新工事を計画していく予定である。
　現在は、弓削浄化センターの長寿命化及び耐震化工事を実施している。今後も計画的な更新工事を実施していく。</t>
    <rPh sb="1" eb="4">
      <t>ロウキュウカ</t>
    </rPh>
    <rPh sb="4" eb="6">
      <t>タイサク</t>
    </rPh>
    <rPh sb="41" eb="43">
      <t>コンゴ</t>
    </rPh>
    <rPh sb="55" eb="57">
      <t>コウジ</t>
    </rPh>
    <rPh sb="58" eb="60">
      <t>ケイカク</t>
    </rPh>
    <rPh sb="72" eb="74">
      <t>ゲンザイ</t>
    </rPh>
    <rPh sb="76" eb="80">
      <t>ユゲジョウカ</t>
    </rPh>
    <rPh sb="85" eb="89">
      <t>チョウジュミョウカ</t>
    </rPh>
    <rPh sb="89" eb="90">
      <t>オヨ</t>
    </rPh>
    <rPh sb="91" eb="94">
      <t>タイシンカ</t>
    </rPh>
    <rPh sb="94" eb="96">
      <t>コウジ</t>
    </rPh>
    <rPh sb="97" eb="99">
      <t>ジッシ</t>
    </rPh>
    <rPh sb="104" eb="106">
      <t>コンゴ</t>
    </rPh>
    <rPh sb="113" eb="115">
      <t>コウジ</t>
    </rPh>
    <rPh sb="116" eb="118">
      <t>ジッシ</t>
    </rPh>
    <phoneticPr fontId="4"/>
  </si>
  <si>
    <t>　公共下水道区域については、面整備率100％かつ水洗化率95.13％という高水準の整備状況である。
　離島のため、各島に下水道施設が必要であるため、維持管理費用が多くかかっている。高齢社会と人口減少に伴い料金収入は減少傾向にあり、料金収入では賄うことができないことから、費用の大部分を一般会計からの繰入金に頼っている状況である。
　今後の方針については、平成28年度より更新工事を実施している弓削浄化センターの長寿命化及び耐震化工事の適切な管理を行う。また、生名浄化センターと岩城浄化センターの更新工事を計画するために平成29年度よりストックマネジメント計画の策定を行っており、経費が増加していく見込みである。適切なサイクルで更新工事を行い、計画的な起債借入、料金改定の検討を実施し、将来負担の平準化を図りたい。</t>
    <phoneticPr fontId="4"/>
  </si>
  <si>
    <t>①収益的収支比率は、75.01％と前年度に比べ0.27％低下している。総収入は減少し、更新工事費用などの維持管理費用や地方債償還金が増加したことにより費用全体が増加したことが要因である。
　②累積欠損金比率と③流動比率については、法非適用企業のため該当しない。
　④企業債残高対事業規模比率は、全国や類似団体の平均値に比べると良好な値であるが、今後は長寿命化工事や耐震化工事等による新規の起債借入を行う予定であるため、近年度中に増加に転じるものと考える。
　⑤経費回収率は、全国や類似団体の平均値より低い値となっている。これは離島という地理的条件から処理場を集約することができないため、全国や類似団体と比べ経費がかかってしまっているためであり、料金改定や経費の削減を検討する必要がある。　
　⑥汚水処理原価は、280.35％と前年度に比べ4.12％上昇している。これも⑤で示した理由と、人口減少や節水による有収水量の低下によるものである。
　⑦施設利用率は、46.77％と全国や類似団体と比べ良好な値を維持しており、前年度に比べ0.87％上昇している。しかし、処理水量に見合った施設能力の見直しなどを検討する必要がある。
　⑧水洗化率は、95.33％と全国や類似団体より高水準を維持している。今後も未接続世帯減少に向けて取り組んでいきたい。</t>
    <rPh sb="39" eb="41">
      <t>ゲンショウ</t>
    </rPh>
    <rPh sb="469" eb="471">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</si>
</sst>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AC-4D0C-B584-D486E3BAEB1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00AC-4D0C-B584-D486E3BAEB1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53.97</c:v>
                </c:pt>
                <c:pt idx="1">
                  <c:v>52.9</c:v>
                </c:pt>
                <c:pt idx="2">
                  <c:v>53.27</c:v>
                </c:pt>
                <c:pt idx="3">
                  <c:v>45.9</c:v>
                </c:pt>
                <c:pt idx="4">
                  <c:v>46.77</c:v>
                </c:pt>
              </c:numCache>
            </c:numRef>
          </c:val>
          <c:extLst>
            <c:ext xmlns:c16="http://schemas.microsoft.com/office/drawing/2014/chart" uri="{C3380CC4-5D6E-409C-BE32-E72D297353CC}">
              <c16:uniqueId val="{00000000-5802-4D53-8E2B-E44228E5A0B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5802-4D53-8E2B-E44228E5A0B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94.48</c:v>
                </c:pt>
                <c:pt idx="1">
                  <c:v>95.22</c:v>
                </c:pt>
                <c:pt idx="2">
                  <c:v>94.96</c:v>
                </c:pt>
                <c:pt idx="3">
                  <c:v>95.13</c:v>
                </c:pt>
                <c:pt idx="4">
                  <c:v>95.33</c:v>
                </c:pt>
              </c:numCache>
            </c:numRef>
          </c:val>
          <c:extLst>
            <c:ext xmlns:c16="http://schemas.microsoft.com/office/drawing/2014/chart" uri="{C3380CC4-5D6E-409C-BE32-E72D297353CC}">
              <c16:uniqueId val="{00000000-1843-4391-8CA1-5ACF3C6638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1843-4391-8CA1-5ACF3C6638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81.099999999999994</c:v>
                </c:pt>
                <c:pt idx="1">
                  <c:v>79.73</c:v>
                </c:pt>
                <c:pt idx="2">
                  <c:v>75.790000000000006</c:v>
                </c:pt>
                <c:pt idx="3">
                  <c:v>75.28</c:v>
                </c:pt>
                <c:pt idx="4">
                  <c:v>75.010000000000005</c:v>
                </c:pt>
              </c:numCache>
            </c:numRef>
          </c:val>
          <c:extLst>
            <c:ext xmlns:c16="http://schemas.microsoft.com/office/drawing/2014/chart" uri="{C3380CC4-5D6E-409C-BE32-E72D297353CC}">
              <c16:uniqueId val="{00000000-A985-46CA-AA9E-EC6FE98C7A7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85-46CA-AA9E-EC6FE98C7A7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B4-4927-ADAB-5407C40A0EC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B4-4927-ADAB-5407C40A0EC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7A-4BE1-9679-66660426864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7A-4BE1-9679-66660426864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84-41B2-9727-30136ACDFBD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84-41B2-9727-30136ACDFBD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93-4199-A783-ACFFC009272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93-4199-A783-ACFFC009272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363.99</c:v>
                </c:pt>
                <c:pt idx="2">
                  <c:v>229.42</c:v>
                </c:pt>
                <c:pt idx="3">
                  <c:v>197.43</c:v>
                </c:pt>
                <c:pt idx="4">
                  <c:v>173.4</c:v>
                </c:pt>
              </c:numCache>
            </c:numRef>
          </c:val>
          <c:extLst>
            <c:ext xmlns:c16="http://schemas.microsoft.com/office/drawing/2014/chart" uri="{C3380CC4-5D6E-409C-BE32-E72D297353CC}">
              <c16:uniqueId val="{00000000-50FF-457C-92A2-3906A9877B9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50FF-457C-92A2-3906A9877B9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46.59</c:v>
                </c:pt>
                <c:pt idx="1">
                  <c:v>47.28</c:v>
                </c:pt>
                <c:pt idx="2">
                  <c:v>44.06</c:v>
                </c:pt>
                <c:pt idx="3">
                  <c:v>42.58</c:v>
                </c:pt>
                <c:pt idx="4">
                  <c:v>42.75</c:v>
                </c:pt>
              </c:numCache>
            </c:numRef>
          </c:val>
          <c:extLst>
            <c:ext xmlns:c16="http://schemas.microsoft.com/office/drawing/2014/chart" uri="{C3380CC4-5D6E-409C-BE32-E72D297353CC}">
              <c16:uniqueId val="{00000000-C487-4EEF-A492-3A829C50BB4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C487-4EEF-A492-3A829C50BB4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235.55</c:v>
                </c:pt>
                <c:pt idx="1">
                  <c:v>251.32</c:v>
                </c:pt>
                <c:pt idx="2">
                  <c:v>271.89999999999998</c:v>
                </c:pt>
                <c:pt idx="3">
                  <c:v>276.23</c:v>
                </c:pt>
                <c:pt idx="4">
                  <c:v>280.35000000000002</c:v>
                </c:pt>
              </c:numCache>
            </c:numRef>
          </c:val>
          <c:extLst>
            <c:ext xmlns:c16="http://schemas.microsoft.com/office/drawing/2014/chart" uri="{C3380CC4-5D6E-409C-BE32-E72D297353CC}">
              <c16:uniqueId val="{00000000-74E1-4966-9BCD-F9A9D600BC7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74E1-4966-9BCD-F9A9D600BC7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上島町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6903</v>
      </c>
      <c r="AM8" s="68"/>
      <c r="AN8" s="68"/>
      <c r="AO8" s="68"/>
      <c r="AP8" s="68"/>
      <c r="AQ8" s="68"/>
      <c r="AR8" s="68"/>
      <c r="AS8" s="68"/>
      <c r="AT8" s="67">
        <f>データ!T6</f>
        <v>30.38</v>
      </c>
      <c r="AU8" s="67"/>
      <c r="AV8" s="67"/>
      <c r="AW8" s="67"/>
      <c r="AX8" s="67"/>
      <c r="AY8" s="67"/>
      <c r="AZ8" s="67"/>
      <c r="BA8" s="67"/>
      <c r="BB8" s="67">
        <f>データ!U6</f>
        <v>227.22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75.98</v>
      </c>
      <c r="Q10" s="67"/>
      <c r="R10" s="67"/>
      <c r="S10" s="67"/>
      <c r="T10" s="67"/>
      <c r="U10" s="67"/>
      <c r="V10" s="67"/>
      <c r="W10" s="67">
        <f>データ!Q6</f>
        <v>85.79</v>
      </c>
      <c r="X10" s="67"/>
      <c r="Y10" s="67"/>
      <c r="Z10" s="67"/>
      <c r="AA10" s="67"/>
      <c r="AB10" s="67"/>
      <c r="AC10" s="67"/>
      <c r="AD10" s="68">
        <f>データ!R6</f>
        <v>2160</v>
      </c>
      <c r="AE10" s="68"/>
      <c r="AF10" s="68"/>
      <c r="AG10" s="68"/>
      <c r="AH10" s="68"/>
      <c r="AI10" s="68"/>
      <c r="AJ10" s="68"/>
      <c r="AK10" s="2"/>
      <c r="AL10" s="68">
        <f>データ!V6</f>
        <v>5177</v>
      </c>
      <c r="AM10" s="68"/>
      <c r="AN10" s="68"/>
      <c r="AO10" s="68"/>
      <c r="AP10" s="68"/>
      <c r="AQ10" s="68"/>
      <c r="AR10" s="68"/>
      <c r="AS10" s="68"/>
      <c r="AT10" s="67">
        <f>データ!W6</f>
        <v>1.98</v>
      </c>
      <c r="AU10" s="67"/>
      <c r="AV10" s="67"/>
      <c r="AW10" s="67"/>
      <c r="AX10" s="67"/>
      <c r="AY10" s="67"/>
      <c r="AZ10" s="67"/>
      <c r="BA10" s="67"/>
      <c r="BB10" s="67">
        <f>データ!X6</f>
        <v>2614.65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miHrdwPCJvauJ3dnqxcD5E6svGEAGbygJEiaOoQ+vdXR5SdfqIxA2lqcimWUIDNzNZ9cgJeACb92xUDNkj4/lg==" saltValue="rJpV0i7irDfADeq7huwG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383562</v>
      </c>
      <c r="D6" s="33">
        <f t="shared" si="3"/>
        <v>47</v>
      </c>
      <c r="E6" s="33">
        <f t="shared" si="3"/>
        <v>17</v>
      </c>
      <c r="F6" s="33">
        <f t="shared" si="3"/>
        <v>4</v>
      </c>
      <c r="G6" s="33">
        <f t="shared" si="3"/>
        <v>0</v>
      </c>
      <c r="H6" s="33" t="str">
        <f t="shared" si="3"/>
        <v>愛媛県　上島町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75.98</v>
      </c>
      <c r="Q6" s="34">
        <f t="shared" si="3"/>
        <v>85.79</v>
      </c>
      <c r="R6" s="34">
        <f t="shared" si="3"/>
        <v>2160</v>
      </c>
      <c r="S6" s="34">
        <f t="shared" si="3"/>
        <v>6903</v>
      </c>
      <c r="T6" s="34">
        <f t="shared" si="3"/>
        <v>30.38</v>
      </c>
      <c r="U6" s="34">
        <f t="shared" si="3"/>
        <v>227.22</v>
      </c>
      <c r="V6" s="34">
        <f t="shared" si="3"/>
        <v>5177</v>
      </c>
      <c r="W6" s="34">
        <f t="shared" si="3"/>
        <v>1.98</v>
      </c>
      <c r="X6" s="34">
        <f t="shared" si="3"/>
        <v>2614.65</v>
      </c>
      <c r="Y6" s="35">
        <f>IF(Y7="",NA(),Y7)</f>
        <v>81.099999999999994</v>
      </c>
      <c r="Z6" s="35">
        <f t="shared" ref="Z6:AH6" si="4">IF(Z7="",NA(),Z7)</f>
        <v>79.73</v>
      </c>
      <c r="AA6" s="35">
        <f t="shared" si="4"/>
        <v>75.790000000000006</v>
      </c>
      <c r="AB6" s="35">
        <f t="shared" si="4"/>
        <v>75.28</v>
      </c>
      <c r="AC6" s="35">
        <f t="shared" si="4"/>
        <v>75.010000000000005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363.99</v>
      </c>
      <c r="BH6" s="35">
        <f t="shared" si="7"/>
        <v>229.42</v>
      </c>
      <c r="BI6" s="35">
        <f t="shared" si="7"/>
        <v>197.43</v>
      </c>
      <c r="BJ6" s="35">
        <f t="shared" si="7"/>
        <v>173.4</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46.59</v>
      </c>
      <c r="BR6" s="35">
        <f t="shared" ref="BR6:BZ6" si="8">IF(BR7="",NA(),BR7)</f>
        <v>47.28</v>
      </c>
      <c r="BS6" s="35">
        <f t="shared" si="8"/>
        <v>44.06</v>
      </c>
      <c r="BT6" s="35">
        <f t="shared" si="8"/>
        <v>42.58</v>
      </c>
      <c r="BU6" s="35">
        <f t="shared" si="8"/>
        <v>42.75</v>
      </c>
      <c r="BV6" s="35">
        <f t="shared" si="8"/>
        <v>66.56</v>
      </c>
      <c r="BW6" s="35">
        <f t="shared" si="8"/>
        <v>66.22</v>
      </c>
      <c r="BX6" s="35">
        <f t="shared" si="8"/>
        <v>69.87</v>
      </c>
      <c r="BY6" s="35">
        <f t="shared" si="8"/>
        <v>74.3</v>
      </c>
      <c r="BZ6" s="35">
        <f t="shared" si="8"/>
        <v>72.260000000000005</v>
      </c>
      <c r="CA6" s="34" t="str">
        <f>IF(CA7="","",IF(CA7="-","【-】","【"&amp;SUBSTITUTE(TEXT(CA7,"#,##0.00"),"-","△")&amp;"】"))</f>
        <v>【74.48】</v>
      </c>
      <c r="CB6" s="35">
        <f>IF(CB7="",NA(),CB7)</f>
        <v>235.55</v>
      </c>
      <c r="CC6" s="35">
        <f t="shared" ref="CC6:CK6" si="9">IF(CC7="",NA(),CC7)</f>
        <v>251.32</v>
      </c>
      <c r="CD6" s="35">
        <f t="shared" si="9"/>
        <v>271.89999999999998</v>
      </c>
      <c r="CE6" s="35">
        <f t="shared" si="9"/>
        <v>276.23</v>
      </c>
      <c r="CF6" s="35">
        <f t="shared" si="9"/>
        <v>280.35000000000002</v>
      </c>
      <c r="CG6" s="35">
        <f t="shared" si="9"/>
        <v>244.29</v>
      </c>
      <c r="CH6" s="35">
        <f t="shared" si="9"/>
        <v>246.72</v>
      </c>
      <c r="CI6" s="35">
        <f t="shared" si="9"/>
        <v>234.96</v>
      </c>
      <c r="CJ6" s="35">
        <f t="shared" si="9"/>
        <v>221.81</v>
      </c>
      <c r="CK6" s="35">
        <f t="shared" si="9"/>
        <v>230.02</v>
      </c>
      <c r="CL6" s="34" t="str">
        <f>IF(CL7="","",IF(CL7="-","【-】","【"&amp;SUBSTITUTE(TEXT(CL7,"#,##0.00"),"-","△")&amp;"】"))</f>
        <v>【219.46】</v>
      </c>
      <c r="CM6" s="35">
        <f>IF(CM7="",NA(),CM7)</f>
        <v>53.97</v>
      </c>
      <c r="CN6" s="35">
        <f t="shared" ref="CN6:CV6" si="10">IF(CN7="",NA(),CN7)</f>
        <v>52.9</v>
      </c>
      <c r="CO6" s="35">
        <f t="shared" si="10"/>
        <v>53.27</v>
      </c>
      <c r="CP6" s="35">
        <f t="shared" si="10"/>
        <v>45.9</v>
      </c>
      <c r="CQ6" s="35">
        <f t="shared" si="10"/>
        <v>46.77</v>
      </c>
      <c r="CR6" s="35">
        <f t="shared" si="10"/>
        <v>43.58</v>
      </c>
      <c r="CS6" s="35">
        <f t="shared" si="10"/>
        <v>41.35</v>
      </c>
      <c r="CT6" s="35">
        <f t="shared" si="10"/>
        <v>42.9</v>
      </c>
      <c r="CU6" s="35">
        <f t="shared" si="10"/>
        <v>43.36</v>
      </c>
      <c r="CV6" s="35">
        <f t="shared" si="10"/>
        <v>42.56</v>
      </c>
      <c r="CW6" s="34" t="str">
        <f>IF(CW7="","",IF(CW7="-","【-】","【"&amp;SUBSTITUTE(TEXT(CW7,"#,##0.00"),"-","△")&amp;"】"))</f>
        <v>【42.82】</v>
      </c>
      <c r="CX6" s="35">
        <f>IF(CX7="",NA(),CX7)</f>
        <v>94.48</v>
      </c>
      <c r="CY6" s="35">
        <f t="shared" ref="CY6:DG6" si="11">IF(CY7="",NA(),CY7)</f>
        <v>95.22</v>
      </c>
      <c r="CZ6" s="35">
        <f t="shared" si="11"/>
        <v>94.96</v>
      </c>
      <c r="DA6" s="35">
        <f t="shared" si="11"/>
        <v>95.13</v>
      </c>
      <c r="DB6" s="35">
        <f t="shared" si="11"/>
        <v>95.33</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383562</v>
      </c>
      <c r="D7" s="37">
        <v>47</v>
      </c>
      <c r="E7" s="37">
        <v>17</v>
      </c>
      <c r="F7" s="37">
        <v>4</v>
      </c>
      <c r="G7" s="37">
        <v>0</v>
      </c>
      <c r="H7" s="37" t="s">
        <v>98</v>
      </c>
      <c r="I7" s="37" t="s">
        <v>99</v>
      </c>
      <c r="J7" s="37" t="s">
        <v>100</v>
      </c>
      <c r="K7" s="37" t="s">
        <v>101</v>
      </c>
      <c r="L7" s="37" t="s">
        <v>102</v>
      </c>
      <c r="M7" s="37" t="s">
        <v>103</v>
      </c>
      <c r="N7" s="38" t="s">
        <v>104</v>
      </c>
      <c r="O7" s="38" t="s">
        <v>105</v>
      </c>
      <c r="P7" s="38">
        <v>75.98</v>
      </c>
      <c r="Q7" s="38">
        <v>85.79</v>
      </c>
      <c r="R7" s="38">
        <v>2160</v>
      </c>
      <c r="S7" s="38">
        <v>6903</v>
      </c>
      <c r="T7" s="38">
        <v>30.38</v>
      </c>
      <c r="U7" s="38">
        <v>227.22</v>
      </c>
      <c r="V7" s="38">
        <v>5177</v>
      </c>
      <c r="W7" s="38">
        <v>1.98</v>
      </c>
      <c r="X7" s="38">
        <v>2614.65</v>
      </c>
      <c r="Y7" s="38">
        <v>81.099999999999994</v>
      </c>
      <c r="Z7" s="38">
        <v>79.73</v>
      </c>
      <c r="AA7" s="38">
        <v>75.790000000000006</v>
      </c>
      <c r="AB7" s="38">
        <v>75.28</v>
      </c>
      <c r="AC7" s="38">
        <v>75.010000000000005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363.99</v>
      </c>
      <c r="BH7" s="38">
        <v>229.42</v>
      </c>
      <c r="BI7" s="38">
        <v>197.43</v>
      </c>
      <c r="BJ7" s="38">
        <v>173.4</v>
      </c>
      <c r="BK7" s="38">
        <v>1436</v>
      </c>
      <c r="BL7" s="38">
        <v>1434.89</v>
      </c>
      <c r="BM7" s="38">
        <v>1298.9100000000001</v>
      </c>
      <c r="BN7" s="38">
        <v>1243.71</v>
      </c>
      <c r="BO7" s="38">
        <v>1194.1500000000001</v>
      </c>
      <c r="BP7" s="38">
        <v>1209.4000000000001</v>
      </c>
      <c r="BQ7" s="38">
        <v>46.59</v>
      </c>
      <c r="BR7" s="38">
        <v>47.28</v>
      </c>
      <c r="BS7" s="38">
        <v>44.06</v>
      </c>
      <c r="BT7" s="38">
        <v>42.58</v>
      </c>
      <c r="BU7" s="38">
        <v>42.75</v>
      </c>
      <c r="BV7" s="38">
        <v>66.56</v>
      </c>
      <c r="BW7" s="38">
        <v>66.22</v>
      </c>
      <c r="BX7" s="38">
        <v>69.87</v>
      </c>
      <c r="BY7" s="38">
        <v>74.3</v>
      </c>
      <c r="BZ7" s="38">
        <v>72.260000000000005</v>
      </c>
      <c r="CA7" s="38">
        <v>74.48</v>
      </c>
      <c r="CB7" s="38">
        <v>235.55</v>
      </c>
      <c r="CC7" s="38">
        <v>251.32</v>
      </c>
      <c r="CD7" s="38">
        <v>271.89999999999998</v>
      </c>
      <c r="CE7" s="38">
        <v>276.23</v>
      </c>
      <c r="CF7" s="38">
        <v>280.35000000000002</v>
      </c>
      <c r="CG7" s="38">
        <v>244.29</v>
      </c>
      <c r="CH7" s="38">
        <v>246.72</v>
      </c>
      <c r="CI7" s="38">
        <v>234.96</v>
      </c>
      <c r="CJ7" s="38">
        <v>221.81</v>
      </c>
      <c r="CK7" s="38">
        <v>230.02</v>
      </c>
      <c r="CL7" s="38">
        <v>219.46</v>
      </c>
      <c r="CM7" s="38">
        <v>53.97</v>
      </c>
      <c r="CN7" s="38">
        <v>52.9</v>
      </c>
      <c r="CO7" s="38">
        <v>53.27</v>
      </c>
      <c r="CP7" s="38">
        <v>45.9</v>
      </c>
      <c r="CQ7" s="38">
        <v>46.77</v>
      </c>
      <c r="CR7" s="38">
        <v>43.58</v>
      </c>
      <c r="CS7" s="38">
        <v>41.35</v>
      </c>
      <c r="CT7" s="38">
        <v>42.9</v>
      </c>
      <c r="CU7" s="38">
        <v>43.36</v>
      </c>
      <c r="CV7" s="38">
        <v>42.56</v>
      </c>
      <c r="CW7" s="38">
        <v>42.82</v>
      </c>
      <c r="CX7" s="38">
        <v>94.48</v>
      </c>
      <c r="CY7" s="38">
        <v>95.22</v>
      </c>
      <c r="CZ7" s="38">
        <v>94.96</v>
      </c>
      <c r="DA7" s="38">
        <v>95.13</v>
      </c>
      <c r="DB7" s="38">
        <v>95.33</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2019-12-05T05:14:24Z</dcterms:created>
  <dcterms:modified xsi:type="dcterms:W3CDTF">2020-02-14T05:20:08Z</dcterms:modified>
  <cp:category/>
</cp:coreProperties>
</file>