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10 西予市\"/>
    </mc:Choice>
  </mc:AlternateContent>
  <workbookProtection workbookAlgorithmName="SHA-512" workbookHashValue="GbgR/ZQMZXDQt0SmWFEBpQfeKEVWwybq1FMY9wHlR9qVl9+0f3FZhrLld51wkhZPxsd7tL0AXbI2qfmiCWvyfw==" workbookSaltValue="XQP+AgH15PaMjNHCwsL+D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HM78" i="4"/>
  <c r="FL54" i="4"/>
  <c r="FL32" i="4"/>
  <c r="MN32" i="4"/>
  <c r="CS78" i="4"/>
  <c r="BX54" i="4"/>
  <c r="BX32" i="4"/>
  <c r="C11" i="5"/>
  <c r="D11" i="5"/>
  <c r="E11" i="5"/>
  <c r="B11" i="5"/>
  <c r="FH78" i="4" l="1"/>
  <c r="DS54" i="4"/>
  <c r="DS32" i="4"/>
  <c r="AE32" i="4"/>
  <c r="AN78" i="4"/>
  <c r="AE54" i="4"/>
  <c r="KU54" i="4"/>
  <c r="KU32" i="4"/>
  <c r="KC78" i="4"/>
  <c r="HG54" i="4"/>
  <c r="HG32" i="4"/>
  <c r="KF32" i="4"/>
  <c r="JJ78" i="4"/>
  <c r="GR54" i="4"/>
  <c r="GR32" i="4"/>
  <c r="EO78" i="4"/>
  <c r="DD54" i="4"/>
  <c r="DD32" i="4"/>
  <c r="KF54" i="4"/>
  <c r="U78" i="4"/>
  <c r="P54" i="4"/>
  <c r="P32" i="4"/>
  <c r="LY54" i="4"/>
  <c r="LY32" i="4"/>
  <c r="IK32" i="4"/>
  <c r="BI32" i="4"/>
  <c r="LO78" i="4"/>
  <c r="IK54" i="4"/>
  <c r="GT78" i="4"/>
  <c r="EW54" i="4"/>
  <c r="EW32" i="4"/>
  <c r="BZ78" i="4"/>
  <c r="BI54" i="4"/>
  <c r="GA78" i="4"/>
  <c r="BG78" i="4"/>
  <c r="AT54" i="4"/>
  <c r="AT32" i="4"/>
  <c r="LJ54" i="4"/>
  <c r="LJ32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<sst xmlns="http://schemas.openxmlformats.org/spreadsheetml/2006/main" count="319" uniqueCount="193">
  <si>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</si>
  <si>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</si>
  <si>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</si>
  <si>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</si>
  <si>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</si>
  <si>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</si>
  <si>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</si>
  <si>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</si>
  <si>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</si>
  <si>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</si>
  <si>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</si>
  <si>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</si>
  <si>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</si>
  <si>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</si>
  <si>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</si>
  <si>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</si>
  <si>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</si>
  <si>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</si>
  <si>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</si>
  <si>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</si>
  <si>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</si>
  <si>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</si>
  <si>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</si>
  <si>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</si>
  <si>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</si>
  <si>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</si>
  <si>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</si>
  <si>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</si>
  <si>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</si>
  <si>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</si>
  <si>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</si>
  <si>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</si>
  <si>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</si>
  <si>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</si>
  <si>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</si>
  <si>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</si>
  <si>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</si>
  <si>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</si>
  <si>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</si>
  <si>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</si>
  <si>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</si>
  <si>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</si>
  <si>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</si>
  <si>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</si>
  <si>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</si>
  <si>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</si>
  <si>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</si>
  <si>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</si>
  <si>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</si>
  <si>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</si>
  <si>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</si>
  <si>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</si>
  <si>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</si>
  <si>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</si>
  <si>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</si>
  <si>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</si>
  <si>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</si>
  <si>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</si>
  <si>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</si>
  <si>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</si>
  <si>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</si>
  <si>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</si>
  <si>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</si>
  <si>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</si>
  <si>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</si>
  <si>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</si>
  <si>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</si>
  <si>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</si>
  <si>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</si>
  <si>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</si>
  <si>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</si>
  <si>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</si>
  <si>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</si>
  <si>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</si>
  <si>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</si>
  <si>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</si>
  <si>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</si>
  <si>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</si>
  <si>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</si>
  <si>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</si>
  <si>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</si>
  <si>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</si>
  <si>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</si>
  <si>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</si>
  <si>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</si>
  <si>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</si>
  <si>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</si>
  <si>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</si>
  <si>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</si>
  <si>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</si>
  <si>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</si>
  <si>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</si>
  <si>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</si>
  <si>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</si>
  <si>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</si>
  <si>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</si>
  <si>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</si>
  <si>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</si>
  <si>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</si>
  <si>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</si>
  <si>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</si>
  <si>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</si>
  <si>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</si>
  <si>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</si>
  <si>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</si>
  <si>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</si>
  <si>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</si>
  <si>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</si>
  <si>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</si>
  <si>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</si>
  <si>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</si>
  <si>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</si>
  <si>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</si>
  <si>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</si>
  <si>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</si>
  <si>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</si>
  <si>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</si>
  <si>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</si>
  <si>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</si>
  <si>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</si>
  <si>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</si>
  <si>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</si>
  <si>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</si>
  <si>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</si>
  <si>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</si>
  <si>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</si>
  <si>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</si>
  <si>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</si>
  <si>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</si>
  <si>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</si>
  <si>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</si>
  <si>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</si>
  <si>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</si>
  <si>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</si>
  <si>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</si>
  <si>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</si>
  <si>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</si>
  <si>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</si>
  <si>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</si>
  <si>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</si>
  <si>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</si>
  <si>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</si>
  <si>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</si>
  <si>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</si>
  <si>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</si>
  <si>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</si>
  <si>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</si>
  <si>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</si>
  <si>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</si>
  <si>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</si>
  <si>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</si>
  <si>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</si>
  <si>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</si>
  <si>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</si>
  <si>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</si>
  <si>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</si>
  <si>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</si>
  <si>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</si>
  <si>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</si>
  <si>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</si>
  <si>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</si>
  <si>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</si>
  <si>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</si>
  <si>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</si>
  <si>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</si>
  <si>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</si>
  <si>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</si>
  <si>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</si>
  <si>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</si>
  <si>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</si>
  <si>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</si>
  <si>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</si>
  <si>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市立西予市民病院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</si>
  <si>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</si>
  <si>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</si>
  <si>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</si>
  <si>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</si>
  <si>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</si>
  <si>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</si>
  <si>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</si>
  <si>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感 へ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</si>
  <si>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</si>
  <si>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</si>
  <si>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</si>
  <si>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</si>
  <si>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</si>
  <si>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</si>
  <si>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</si>
  <si>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</si>
  <si>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30年度は、整形外科常勤医の不在による入院・外来収益の減少、また移転新築にかかる減価償却費の影響が大きく、一般会計からの繰り入れ後の経常収支比率は、29年度に引き続き100％未満、単年度赤字を計上している状況である。
　累積欠損金比率の上昇を抑制するには、更なる収益の増加が必要となるが、そのためには、医師、看護師をはじめとした医療スタッフの確保が喫緊の課題である。看護師等の不足は当院でも慢性化しており、100床当たりの職員数は、多くの職種で類似団体を下回っている。現在、奨学資金制度の創設、事業所内・病児保育所の開設等の勤務環境の整備を行い、看護師等の確保に努めているところである。
　へき地医療、救急医療、災害医療等の地域における役割を継続的に担うためにも、医療スタッフの確保等を通じた収益の増加を図るとともに、新病院改革プランに基づき、西予市民病院・野村病院の機能分担を着実に進めていく必要がある。</t>
    <rPh sb="3" eb="5">
      <t>ネンド</t>
    </rPh>
    <rPh sb="7" eb="9">
      <t>セイケイ</t>
    </rPh>
    <rPh sb="9" eb="11">
      <t>ゲカ</t>
    </rPh>
    <rPh sb="11" eb="13">
      <t>ジョウキン</t>
    </rPh>
    <rPh sb="13" eb="14">
      <t>イ</t>
    </rPh>
    <rPh sb="15" eb="17">
      <t>フザイ</t>
    </rPh>
    <rPh sb="20" eb="22">
      <t>ニュウイン</t>
    </rPh>
    <rPh sb="23" eb="25">
      <t>ガイライ</t>
    </rPh>
    <rPh sb="25" eb="27">
      <t>シュウエキ</t>
    </rPh>
    <rPh sb="28" eb="30">
      <t>ゲンショウ</t>
    </rPh>
    <rPh sb="33" eb="35">
      <t>イテン</t>
    </rPh>
    <rPh sb="35" eb="37">
      <t>シンチク</t>
    </rPh>
    <rPh sb="217" eb="218">
      <t>オオ</t>
    </rPh>
    <rPh sb="220" eb="222">
      <t>ショクシュ</t>
    </rPh>
    <rPh sb="235" eb="237">
      <t>ゲンザイ</t>
    </rPh>
    <rPh sb="245" eb="247">
      <t>ソウセツ</t>
    </rPh>
    <rPh sb="261" eb="262">
      <t>トウ</t>
    </rPh>
    <rPh sb="268" eb="270">
      <t>セイビ</t>
    </rPh>
    <rPh sb="271" eb="272">
      <t>オコナ</t>
    </rPh>
    <phoneticPr fontId="5"/>
  </si>
  <si>
    <t>　【①経常収支比率・②医業収支比率】
　医業収支比率は平均値を3.0％、経常収支比率は7.2％下回っている。整形外科常勤医が不在となり、患者数が減少したことが要因と考える。移転新築（26年度）による減価償却費の影響も大きいため、更なる収益確保が必要である。
【③累積欠損金比率】
　移転新築以後、累積欠損金を計上している。比率は平均値を大きく下回っているものの、今後も単年度赤字の計上が予測されることから、数値の上昇が懸念される。
【④病床利用率】
　29年度と比較して5.4％減少し、平均値の水準を下回っている。整形外科常勤医の不在が影響したと考える。種類別に見ると、一般病床の74.8％と比較して、療養病床は50.4％と低く、利用率向上が課題である。
【⑤入院収益単価・⑥外来収益単価】
　両数値ともに、経年比較で上昇傾向にあるが、入院単価は平均値より低い水準で推移している。平均在院日数の短縮、診療加算の取得等により、引き続き上昇に努める。外来単価は平均値を上回って推移している。
【⑦職員給与費対医業収益比率】
　平均値を下回って推移しているものの、30年度は入院・外来収益の減少、給与費の増加により、29年度と比較して4.7％上昇しており、金額の増加に相応する収益が得られなかったことを示している。
【⑧材料費対医業収益比率】
　平均値よりやや低い数値となっている。比率を見ると、経年比較でほぼ同水準で推移しており、材料費に相応する収益が得られていることを示している。</t>
    <rPh sb="54" eb="56">
      <t>セイケイ</t>
    </rPh>
    <rPh sb="56" eb="58">
      <t>ゲカ</t>
    </rPh>
    <rPh sb="58" eb="60">
      <t>ジョウキン</t>
    </rPh>
    <rPh sb="60" eb="61">
      <t>イ</t>
    </rPh>
    <rPh sb="62" eb="64">
      <t>フザイ</t>
    </rPh>
    <rPh sb="68" eb="71">
      <t>カンジャスウ</t>
    </rPh>
    <rPh sb="72" eb="74">
      <t>ゲンショウ</t>
    </rPh>
    <rPh sb="79" eb="81">
      <t>ヨウイン</t>
    </rPh>
    <rPh sb="82" eb="83">
      <t>カンガ</t>
    </rPh>
    <rPh sb="105" eb="107">
      <t>エイキョウ</t>
    </rPh>
    <rPh sb="108" eb="109">
      <t>オオ</t>
    </rPh>
    <rPh sb="231" eb="233">
      <t>ヒカク</t>
    </rPh>
    <rPh sb="239" eb="241">
      <t>ゲンショウ</t>
    </rPh>
    <rPh sb="250" eb="252">
      <t>シタマワ</t>
    </rPh>
    <rPh sb="257" eb="259">
      <t>セイケイ</t>
    </rPh>
    <rPh sb="259" eb="261">
      <t>ゲカ</t>
    </rPh>
    <rPh sb="261" eb="263">
      <t>ジョウキン</t>
    </rPh>
    <rPh sb="263" eb="264">
      <t>イ</t>
    </rPh>
    <rPh sb="265" eb="267">
      <t>フザイ</t>
    </rPh>
    <rPh sb="268" eb="270">
      <t>エイキョウ</t>
    </rPh>
    <rPh sb="273" eb="274">
      <t>カンガ</t>
    </rPh>
    <rPh sb="469" eb="471">
      <t>スイイ</t>
    </rPh>
    <rPh sb="481" eb="483">
      <t>ネンド</t>
    </rPh>
    <rPh sb="484" eb="486">
      <t>ニュウイン</t>
    </rPh>
    <rPh sb="487" eb="489">
      <t>ガイライ</t>
    </rPh>
    <rPh sb="489" eb="491">
      <t>シュウエキ</t>
    </rPh>
    <rPh sb="492" eb="494">
      <t>ゲンショウ</t>
    </rPh>
    <rPh sb="495" eb="497">
      <t>キュウヨ</t>
    </rPh>
    <rPh sb="497" eb="498">
      <t>ヒ</t>
    </rPh>
    <rPh sb="499" eb="501">
      <t>ゾウカ</t>
    </rPh>
    <rPh sb="507" eb="509">
      <t>ネンド</t>
    </rPh>
    <rPh sb="510" eb="512">
      <t>ヒカク</t>
    </rPh>
    <rPh sb="518" eb="520">
      <t>ジョウショウ</t>
    </rPh>
    <rPh sb="538" eb="539">
      <t>エ</t>
    </rPh>
    <rPh sb="595" eb="597">
      <t>ケイネン</t>
    </rPh>
    <rPh sb="597" eb="599">
      <t>ヒカク</t>
    </rPh>
    <rPh sb="613" eb="615">
      <t>ザイリョウ</t>
    </rPh>
    <rPh sb="615" eb="616">
      <t>ヒ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</si>
  <si>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市内に他の二次救急病院が存在しないため、救急医療において、当院及び野村病院の担う役割は大きい。また、県のへき地医療拠点病院の指定を受け、近隣市町の診療所に医師の派遣を行っている。なお、当院は免震構造を採用するなど、大規模災害時には医療拠点としての役割も期待される。</t>
    <phoneticPr fontId="5"/>
  </si>
  <si>
    <t>【①有形固定資産減価償却率】
　26年度の移転新築により、現在のところ平均値よりもかなり低い水準にある。
【②器械備品減価償却率】
　移転新築にあわせて更新を行ったため、器械備品についても、平均値と比較して低い水準にあるが、数値は上昇傾向となっており、今後とも計画的な更新を行うことにより、数値の抑制を図る。
【③１床当たり有形固定資産】
　新築事業が終了し、建設投資は現在がピークの状況である。ほぼ平均値の水準であるが、現状でも減価償却費が医業収支比率・経常収支比率に大きな影響を与えているため、慎重な投資計画が必要となる。</t>
    <rPh sb="95" eb="98">
      <t>ヘイキンチ</t>
    </rPh>
    <rPh sb="99" eb="101">
      <t>ヒカク</t>
    </rPh>
    <rPh sb="112" eb="114">
      <t>スウチ</t>
    </rPh>
    <rPh sb="115" eb="117">
      <t>ジョウショウ</t>
    </rPh>
    <rPh sb="117" eb="119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</si>
</sst>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64.5</c:v>
                </c:pt>
                <c:pt idx="1">
                  <c:v>67.099999999999994</c:v>
                </c:pt>
                <c:pt idx="2">
                  <c:v>71.400000000000006</c:v>
                </c:pt>
                <c:pt idx="3">
                  <c:v>71.3</c:v>
                </c:pt>
                <c:pt idx="4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D-49D2-960C-6E94FE547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57696"/>
        <c:axId val="3836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D-49D2-960C-6E94FE547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57696"/>
        <c:axId val="383635744"/>
      </c:lineChart>
      <c:dateAx>
        <c:axId val="2030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635744"/>
        <c:crosses val="autoZero"/>
        <c:auto val="1"/>
        <c:lblOffset val="100"/>
        <c:baseTimeUnit val="years"/>
      </c:dateAx>
      <c:valAx>
        <c:axId val="3836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305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9691</c:v>
                </c:pt>
                <c:pt idx="1">
                  <c:v>10780</c:v>
                </c:pt>
                <c:pt idx="2">
                  <c:v>11246</c:v>
                </c:pt>
                <c:pt idx="3">
                  <c:v>11827</c:v>
                </c:pt>
                <c:pt idx="4">
                  <c:v>12263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2-41A2-A003-21BCDD7E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6736"/>
        <c:axId val="38416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2-41A2-A003-21BCDD7E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6736"/>
        <c:axId val="384167520"/>
      </c:lineChart>
      <c:dateAx>
        <c:axId val="38416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7520"/>
        <c:crosses val="autoZero"/>
        <c:auto val="1"/>
        <c:lblOffset val="100"/>
        <c:baseTimeUnit val="years"/>
      </c:dateAx>
      <c:valAx>
        <c:axId val="38416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28885</c:v>
                </c:pt>
                <c:pt idx="1">
                  <c:v>30090</c:v>
                </c:pt>
                <c:pt idx="2">
                  <c:v>28809</c:v>
                </c:pt>
                <c:pt idx="3">
                  <c:v>30082</c:v>
                </c:pt>
                <c:pt idx="4">
                  <c:v>30396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0-4CBE-A3BB-81E02806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9480"/>
        <c:axId val="43762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0-4CBE-A3BB-81E02806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9480"/>
        <c:axId val="437624488"/>
      </c:lineChart>
      <c:dateAx>
        <c:axId val="38416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624488"/>
        <c:crosses val="autoZero"/>
        <c:auto val="1"/>
        <c:lblOffset val="100"/>
        <c:baseTimeUnit val="years"/>
      </c:dateAx>
      <c:valAx>
        <c:axId val="43762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9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21.5</c:v>
                </c:pt>
                <c:pt idx="2">
                  <c:v>33.200000000000003</c:v>
                </c:pt>
                <c:pt idx="3">
                  <c:v>38.4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2-4EDC-8AF4-B3CAD833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36136"/>
        <c:axId val="383638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2-4EDC-8AF4-B3CAD833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36136"/>
        <c:axId val="383638488"/>
      </c:lineChart>
      <c:dateAx>
        <c:axId val="38363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638488"/>
        <c:crosses val="autoZero"/>
        <c:auto val="1"/>
        <c:lblOffset val="100"/>
        <c:baseTimeUnit val="years"/>
      </c:dateAx>
      <c:valAx>
        <c:axId val="38363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3636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83.4</c:v>
                </c:pt>
                <c:pt idx="2">
                  <c:v>83.9</c:v>
                </c:pt>
                <c:pt idx="3">
                  <c:v>85.6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8-4682-8692-654F2BAF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36528"/>
        <c:axId val="38363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8-4682-8692-654F2BAF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36528"/>
        <c:axId val="383636920"/>
      </c:lineChart>
      <c:dateAx>
        <c:axId val="38363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636920"/>
        <c:crosses val="autoZero"/>
        <c:auto val="1"/>
        <c:lblOffset val="100"/>
        <c:baseTimeUnit val="years"/>
      </c:dateAx>
      <c:valAx>
        <c:axId val="38363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363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89.7</c:v>
                </c:pt>
                <c:pt idx="2">
                  <c:v>91.4</c:v>
                </c:pt>
                <c:pt idx="3">
                  <c:v>93.4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C5F-87BD-77B2CB0E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38096"/>
        <c:axId val="38363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9-4C5F-87BD-77B2CB0E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38096"/>
        <c:axId val="383637704"/>
      </c:lineChart>
      <c:dateAx>
        <c:axId val="38363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637704"/>
        <c:crosses val="autoZero"/>
        <c:auto val="1"/>
        <c:lblOffset val="100"/>
        <c:baseTimeUnit val="years"/>
      </c:dateAx>
      <c:valAx>
        <c:axId val="38363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83638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2.7</c:v>
                </c:pt>
                <c:pt idx="1">
                  <c:v>8.5</c:v>
                </c:pt>
                <c:pt idx="2">
                  <c:v>14.3</c:v>
                </c:pt>
                <c:pt idx="3">
                  <c:v>19.899999999999999</c:v>
                </c:pt>
                <c:pt idx="4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A-4628-B473-4835EBE2F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8304"/>
        <c:axId val="3841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A-4628-B473-4835EBE2F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8304"/>
        <c:axId val="384162816"/>
      </c:lineChart>
      <c:dateAx>
        <c:axId val="38416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2816"/>
        <c:crosses val="autoZero"/>
        <c:auto val="1"/>
        <c:lblOffset val="100"/>
        <c:baseTimeUnit val="years"/>
      </c:dateAx>
      <c:valAx>
        <c:axId val="3841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8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13.6</c:v>
                </c:pt>
                <c:pt idx="1">
                  <c:v>26.7</c:v>
                </c:pt>
                <c:pt idx="2">
                  <c:v>39.799999999999997</c:v>
                </c:pt>
                <c:pt idx="3">
                  <c:v>52.2</c:v>
                </c:pt>
                <c:pt idx="4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F-444D-B207-427A175C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5168"/>
        <c:axId val="38416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F-444D-B207-427A175C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5168"/>
        <c:axId val="384169872"/>
      </c:lineChart>
      <c:dateAx>
        <c:axId val="38416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9872"/>
        <c:crosses val="autoZero"/>
        <c:auto val="1"/>
        <c:lblOffset val="100"/>
        <c:baseTimeUnit val="years"/>
      </c:dateAx>
      <c:valAx>
        <c:axId val="38416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38196545</c:v>
                </c:pt>
                <c:pt idx="1">
                  <c:v>38266747</c:v>
                </c:pt>
                <c:pt idx="2">
                  <c:v>38422078</c:v>
                </c:pt>
                <c:pt idx="3">
                  <c:v>38728032</c:v>
                </c:pt>
                <c:pt idx="4">
                  <c:v>38689390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2-40BF-B8E3-9F95D82E5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70264"/>
        <c:axId val="3841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2-40BF-B8E3-9F95D82E5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70264"/>
        <c:axId val="384165952"/>
      </c:lineChart>
      <c:dateAx>
        <c:axId val="38417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5952"/>
        <c:crosses val="autoZero"/>
        <c:auto val="1"/>
        <c:lblOffset val="100"/>
        <c:baseTimeUnit val="years"/>
      </c:dateAx>
      <c:valAx>
        <c:axId val="3841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170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17.8</c:v>
                </c:pt>
                <c:pt idx="1">
                  <c:v>17.899999999999999</c:v>
                </c:pt>
                <c:pt idx="2">
                  <c:v>17.600000000000001</c:v>
                </c:pt>
                <c:pt idx="3">
                  <c:v>18.100000000000001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8-41B6-9DA4-9EF5B0DD9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4776"/>
        <c:axId val="3841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8-41B6-9DA4-9EF5B0DD9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4776"/>
        <c:axId val="384164384"/>
      </c:lineChart>
      <c:dateAx>
        <c:axId val="384164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4384"/>
        <c:crosses val="autoZero"/>
        <c:auto val="1"/>
        <c:lblOffset val="100"/>
        <c:baseTimeUnit val="years"/>
      </c:dateAx>
      <c:valAx>
        <c:axId val="3841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4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58.1</c:v>
                </c:pt>
                <c:pt idx="2">
                  <c:v>58.2</c:v>
                </c:pt>
                <c:pt idx="3">
                  <c:v>57.4</c:v>
                </c:pt>
                <c:pt idx="4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179-8EFD-41425E929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63208"/>
        <c:axId val="38416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179-8EFD-41425E929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63208"/>
        <c:axId val="384166344"/>
      </c:lineChart>
      <c:dateAx>
        <c:axId val="38416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6344"/>
        <c:crosses val="autoZero"/>
        <c:auto val="1"/>
        <c:lblOffset val="100"/>
        <c:baseTimeUnit val="years"/>
      </c:dateAx>
      <c:valAx>
        <c:axId val="38416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163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75" zoomScaleNormal="75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愛媛県西予市　市立西予市民病院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102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50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感 へ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2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154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38019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11772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102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50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152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188</v>
      </c>
      <c r="NN18" s="113"/>
      <c r="NO18" s="108" t="s">
        <v>38</v>
      </c>
      <c r="NP18" s="109"/>
      <c r="NQ18" s="109"/>
      <c r="NR18" s="112" t="s">
        <v>188</v>
      </c>
      <c r="NS18" s="113"/>
      <c r="NT18" s="108" t="s">
        <v>38</v>
      </c>
      <c r="NU18" s="109"/>
      <c r="NV18" s="109"/>
      <c r="NW18" s="112" t="s">
        <v>188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191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73.2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89.7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91.4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93.4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90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69.599999999999994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83.4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83.9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85.6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81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44.9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21.5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33.200000000000003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38.4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49.6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64.5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67.099999999999994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71.400000000000006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71.3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65.900000000000006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190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192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28885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30090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28809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30082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30396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9691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10780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11246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11827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12263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58.1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58.2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57.4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62.1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17.8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17.899999999999999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17.600000000000001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18.100000000000001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17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32431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32532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33492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34136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34924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9726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10037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9976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10130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10244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189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2.7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8.5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14.3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19.899999999999999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25.2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13.6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26.7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39.799999999999997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52.2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63.3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38196545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38266747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38422078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38728032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38689390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52.2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52.4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52.5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53.5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54.1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69.599999999999994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69.2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69.7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71.3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71.400000000000006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35115689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35730958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37752628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39094598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40683727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90</v>
      </c>
      <c r="L89" s="47" t="s">
        <v>91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WxbHl78pWrYBJWF/piqhstjgdLL303X4dOGROenhRlSbmiqvKNj4ZJ85xOB1UfKwjfEL471XNdzvEVokEGVNlQ==" saltValue="hID6fk1d868F7+zbpQ7BZ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103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106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107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108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109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110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111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112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113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114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115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150</v>
      </c>
      <c r="AT5" s="64" t="s">
        <v>151</v>
      </c>
      <c r="AU5" s="64" t="s">
        <v>152</v>
      </c>
      <c r="AV5" s="64" t="s">
        <v>153</v>
      </c>
      <c r="AW5" s="64" t="s">
        <v>154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155</v>
      </c>
      <c r="BE5" s="64" t="s">
        <v>156</v>
      </c>
      <c r="BF5" s="64" t="s">
        <v>157</v>
      </c>
      <c r="BG5" s="64" t="s">
        <v>158</v>
      </c>
      <c r="BH5" s="64" t="s">
        <v>143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155</v>
      </c>
      <c r="BP5" s="64" t="s">
        <v>140</v>
      </c>
      <c r="BQ5" s="64" t="s">
        <v>159</v>
      </c>
      <c r="BR5" s="64" t="s">
        <v>142</v>
      </c>
      <c r="BS5" s="64" t="s">
        <v>160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155</v>
      </c>
      <c r="CA5" s="64" t="s">
        <v>156</v>
      </c>
      <c r="CB5" s="64" t="s">
        <v>141</v>
      </c>
      <c r="CC5" s="64" t="s">
        <v>161</v>
      </c>
      <c r="CD5" s="64" t="s">
        <v>160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162</v>
      </c>
      <c r="CL5" s="64" t="s">
        <v>163</v>
      </c>
      <c r="CM5" s="64" t="s">
        <v>157</v>
      </c>
      <c r="CN5" s="64" t="s">
        <v>142</v>
      </c>
      <c r="CO5" s="64" t="s">
        <v>143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155</v>
      </c>
      <c r="CW5" s="64" t="s">
        <v>151</v>
      </c>
      <c r="CX5" s="64" t="s">
        <v>157</v>
      </c>
      <c r="CY5" s="64" t="s">
        <v>153</v>
      </c>
      <c r="CZ5" s="64" t="s">
        <v>143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162</v>
      </c>
      <c r="DH5" s="64" t="s">
        <v>156</v>
      </c>
      <c r="DI5" s="64" t="s">
        <v>164</v>
      </c>
      <c r="DJ5" s="64" t="s">
        <v>142</v>
      </c>
      <c r="DK5" s="64" t="s">
        <v>165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139</v>
      </c>
      <c r="DS5" s="64" t="s">
        <v>140</v>
      </c>
      <c r="DT5" s="64" t="s">
        <v>141</v>
      </c>
      <c r="DU5" s="64" t="s">
        <v>161</v>
      </c>
      <c r="DV5" s="64" t="s">
        <v>143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150</v>
      </c>
      <c r="ED5" s="64" t="s">
        <v>156</v>
      </c>
      <c r="EE5" s="64" t="s">
        <v>141</v>
      </c>
      <c r="EF5" s="64" t="s">
        <v>166</v>
      </c>
      <c r="EG5" s="64" t="s">
        <v>165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167</v>
      </c>
      <c r="EN5" s="64" t="s">
        <v>150</v>
      </c>
      <c r="EO5" s="64" t="s">
        <v>140</v>
      </c>
      <c r="EP5" s="64" t="s">
        <v>157</v>
      </c>
      <c r="EQ5" s="64" t="s">
        <v>166</v>
      </c>
      <c r="ER5" s="64" t="s">
        <v>154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>
      <c r="A6" s="50" t="s">
        <v>168</v>
      </c>
      <c r="B6" s="65">
        <f>B8</f>
        <v>2018</v>
      </c>
      <c r="C6" s="65">
        <f t="shared" ref="C6:M6" si="2">C8</f>
        <v>382141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愛媛県西予市　市立西予市民病院</v>
      </c>
      <c r="I6" s="158"/>
      <c r="J6" s="159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14</v>
      </c>
      <c r="R6" s="65" t="str">
        <f t="shared" si="3"/>
        <v>-</v>
      </c>
      <c r="S6" s="65" t="str">
        <f t="shared" si="3"/>
        <v>ド 透 訓</v>
      </c>
      <c r="T6" s="65" t="str">
        <f t="shared" si="3"/>
        <v>救 感 へ 輪</v>
      </c>
      <c r="U6" s="66">
        <f>U8</f>
        <v>38019</v>
      </c>
      <c r="V6" s="66">
        <f>V8</f>
        <v>11772</v>
      </c>
      <c r="W6" s="65" t="str">
        <f>W8</f>
        <v>非該当</v>
      </c>
      <c r="X6" s="65" t="str">
        <f t="shared" si="3"/>
        <v>１０：１</v>
      </c>
      <c r="Y6" s="66">
        <f t="shared" si="3"/>
        <v>102</v>
      </c>
      <c r="Z6" s="66">
        <f t="shared" si="3"/>
        <v>50</v>
      </c>
      <c r="AA6" s="66" t="str">
        <f t="shared" si="3"/>
        <v>-</v>
      </c>
      <c r="AB6" s="66" t="str">
        <f t="shared" si="3"/>
        <v>-</v>
      </c>
      <c r="AC6" s="66">
        <f t="shared" si="3"/>
        <v>2</v>
      </c>
      <c r="AD6" s="66">
        <f t="shared" si="3"/>
        <v>154</v>
      </c>
      <c r="AE6" s="66">
        <f t="shared" si="3"/>
        <v>102</v>
      </c>
      <c r="AF6" s="66">
        <f t="shared" si="3"/>
        <v>50</v>
      </c>
      <c r="AG6" s="66">
        <f t="shared" si="3"/>
        <v>152</v>
      </c>
      <c r="AH6" s="67">
        <f>IF(AH8="-",NA(),AH8)</f>
        <v>73.2</v>
      </c>
      <c r="AI6" s="67">
        <f t="shared" ref="AI6:AQ6" si="4">IF(AI8="-",NA(),AI8)</f>
        <v>89.7</v>
      </c>
      <c r="AJ6" s="67">
        <f t="shared" si="4"/>
        <v>91.4</v>
      </c>
      <c r="AK6" s="67">
        <f t="shared" si="4"/>
        <v>93.4</v>
      </c>
      <c r="AL6" s="67">
        <f t="shared" si="4"/>
        <v>90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69.599999999999994</v>
      </c>
      <c r="AT6" s="67">
        <f t="shared" ref="AT6:BB6" si="5">IF(AT8="-",NA(),AT8)</f>
        <v>83.4</v>
      </c>
      <c r="AU6" s="67">
        <f t="shared" si="5"/>
        <v>83.9</v>
      </c>
      <c r="AV6" s="67">
        <f t="shared" si="5"/>
        <v>85.6</v>
      </c>
      <c r="AW6" s="67">
        <f t="shared" si="5"/>
        <v>81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44.9</v>
      </c>
      <c r="BE6" s="67">
        <f t="shared" ref="BE6:BM6" si="6">IF(BE8="-",NA(),BE8)</f>
        <v>21.5</v>
      </c>
      <c r="BF6" s="67">
        <f t="shared" si="6"/>
        <v>33.200000000000003</v>
      </c>
      <c r="BG6" s="67">
        <f t="shared" si="6"/>
        <v>38.4</v>
      </c>
      <c r="BH6" s="67">
        <f t="shared" si="6"/>
        <v>49.6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64.5</v>
      </c>
      <c r="BP6" s="67">
        <f t="shared" ref="BP6:BX6" si="7">IF(BP8="-",NA(),BP8)</f>
        <v>67.099999999999994</v>
      </c>
      <c r="BQ6" s="67">
        <f t="shared" si="7"/>
        <v>71.400000000000006</v>
      </c>
      <c r="BR6" s="67">
        <f t="shared" si="7"/>
        <v>71.3</v>
      </c>
      <c r="BS6" s="67">
        <f t="shared" si="7"/>
        <v>65.900000000000006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28885</v>
      </c>
      <c r="CA6" s="68">
        <f t="shared" ref="CA6:CI6" si="8">IF(CA8="-",NA(),CA8)</f>
        <v>30090</v>
      </c>
      <c r="CB6" s="68">
        <f t="shared" si="8"/>
        <v>28809</v>
      </c>
      <c r="CC6" s="68">
        <f t="shared" si="8"/>
        <v>30082</v>
      </c>
      <c r="CD6" s="68">
        <f t="shared" si="8"/>
        <v>30396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9691</v>
      </c>
      <c r="CL6" s="68">
        <f t="shared" ref="CL6:CT6" si="9">IF(CL8="-",NA(),CL8)</f>
        <v>10780</v>
      </c>
      <c r="CM6" s="68">
        <f t="shared" si="9"/>
        <v>11246</v>
      </c>
      <c r="CN6" s="68">
        <f t="shared" si="9"/>
        <v>11827</v>
      </c>
      <c r="CO6" s="68">
        <f t="shared" si="9"/>
        <v>12263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65</v>
      </c>
      <c r="CW6" s="67">
        <f t="shared" ref="CW6:DE6" si="10">IF(CW8="-",NA(),CW8)</f>
        <v>58.1</v>
      </c>
      <c r="CX6" s="67">
        <f t="shared" si="10"/>
        <v>58.2</v>
      </c>
      <c r="CY6" s="67">
        <f t="shared" si="10"/>
        <v>57.4</v>
      </c>
      <c r="CZ6" s="67">
        <f t="shared" si="10"/>
        <v>62.1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17.8</v>
      </c>
      <c r="DH6" s="67">
        <f t="shared" ref="DH6:DP6" si="11">IF(DH8="-",NA(),DH8)</f>
        <v>17.899999999999999</v>
      </c>
      <c r="DI6" s="67">
        <f t="shared" si="11"/>
        <v>17.600000000000001</v>
      </c>
      <c r="DJ6" s="67">
        <f t="shared" si="11"/>
        <v>18.100000000000001</v>
      </c>
      <c r="DK6" s="67">
        <f t="shared" si="11"/>
        <v>17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2.7</v>
      </c>
      <c r="DS6" s="67">
        <f t="shared" ref="DS6:EA6" si="12">IF(DS8="-",NA(),DS8)</f>
        <v>8.5</v>
      </c>
      <c r="DT6" s="67">
        <f t="shared" si="12"/>
        <v>14.3</v>
      </c>
      <c r="DU6" s="67">
        <f t="shared" si="12"/>
        <v>19.899999999999999</v>
      </c>
      <c r="DV6" s="67">
        <f t="shared" si="12"/>
        <v>25.2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13.6</v>
      </c>
      <c r="ED6" s="67">
        <f t="shared" ref="ED6:EL6" si="13">IF(ED8="-",NA(),ED8)</f>
        <v>26.7</v>
      </c>
      <c r="EE6" s="67">
        <f t="shared" si="13"/>
        <v>39.799999999999997</v>
      </c>
      <c r="EF6" s="67">
        <f t="shared" si="13"/>
        <v>52.2</v>
      </c>
      <c r="EG6" s="67">
        <f t="shared" si="13"/>
        <v>63.3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38196545</v>
      </c>
      <c r="EO6" s="68">
        <f t="shared" ref="EO6:EW6" si="14">IF(EO8="-",NA(),EO8)</f>
        <v>38266747</v>
      </c>
      <c r="EP6" s="68">
        <f t="shared" si="14"/>
        <v>38422078</v>
      </c>
      <c r="EQ6" s="68">
        <f t="shared" si="14"/>
        <v>38728032</v>
      </c>
      <c r="ER6" s="68">
        <f t="shared" si="14"/>
        <v>38689390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169</v>
      </c>
      <c r="B7" s="65">
        <f t="shared" ref="B7:AG7" si="15">B8</f>
        <v>2018</v>
      </c>
      <c r="C7" s="65">
        <f t="shared" si="15"/>
        <v>382141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14</v>
      </c>
      <c r="R7" s="65" t="str">
        <f t="shared" si="15"/>
        <v>-</v>
      </c>
      <c r="S7" s="65" t="str">
        <f t="shared" si="15"/>
        <v>ド 透 訓</v>
      </c>
      <c r="T7" s="65" t="str">
        <f t="shared" si="15"/>
        <v>救 感 へ 輪</v>
      </c>
      <c r="U7" s="66">
        <f>U8</f>
        <v>38019</v>
      </c>
      <c r="V7" s="66">
        <f>V8</f>
        <v>11772</v>
      </c>
      <c r="W7" s="65" t="str">
        <f>W8</f>
        <v>非該当</v>
      </c>
      <c r="X7" s="65" t="str">
        <f t="shared" si="15"/>
        <v>１０：１</v>
      </c>
      <c r="Y7" s="66">
        <f t="shared" si="15"/>
        <v>102</v>
      </c>
      <c r="Z7" s="66">
        <f t="shared" si="15"/>
        <v>50</v>
      </c>
      <c r="AA7" s="66" t="str">
        <f t="shared" si="15"/>
        <v>-</v>
      </c>
      <c r="AB7" s="66" t="str">
        <f t="shared" si="15"/>
        <v>-</v>
      </c>
      <c r="AC7" s="66">
        <f t="shared" si="15"/>
        <v>2</v>
      </c>
      <c r="AD7" s="66">
        <f t="shared" si="15"/>
        <v>154</v>
      </c>
      <c r="AE7" s="66">
        <f t="shared" si="15"/>
        <v>102</v>
      </c>
      <c r="AF7" s="66">
        <f t="shared" si="15"/>
        <v>50</v>
      </c>
      <c r="AG7" s="66">
        <f t="shared" si="15"/>
        <v>152</v>
      </c>
      <c r="AH7" s="67">
        <f>AH8</f>
        <v>73.2</v>
      </c>
      <c r="AI7" s="67">
        <f t="shared" ref="AI7:AQ7" si="16">AI8</f>
        <v>89.7</v>
      </c>
      <c r="AJ7" s="67">
        <f t="shared" si="16"/>
        <v>91.4</v>
      </c>
      <c r="AK7" s="67">
        <f t="shared" si="16"/>
        <v>93.4</v>
      </c>
      <c r="AL7" s="67">
        <f t="shared" si="16"/>
        <v>90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69.599999999999994</v>
      </c>
      <c r="AT7" s="67">
        <f t="shared" ref="AT7:BB7" si="17">AT8</f>
        <v>83.4</v>
      </c>
      <c r="AU7" s="67">
        <f t="shared" si="17"/>
        <v>83.9</v>
      </c>
      <c r="AV7" s="67">
        <f t="shared" si="17"/>
        <v>85.6</v>
      </c>
      <c r="AW7" s="67">
        <f t="shared" si="17"/>
        <v>81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44.9</v>
      </c>
      <c r="BE7" s="67">
        <f t="shared" ref="BE7:BM7" si="18">BE8</f>
        <v>21.5</v>
      </c>
      <c r="BF7" s="67">
        <f t="shared" si="18"/>
        <v>33.200000000000003</v>
      </c>
      <c r="BG7" s="67">
        <f t="shared" si="18"/>
        <v>38.4</v>
      </c>
      <c r="BH7" s="67">
        <f t="shared" si="18"/>
        <v>49.6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64.5</v>
      </c>
      <c r="BP7" s="67">
        <f t="shared" ref="BP7:BX7" si="19">BP8</f>
        <v>67.099999999999994</v>
      </c>
      <c r="BQ7" s="67">
        <f t="shared" si="19"/>
        <v>71.400000000000006</v>
      </c>
      <c r="BR7" s="67">
        <f t="shared" si="19"/>
        <v>71.3</v>
      </c>
      <c r="BS7" s="67">
        <f t="shared" si="19"/>
        <v>65.900000000000006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28885</v>
      </c>
      <c r="CA7" s="68">
        <f t="shared" ref="CA7:CI7" si="20">CA8</f>
        <v>30090</v>
      </c>
      <c r="CB7" s="68">
        <f t="shared" si="20"/>
        <v>28809</v>
      </c>
      <c r="CC7" s="68">
        <f t="shared" si="20"/>
        <v>30082</v>
      </c>
      <c r="CD7" s="68">
        <f t="shared" si="20"/>
        <v>30396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9691</v>
      </c>
      <c r="CL7" s="68">
        <f t="shared" ref="CL7:CT7" si="21">CL8</f>
        <v>10780</v>
      </c>
      <c r="CM7" s="68">
        <f t="shared" si="21"/>
        <v>11246</v>
      </c>
      <c r="CN7" s="68">
        <f t="shared" si="21"/>
        <v>11827</v>
      </c>
      <c r="CO7" s="68">
        <f t="shared" si="21"/>
        <v>12263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65</v>
      </c>
      <c r="CW7" s="67">
        <f t="shared" ref="CW7:DE7" si="22">CW8</f>
        <v>58.1</v>
      </c>
      <c r="CX7" s="67">
        <f t="shared" si="22"/>
        <v>58.2</v>
      </c>
      <c r="CY7" s="67">
        <f t="shared" si="22"/>
        <v>57.4</v>
      </c>
      <c r="CZ7" s="67">
        <f t="shared" si="22"/>
        <v>62.1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17.8</v>
      </c>
      <c r="DH7" s="67">
        <f t="shared" ref="DH7:DP7" si="23">DH8</f>
        <v>17.899999999999999</v>
      </c>
      <c r="DI7" s="67">
        <f t="shared" si="23"/>
        <v>17.600000000000001</v>
      </c>
      <c r="DJ7" s="67">
        <f t="shared" si="23"/>
        <v>18.100000000000001</v>
      </c>
      <c r="DK7" s="67">
        <f t="shared" si="23"/>
        <v>17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2.7</v>
      </c>
      <c r="DS7" s="67">
        <f t="shared" ref="DS7:EA7" si="24">DS8</f>
        <v>8.5</v>
      </c>
      <c r="DT7" s="67">
        <f t="shared" si="24"/>
        <v>14.3</v>
      </c>
      <c r="DU7" s="67">
        <f t="shared" si="24"/>
        <v>19.899999999999999</v>
      </c>
      <c r="DV7" s="67">
        <f t="shared" si="24"/>
        <v>25.2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13.6</v>
      </c>
      <c r="ED7" s="67">
        <f t="shared" ref="ED7:EL7" si="25">ED8</f>
        <v>26.7</v>
      </c>
      <c r="EE7" s="67">
        <f t="shared" si="25"/>
        <v>39.799999999999997</v>
      </c>
      <c r="EF7" s="67">
        <f t="shared" si="25"/>
        <v>52.2</v>
      </c>
      <c r="EG7" s="67">
        <f t="shared" si="25"/>
        <v>63.3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38196545</v>
      </c>
      <c r="EO7" s="68">
        <f t="shared" ref="EO7:EW7" si="26">EO8</f>
        <v>38266747</v>
      </c>
      <c r="EP7" s="68">
        <f t="shared" si="26"/>
        <v>38422078</v>
      </c>
      <c r="EQ7" s="68">
        <f t="shared" si="26"/>
        <v>38728032</v>
      </c>
      <c r="ER7" s="68">
        <f t="shared" si="26"/>
        <v>38689390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382141</v>
      </c>
      <c r="D8" s="70">
        <v>46</v>
      </c>
      <c r="E8" s="70">
        <v>6</v>
      </c>
      <c r="F8" s="70">
        <v>0</v>
      </c>
      <c r="G8" s="70">
        <v>1</v>
      </c>
      <c r="H8" s="70" t="s">
        <v>170</v>
      </c>
      <c r="I8" s="70" t="s">
        <v>171</v>
      </c>
      <c r="J8" s="70" t="s">
        <v>172</v>
      </c>
      <c r="K8" s="70" t="s">
        <v>173</v>
      </c>
      <c r="L8" s="70" t="s">
        <v>174</v>
      </c>
      <c r="M8" s="70" t="s">
        <v>175</v>
      </c>
      <c r="N8" s="70" t="s">
        <v>176</v>
      </c>
      <c r="O8" s="70" t="s">
        <v>177</v>
      </c>
      <c r="P8" s="70" t="s">
        <v>178</v>
      </c>
      <c r="Q8" s="71">
        <v>14</v>
      </c>
      <c r="R8" s="70" t="s">
        <v>38</v>
      </c>
      <c r="S8" s="70" t="s">
        <v>179</v>
      </c>
      <c r="T8" s="70" t="s">
        <v>180</v>
      </c>
      <c r="U8" s="71">
        <v>38019</v>
      </c>
      <c r="V8" s="71">
        <v>11772</v>
      </c>
      <c r="W8" s="70" t="s">
        <v>181</v>
      </c>
      <c r="X8" s="72" t="s">
        <v>182</v>
      </c>
      <c r="Y8" s="71">
        <v>102</v>
      </c>
      <c r="Z8" s="71">
        <v>50</v>
      </c>
      <c r="AA8" s="71" t="s">
        <v>38</v>
      </c>
      <c r="AB8" s="71" t="s">
        <v>38</v>
      </c>
      <c r="AC8" s="71">
        <v>2</v>
      </c>
      <c r="AD8" s="71">
        <v>154</v>
      </c>
      <c r="AE8" s="71">
        <v>102</v>
      </c>
      <c r="AF8" s="71">
        <v>50</v>
      </c>
      <c r="AG8" s="71">
        <v>152</v>
      </c>
      <c r="AH8" s="73">
        <v>73.2</v>
      </c>
      <c r="AI8" s="73">
        <v>89.7</v>
      </c>
      <c r="AJ8" s="73">
        <v>91.4</v>
      </c>
      <c r="AK8" s="73">
        <v>93.4</v>
      </c>
      <c r="AL8" s="73">
        <v>90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69.599999999999994</v>
      </c>
      <c r="AT8" s="73">
        <v>83.4</v>
      </c>
      <c r="AU8" s="73">
        <v>83.9</v>
      </c>
      <c r="AV8" s="73">
        <v>85.6</v>
      </c>
      <c r="AW8" s="73">
        <v>81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44.9</v>
      </c>
      <c r="BE8" s="74">
        <v>21.5</v>
      </c>
      <c r="BF8" s="74">
        <v>33.200000000000003</v>
      </c>
      <c r="BG8" s="74">
        <v>38.4</v>
      </c>
      <c r="BH8" s="74">
        <v>49.6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64.5</v>
      </c>
      <c r="BP8" s="73">
        <v>67.099999999999994</v>
      </c>
      <c r="BQ8" s="73">
        <v>71.400000000000006</v>
      </c>
      <c r="BR8" s="73">
        <v>71.3</v>
      </c>
      <c r="BS8" s="73">
        <v>65.900000000000006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28885</v>
      </c>
      <c r="CA8" s="74">
        <v>30090</v>
      </c>
      <c r="CB8" s="74">
        <v>28809</v>
      </c>
      <c r="CC8" s="74">
        <v>30082</v>
      </c>
      <c r="CD8" s="74">
        <v>30396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9691</v>
      </c>
      <c r="CL8" s="74">
        <v>10780</v>
      </c>
      <c r="CM8" s="74">
        <v>11246</v>
      </c>
      <c r="CN8" s="74">
        <v>11827</v>
      </c>
      <c r="CO8" s="74">
        <v>12263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65</v>
      </c>
      <c r="CW8" s="74">
        <v>58.1</v>
      </c>
      <c r="CX8" s="74">
        <v>58.2</v>
      </c>
      <c r="CY8" s="74">
        <v>57.4</v>
      </c>
      <c r="CZ8" s="74">
        <v>62.1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17.8</v>
      </c>
      <c r="DH8" s="74">
        <v>17.899999999999999</v>
      </c>
      <c r="DI8" s="74">
        <v>17.600000000000001</v>
      </c>
      <c r="DJ8" s="74">
        <v>18.100000000000001</v>
      </c>
      <c r="DK8" s="74">
        <v>17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2.7</v>
      </c>
      <c r="DS8" s="73">
        <v>8.5</v>
      </c>
      <c r="DT8" s="73">
        <v>14.3</v>
      </c>
      <c r="DU8" s="73">
        <v>19.899999999999999</v>
      </c>
      <c r="DV8" s="73">
        <v>25.2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13.6</v>
      </c>
      <c r="ED8" s="73">
        <v>26.7</v>
      </c>
      <c r="EE8" s="73">
        <v>39.799999999999997</v>
      </c>
      <c r="EF8" s="73">
        <v>52.2</v>
      </c>
      <c r="EG8" s="73">
        <v>63.3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38196545</v>
      </c>
      <c r="EO8" s="74">
        <v>38266747</v>
      </c>
      <c r="EP8" s="74">
        <v>38422078</v>
      </c>
      <c r="EQ8" s="74">
        <v>38728032</v>
      </c>
      <c r="ER8" s="74">
        <v>38689390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183</v>
      </c>
      <c r="C10" s="79" t="s">
        <v>184</v>
      </c>
      <c r="D10" s="79" t="s">
        <v>185</v>
      </c>
      <c r="E10" s="79" t="s">
        <v>186</v>
      </c>
      <c r="F10" s="79" t="s">
        <v>187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188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2020-01-18T03:07:00Z</cp:lastPrinted>
  <dcterms:created xsi:type="dcterms:W3CDTF">2019-12-05T07:42:51Z</dcterms:created>
  <dcterms:modified xsi:type="dcterms:W3CDTF">2020-02-14T05:08:25Z</dcterms:modified>
  <cp:category/>
</cp:coreProperties>
</file>