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bKrnew6m/DceQLAPllBfJigc+FiF5bjFLGJ6g1Z9Dmfe8Tcka1EOD0SRFQBvX8DNsIBc9NELH8LaOCs4MCT05g==" workbookSaltValue="LwizFBMkgQZA3OO2AYzS8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BZ51" i="4"/>
  <c r="IE76" i="4"/>
  <c r="BZ30" i="4"/>
  <c r="BG30" i="4"/>
  <c r="FX51" i="4"/>
  <c r="HP76" i="4"/>
  <c r="AV76" i="4"/>
  <c r="KO51" i="4"/>
  <c r="KO30" i="4"/>
  <c r="FX30" i="4"/>
  <c r="LE76" i="4"/>
  <c r="BG51" i="4"/>
  <c r="HA76" i="4"/>
  <c r="AN51" i="4"/>
  <c r="FE30" i="4"/>
  <c r="KP76" i="4"/>
  <c r="FE51" i="4"/>
  <c r="JV30" i="4"/>
  <c r="AN30" i="4"/>
  <c r="JV51" i="4"/>
  <c r="AG76" i="4"/>
  <c r="KA76" i="4"/>
  <c r="EL51" i="4"/>
  <c r="JC30" i="4"/>
  <c r="U30" i="4"/>
  <c r="R76" i="4"/>
  <c r="GL76" i="4"/>
  <c r="U51" i="4"/>
  <c r="EL30"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<sst xmlns="http://schemas.openxmlformats.org/spreadsheetml/2006/main" count="278" uniqueCount="131">
  <si>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</si>
  <si>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</si>
  <si>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</si>
  <si>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</si>
  <si>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</si>
  <si>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</si>
  <si>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</si>
  <si>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</si>
  <si>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</si>
  <si>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</si>
  <si>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</si>
  <si>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</si>
  <si>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</si>
  <si>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</si>
  <si>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</si>
  <si>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</si>
  <si>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</si>
  <si>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</si>
  <si>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</si>
  <si>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</si>
  <si>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</si>
  <si>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</si>
  <si>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</si>
  <si>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</si>
  <si>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</si>
  <si>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</si>
  <si>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</si>
  <si>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</si>
  <si>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</si>
  <si>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</si>
  <si>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</si>
  <si>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</si>
  <si>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</si>
  <si>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</si>
  <si>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</si>
  <si>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</si>
  <si>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</si>
  <si>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</si>
  <si>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</si>
  <si>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</si>
  <si>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</si>
  <si>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</si>
  <si>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</si>
  <si>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</si>
  <si>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</si>
  <si>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</si>
  <si>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</si>
  <si>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</si>
  <si>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</si>
  <si>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</si>
  <si>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</si>
  <si>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</si>
  <si>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</si>
  <si>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</si>
  <si>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</si>
  <si>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</si>
  <si>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</si>
  <si>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</si>
  <si>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</si>
  <si>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</si>
  <si>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</si>
  <si>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</si>
  <si>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</si>
  <si>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</si>
  <si>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</si>
  <si>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</si>
  <si>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</si>
  <si>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</si>
  <si>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</si>
  <si>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</si>
  <si>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</si>
  <si>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</si>
  <si>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</si>
  <si>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</si>
  <si>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</si>
  <si>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</si>
  <si>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</si>
  <si>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</si>
  <si>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</si>
  <si>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</si>
  <si>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</si>
  <si>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</si>
  <si>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</si>
  <si>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</si>
  <si>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</si>
  <si>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</si>
  <si>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</si>
  <si>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</si>
  <si>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</si>
  <si>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</si>
  <si>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</si>
  <si>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</si>
  <si>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</si>
  <si>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</si>
  <si>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</si>
  <si>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</si>
  <si>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</si>
  <si>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</si>
  <si>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</si>
  <si>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</si>
  <si>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</si>
  <si>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</si>
  <si>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</si>
  <si>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</si>
  <si>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</si>
  <si>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</si>
  <si>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</si>
  <si>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</si>
  <si>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</si>
  <si>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</si>
  <si>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高速バス利用者駐車場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</si>
  <si>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</si>
  <si>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</si>
  <si>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</si>
  <si>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</si>
  <si>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</si>
  <si>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</si>
  <si>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</si>
  <si>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</si>
  <si>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</si>
  <si>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</si>
  <si>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</si>
  <si>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</si>
  <si>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</si>
  <si>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</si>
  <si>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</si>
  <si>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</si>
  <si>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しかし、「⑧設備投資見込額」はゲート式システムを導入しているため機器類の更新時の設備投資額が必要となっている。              
              </t>
    <rPh sb="91" eb="92">
      <t>ガク</t>
    </rPh>
    <rPh sb="93" eb="95">
      <t>ヒツヨウ</t>
    </rPh>
    <phoneticPr fontId="15"/>
  </si>
  <si>
    <t>　ゲート式の平面駐車場で、一般利用者のみを対象としている。
　市内において重要な広域交通結節拠点であり、市外からの利用者も多い。今後も現状の需要は維持されると思われるが、稼働率の向上に向けたさらなる改善を実施していく必要がある。</t>
    <rPh sb="4" eb="5">
      <t>シキ</t>
    </rPh>
    <rPh sb="6" eb="8">
      <t>ヘイメン</t>
    </rPh>
    <rPh sb="8" eb="11">
      <t>チュウシャジョウ</t>
    </rPh>
    <rPh sb="13" eb="15">
      <t>イッパン</t>
    </rPh>
    <rPh sb="15" eb="18">
      <t>リヨウシャ</t>
    </rPh>
    <rPh sb="21" eb="23">
      <t>タイショウ</t>
    </rPh>
    <rPh sb="31" eb="33">
      <t>シナイ</t>
    </rPh>
    <rPh sb="37" eb="39">
      <t>ジュウヨウ</t>
    </rPh>
    <rPh sb="40" eb="42">
      <t>コウイキ</t>
    </rPh>
    <rPh sb="42" eb="44">
      <t>コウツウ</t>
    </rPh>
    <rPh sb="44" eb="46">
      <t>ケッセツ</t>
    </rPh>
    <rPh sb="46" eb="48">
      <t>キョテン</t>
    </rPh>
    <rPh sb="59" eb="60">
      <t>シャ</t>
    </rPh>
    <rPh sb="64" eb="66">
      <t>コンゴ</t>
    </rPh>
    <rPh sb="67" eb="69">
      <t>ゲンジョウ</t>
    </rPh>
    <rPh sb="70" eb="72">
      <t>ジュヨウ</t>
    </rPh>
    <rPh sb="73" eb="75">
      <t>イジ</t>
    </rPh>
    <rPh sb="79" eb="80">
      <t>オモ</t>
    </rPh>
    <rPh sb="85" eb="87">
      <t>カドウ</t>
    </rPh>
    <rPh sb="87" eb="88">
      <t>リツ</t>
    </rPh>
    <rPh sb="89" eb="91">
      <t>コウジョウ</t>
    </rPh>
    <rPh sb="92" eb="93">
      <t>ム</t>
    </rPh>
    <rPh sb="99" eb="101">
      <t>カイゼン</t>
    </rPh>
    <rPh sb="102" eb="104">
      <t>ジッシ</t>
    </rPh>
    <rPh sb="108" eb="110">
      <t>ヒツヨウ</t>
    </rPh>
    <phoneticPr fontId="5"/>
  </si>
  <si>
    <t>　「①収益的収支率」は100％以上を維持しており、今後も健全経営が出来るものと思われるが「④売上高ＧＯＰ比率」「⑤ＥＢＩＴＤＡ」は微減傾向であり、類似施設よりも低いことから経営改善を検討する余地もある。</t>
    <rPh sb="15" eb="17">
      <t>イジョウ</t>
    </rPh>
    <rPh sb="18" eb="20">
      <t>イジ</t>
    </rPh>
    <rPh sb="25" eb="27">
      <t>コンゴ</t>
    </rPh>
    <rPh sb="28" eb="30">
      <t>ケンゼン</t>
    </rPh>
    <rPh sb="30" eb="32">
      <t>ケイエイ</t>
    </rPh>
    <rPh sb="33" eb="35">
      <t>デキ</t>
    </rPh>
    <rPh sb="39" eb="40">
      <t>オモ</t>
    </rPh>
    <rPh sb="65" eb="67">
      <t>ビゲン</t>
    </rPh>
    <rPh sb="67" eb="69">
      <t>ケイコウ</t>
    </rPh>
    <rPh sb="73" eb="75">
      <t>ルイジ</t>
    </rPh>
    <rPh sb="75" eb="77">
      <t>シセツ</t>
    </rPh>
    <rPh sb="80" eb="81">
      <t>ヒク</t>
    </rPh>
    <rPh sb="86" eb="88">
      <t>ケイエイ</t>
    </rPh>
    <rPh sb="88" eb="90">
      <t>カイゼン</t>
    </rPh>
    <rPh sb="91" eb="93">
      <t>ケントウ</t>
    </rPh>
    <rPh sb="95" eb="97">
      <t>ヨチ</t>
    </rPh>
    <phoneticPr fontId="15"/>
  </si>
  <si>
    <t>　「⑪稼働率」はH28から2年続けて増加したものの、類似施設との比較において、低い状況であるため経営改善に向けた取り組みが必要である。</t>
    <rPh sb="14" eb="15">
      <t>ネン</t>
    </rPh>
    <rPh sb="15" eb="16">
      <t>ツヅ</t>
    </rPh>
    <rPh sb="18" eb="20">
      <t>ゾウカ</t>
    </rPh>
    <rPh sb="39" eb="40">
      <t>ヒク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</si>
</sst>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128.1</c:v>
                </c:pt>
                <c:pt idx="1">
                  <c:v>124.7</c:v>
                </c:pt>
                <c:pt idx="2">
                  <c:v>121.8</c:v>
                </c:pt>
                <c:pt idx="3">
                  <c:v>110.3</c:v>
                </c:pt>
                <c:pt idx="4">
                  <c:v>110.3</c:v>
                </c:pt>
              </c:numCache>
            </c:numRef>
          </c:val>
          <c:extLst>
            <c:ext xmlns:c16="http://schemas.microsoft.com/office/drawing/2014/chart" uri="{C3380CC4-5D6E-409C-BE32-E72D297353CC}">
              <c16:uniqueId val="{00000000-AA0D-4092-91C7-988CF6567098}"/>
            </c:ext>
          </c:extLst>
        </c:ser>
        <c:dLbls>
          <c:showLegendKey val="0"/>
          <c:showVal val="0"/>
          <c:showCatName val="0"/>
          <c:showSerName val="0"/>
          <c:showPercent val="0"/>
          <c:showBubbleSize val="0"/>
        </c:dLbls>
        <c:gapWidth val="150"/>
        <c:axId val="-248940912"/>
        <c:axId val="-24894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A0D-4092-91C7-988CF6567098}"/>
            </c:ext>
          </c:extLst>
        </c:ser>
        <c:dLbls>
          <c:showLegendKey val="0"/>
          <c:showVal val="0"/>
          <c:showCatName val="0"/>
          <c:showSerName val="0"/>
          <c:showPercent val="0"/>
          <c:showBubbleSize val="0"/>
        </c:dLbls>
        <c:marker val="1"/>
        <c:smooth val="0"/>
        <c:axId val="-248940912"/>
        <c:axId val="-248943088"/>
      </c:lineChart>
      <c:dateAx>
        <c:axId val="-248940912"/>
        <c:scaling>
          <c:orientation val="minMax"/>
        </c:scaling>
        <c:delete val="1"/>
        <c:axPos val="b"/>
        <c:numFmt formatCode="ge" sourceLinked="1"/>
        <c:majorTickMark val="none"/>
        <c:minorTickMark val="none"/>
        <c:tickLblPos val="none"/>
        <c:crossAx val="-248943088"/>
        <c:crosses val="autoZero"/>
        <c:auto val="1"/>
        <c:lblOffset val="100"/>
        <c:baseTimeUnit val="years"/>
      </c:dateAx>
      <c:valAx>
        <c:axId val="-24894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94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BB-4D33-B13C-9B2E68915D9B}"/>
            </c:ext>
          </c:extLst>
        </c:ser>
        <c:dLbls>
          <c:showLegendKey val="0"/>
          <c:showVal val="0"/>
          <c:showCatName val="0"/>
          <c:showSerName val="0"/>
          <c:showPercent val="0"/>
          <c:showBubbleSize val="0"/>
        </c:dLbls>
        <c:gapWidth val="150"/>
        <c:axId val="-248942000"/>
        <c:axId val="-3694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82BB-4D33-B13C-9B2E68915D9B}"/>
            </c:ext>
          </c:extLst>
        </c:ser>
        <c:dLbls>
          <c:showLegendKey val="0"/>
          <c:showVal val="0"/>
          <c:showCatName val="0"/>
          <c:showSerName val="0"/>
          <c:showPercent val="0"/>
          <c:showBubbleSize val="0"/>
        </c:dLbls>
        <c:marker val="1"/>
        <c:smooth val="0"/>
        <c:axId val="-248942000"/>
        <c:axId val="-369443232"/>
      </c:lineChart>
      <c:dateAx>
        <c:axId val="-248942000"/>
        <c:scaling>
          <c:orientation val="minMax"/>
        </c:scaling>
        <c:delete val="1"/>
        <c:axPos val="b"/>
        <c:numFmt formatCode="ge" sourceLinked="1"/>
        <c:majorTickMark val="none"/>
        <c:minorTickMark val="none"/>
        <c:tickLblPos val="none"/>
        <c:crossAx val="-369443232"/>
        <c:crosses val="autoZero"/>
        <c:auto val="1"/>
        <c:lblOffset val="100"/>
        <c:baseTimeUnit val="years"/>
      </c:dateAx>
      <c:valAx>
        <c:axId val="-3694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94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AD9-4F54-8570-8F283AD8909B}"/>
            </c:ext>
          </c:extLst>
        </c:ser>
        <c:dLbls>
          <c:showLegendKey val="0"/>
          <c:showVal val="0"/>
          <c:showCatName val="0"/>
          <c:showSerName val="0"/>
          <c:showPercent val="0"/>
          <c:showBubbleSize val="0"/>
        </c:dLbls>
        <c:gapWidth val="150"/>
        <c:axId val="-2141666736"/>
        <c:axId val="-214166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D9-4F54-8570-8F283AD8909B}"/>
            </c:ext>
          </c:extLst>
        </c:ser>
        <c:dLbls>
          <c:showLegendKey val="0"/>
          <c:showVal val="0"/>
          <c:showCatName val="0"/>
          <c:showSerName val="0"/>
          <c:showPercent val="0"/>
          <c:showBubbleSize val="0"/>
        </c:dLbls>
        <c:marker val="1"/>
        <c:smooth val="0"/>
        <c:axId val="-2141666736"/>
        <c:axId val="-2141663472"/>
      </c:lineChart>
      <c:dateAx>
        <c:axId val="-2141666736"/>
        <c:scaling>
          <c:orientation val="minMax"/>
        </c:scaling>
        <c:delete val="1"/>
        <c:axPos val="b"/>
        <c:numFmt formatCode="ge" sourceLinked="1"/>
        <c:majorTickMark val="none"/>
        <c:minorTickMark val="none"/>
        <c:tickLblPos val="none"/>
        <c:crossAx val="-2141663472"/>
        <c:crosses val="autoZero"/>
        <c:auto val="1"/>
        <c:lblOffset val="100"/>
        <c:baseTimeUnit val="years"/>
      </c:dateAx>
      <c:valAx>
        <c:axId val="-214166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BF5-4640-984B-DA3EA943D8AB}"/>
            </c:ext>
          </c:extLst>
        </c:ser>
        <c:dLbls>
          <c:showLegendKey val="0"/>
          <c:showVal val="0"/>
          <c:showCatName val="0"/>
          <c:showSerName val="0"/>
          <c:showPercent val="0"/>
          <c:showBubbleSize val="0"/>
        </c:dLbls>
        <c:gapWidth val="150"/>
        <c:axId val="-2141669456"/>
        <c:axId val="-214166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F5-4640-984B-DA3EA943D8AB}"/>
            </c:ext>
          </c:extLst>
        </c:ser>
        <c:dLbls>
          <c:showLegendKey val="0"/>
          <c:showVal val="0"/>
          <c:showCatName val="0"/>
          <c:showSerName val="0"/>
          <c:showPercent val="0"/>
          <c:showBubbleSize val="0"/>
        </c:dLbls>
        <c:marker val="1"/>
        <c:smooth val="0"/>
        <c:axId val="-2141669456"/>
        <c:axId val="-2141664016"/>
      </c:lineChart>
      <c:dateAx>
        <c:axId val="-2141669456"/>
        <c:scaling>
          <c:orientation val="minMax"/>
        </c:scaling>
        <c:delete val="1"/>
        <c:axPos val="b"/>
        <c:numFmt formatCode="ge" sourceLinked="1"/>
        <c:majorTickMark val="none"/>
        <c:minorTickMark val="none"/>
        <c:tickLblPos val="none"/>
        <c:crossAx val="-2141664016"/>
        <c:crosses val="autoZero"/>
        <c:auto val="1"/>
        <c:lblOffset val="100"/>
        <c:baseTimeUnit val="years"/>
      </c:dateAx>
      <c:valAx>
        <c:axId val="-214166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98-4116-8356-230DEECDC944}"/>
            </c:ext>
          </c:extLst>
        </c:ser>
        <c:dLbls>
          <c:showLegendKey val="0"/>
          <c:showVal val="0"/>
          <c:showCatName val="0"/>
          <c:showSerName val="0"/>
          <c:showPercent val="0"/>
          <c:showBubbleSize val="0"/>
        </c:dLbls>
        <c:gapWidth val="150"/>
        <c:axId val="-2141662928"/>
        <c:axId val="-214167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6F98-4116-8356-230DEECDC944}"/>
            </c:ext>
          </c:extLst>
        </c:ser>
        <c:dLbls>
          <c:showLegendKey val="0"/>
          <c:showVal val="0"/>
          <c:showCatName val="0"/>
          <c:showSerName val="0"/>
          <c:showPercent val="0"/>
          <c:showBubbleSize val="0"/>
        </c:dLbls>
        <c:marker val="1"/>
        <c:smooth val="0"/>
        <c:axId val="-2141662928"/>
        <c:axId val="-2141676528"/>
      </c:lineChart>
      <c:dateAx>
        <c:axId val="-2141662928"/>
        <c:scaling>
          <c:orientation val="minMax"/>
        </c:scaling>
        <c:delete val="1"/>
        <c:axPos val="b"/>
        <c:numFmt formatCode="ge" sourceLinked="1"/>
        <c:majorTickMark val="none"/>
        <c:minorTickMark val="none"/>
        <c:tickLblPos val="none"/>
        <c:crossAx val="-2141676528"/>
        <c:crosses val="autoZero"/>
        <c:auto val="1"/>
        <c:lblOffset val="100"/>
        <c:baseTimeUnit val="years"/>
      </c:dateAx>
      <c:valAx>
        <c:axId val="-214167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63A-4E91-BD81-4F4A459431DE}"/>
            </c:ext>
          </c:extLst>
        </c:ser>
        <c:dLbls>
          <c:showLegendKey val="0"/>
          <c:showVal val="0"/>
          <c:showCatName val="0"/>
          <c:showSerName val="0"/>
          <c:showPercent val="0"/>
          <c:showBubbleSize val="0"/>
        </c:dLbls>
        <c:gapWidth val="150"/>
        <c:axId val="-2141672720"/>
        <c:axId val="-214167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863A-4E91-BD81-4F4A459431DE}"/>
            </c:ext>
          </c:extLst>
        </c:ser>
        <c:dLbls>
          <c:showLegendKey val="0"/>
          <c:showVal val="0"/>
          <c:showCatName val="0"/>
          <c:showSerName val="0"/>
          <c:showPercent val="0"/>
          <c:showBubbleSize val="0"/>
        </c:dLbls>
        <c:marker val="1"/>
        <c:smooth val="0"/>
        <c:axId val="-2141672720"/>
        <c:axId val="-2141675440"/>
      </c:lineChart>
      <c:dateAx>
        <c:axId val="-2141672720"/>
        <c:scaling>
          <c:orientation val="minMax"/>
        </c:scaling>
        <c:delete val="1"/>
        <c:axPos val="b"/>
        <c:numFmt formatCode="ge" sourceLinked="1"/>
        <c:majorTickMark val="none"/>
        <c:minorTickMark val="none"/>
        <c:tickLblPos val="none"/>
        <c:crossAx val="-2141675440"/>
        <c:crosses val="autoZero"/>
        <c:auto val="1"/>
        <c:lblOffset val="100"/>
        <c:baseTimeUnit val="years"/>
      </c:dateAx>
      <c:valAx>
        <c:axId val="-214167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67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82.8</c:v>
                </c:pt>
                <c:pt idx="1">
                  <c:v>82.8</c:v>
                </c:pt>
                <c:pt idx="2">
                  <c:v>51.7</c:v>
                </c:pt>
                <c:pt idx="3">
                  <c:v>117.2</c:v>
                </c:pt>
                <c:pt idx="4">
                  <c:v>131</c:v>
                </c:pt>
              </c:numCache>
            </c:numRef>
          </c:val>
          <c:extLst>
            <c:ext xmlns:c16="http://schemas.microsoft.com/office/drawing/2014/chart" uri="{C3380CC4-5D6E-409C-BE32-E72D297353CC}">
              <c16:uniqueId val="{00000000-87DE-481B-BADD-AAE10B39ABBA}"/>
            </c:ext>
          </c:extLst>
        </c:ser>
        <c:dLbls>
          <c:showLegendKey val="0"/>
          <c:showVal val="0"/>
          <c:showCatName val="0"/>
          <c:showSerName val="0"/>
          <c:showPercent val="0"/>
          <c:showBubbleSize val="0"/>
        </c:dLbls>
        <c:gapWidth val="150"/>
        <c:axId val="-2141665104"/>
        <c:axId val="-214166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87DE-481B-BADD-AAE10B39ABBA}"/>
            </c:ext>
          </c:extLst>
        </c:ser>
        <c:dLbls>
          <c:showLegendKey val="0"/>
          <c:showVal val="0"/>
          <c:showCatName val="0"/>
          <c:showSerName val="0"/>
          <c:showPercent val="0"/>
          <c:showBubbleSize val="0"/>
        </c:dLbls>
        <c:marker val="1"/>
        <c:smooth val="0"/>
        <c:axId val="-2141665104"/>
        <c:axId val="-2141666192"/>
      </c:lineChart>
      <c:dateAx>
        <c:axId val="-2141665104"/>
        <c:scaling>
          <c:orientation val="minMax"/>
        </c:scaling>
        <c:delete val="1"/>
        <c:axPos val="b"/>
        <c:numFmt formatCode="ge" sourceLinked="1"/>
        <c:majorTickMark val="none"/>
        <c:minorTickMark val="none"/>
        <c:tickLblPos val="none"/>
        <c:crossAx val="-2141666192"/>
        <c:crosses val="autoZero"/>
        <c:auto val="1"/>
        <c:lblOffset val="100"/>
        <c:baseTimeUnit val="years"/>
      </c:dateAx>
      <c:valAx>
        <c:axId val="-214166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21.9</c:v>
                </c:pt>
                <c:pt idx="1">
                  <c:v>19.8</c:v>
                </c:pt>
                <c:pt idx="2">
                  <c:v>17.899999999999999</c:v>
                </c:pt>
                <c:pt idx="3">
                  <c:v>9.3000000000000007</c:v>
                </c:pt>
                <c:pt idx="4">
                  <c:v>9.3000000000000007</c:v>
                </c:pt>
              </c:numCache>
            </c:numRef>
          </c:val>
          <c:extLst>
            <c:ext xmlns:c16="http://schemas.microsoft.com/office/drawing/2014/chart" uri="{C3380CC4-5D6E-409C-BE32-E72D297353CC}">
              <c16:uniqueId val="{00000000-93E9-4D0C-8D71-3994F4E455BF}"/>
            </c:ext>
          </c:extLst>
        </c:ser>
        <c:dLbls>
          <c:showLegendKey val="0"/>
          <c:showVal val="0"/>
          <c:showCatName val="0"/>
          <c:showSerName val="0"/>
          <c:showPercent val="0"/>
          <c:showBubbleSize val="0"/>
        </c:dLbls>
        <c:gapWidth val="150"/>
        <c:axId val="-2141664560"/>
        <c:axId val="-214166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93E9-4D0C-8D71-3994F4E455BF}"/>
            </c:ext>
          </c:extLst>
        </c:ser>
        <c:dLbls>
          <c:showLegendKey val="0"/>
          <c:showVal val="0"/>
          <c:showCatName val="0"/>
          <c:showSerName val="0"/>
          <c:showPercent val="0"/>
          <c:showBubbleSize val="0"/>
        </c:dLbls>
        <c:marker val="1"/>
        <c:smooth val="0"/>
        <c:axId val="-2141664560"/>
        <c:axId val="-2141661296"/>
      </c:lineChart>
      <c:dateAx>
        <c:axId val="-2141664560"/>
        <c:scaling>
          <c:orientation val="minMax"/>
        </c:scaling>
        <c:delete val="1"/>
        <c:axPos val="b"/>
        <c:numFmt formatCode="ge" sourceLinked="1"/>
        <c:majorTickMark val="none"/>
        <c:minorTickMark val="none"/>
        <c:tickLblPos val="none"/>
        <c:crossAx val="-2141661296"/>
        <c:crosses val="autoZero"/>
        <c:auto val="1"/>
        <c:lblOffset val="100"/>
        <c:baseTimeUnit val="years"/>
      </c:dateAx>
      <c:valAx>
        <c:axId val="-214166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166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976</c:v>
                </c:pt>
                <c:pt idx="1">
                  <c:v>897</c:v>
                </c:pt>
                <c:pt idx="2">
                  <c:v>795</c:v>
                </c:pt>
                <c:pt idx="3">
                  <c:v>413</c:v>
                </c:pt>
                <c:pt idx="4">
                  <c:v>413</c:v>
                </c:pt>
              </c:numCache>
            </c:numRef>
          </c:val>
          <c:extLst>
            <c:ext xmlns:c16="http://schemas.microsoft.com/office/drawing/2014/chart" uri="{C3380CC4-5D6E-409C-BE32-E72D297353CC}">
              <c16:uniqueId val="{00000000-095A-4618-8F94-47486A6E0E8D}"/>
            </c:ext>
          </c:extLst>
        </c:ser>
        <c:dLbls>
          <c:showLegendKey val="0"/>
          <c:showVal val="0"/>
          <c:showCatName val="0"/>
          <c:showSerName val="0"/>
          <c:showPercent val="0"/>
          <c:showBubbleSize val="0"/>
        </c:dLbls>
        <c:gapWidth val="150"/>
        <c:axId val="-2141675984"/>
        <c:axId val="-214166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095A-4618-8F94-47486A6E0E8D}"/>
            </c:ext>
          </c:extLst>
        </c:ser>
        <c:dLbls>
          <c:showLegendKey val="0"/>
          <c:showVal val="0"/>
          <c:showCatName val="0"/>
          <c:showSerName val="0"/>
          <c:showPercent val="0"/>
          <c:showBubbleSize val="0"/>
        </c:dLbls>
        <c:marker val="1"/>
        <c:smooth val="0"/>
        <c:axId val="-2141675984"/>
        <c:axId val="-2141668912"/>
      </c:lineChart>
      <c:dateAx>
        <c:axId val="-2141675984"/>
        <c:scaling>
          <c:orientation val="minMax"/>
        </c:scaling>
        <c:delete val="1"/>
        <c:axPos val="b"/>
        <c:numFmt formatCode="ge" sourceLinked="1"/>
        <c:majorTickMark val="none"/>
        <c:minorTickMark val="none"/>
        <c:tickLblPos val="none"/>
        <c:crossAx val="-2141668912"/>
        <c:crosses val="autoZero"/>
        <c:auto val="1"/>
        <c:lblOffset val="100"/>
        <c:baseTimeUnit val="years"/>
      </c:dateAx>
      <c:valAx>
        <c:axId val="-214166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67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高速バス利用者駐車場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128.1</v>
      </c>
      <c r="V31" s="110"/>
      <c r="W31" s="110"/>
      <c r="X31" s="110"/>
      <c r="Y31" s="110"/>
      <c r="Z31" s="110"/>
      <c r="AA31" s="110"/>
      <c r="AB31" s="110"/>
      <c r="AC31" s="110"/>
      <c r="AD31" s="110"/>
      <c r="AE31" s="110"/>
      <c r="AF31" s="110"/>
      <c r="AG31" s="110"/>
      <c r="AH31" s="110"/>
      <c r="AI31" s="110"/>
      <c r="AJ31" s="110"/>
      <c r="AK31" s="110"/>
      <c r="AL31" s="110"/>
      <c r="AM31" s="110"/>
      <c r="AN31" s="110">
        <f>データ!Z7</f>
        <v>124.7</v>
      </c>
      <c r="AO31" s="110"/>
      <c r="AP31" s="110"/>
      <c r="AQ31" s="110"/>
      <c r="AR31" s="110"/>
      <c r="AS31" s="110"/>
      <c r="AT31" s="110"/>
      <c r="AU31" s="110"/>
      <c r="AV31" s="110"/>
      <c r="AW31" s="110"/>
      <c r="AX31" s="110"/>
      <c r="AY31" s="110"/>
      <c r="AZ31" s="110"/>
      <c r="BA31" s="110"/>
      <c r="BB31" s="110"/>
      <c r="BC31" s="110"/>
      <c r="BD31" s="110"/>
      <c r="BE31" s="110"/>
      <c r="BF31" s="110"/>
      <c r="BG31" s="110">
        <f>データ!AA7</f>
        <v>121.8</v>
      </c>
      <c r="BH31" s="110"/>
      <c r="BI31" s="110"/>
      <c r="BJ31" s="110"/>
      <c r="BK31" s="110"/>
      <c r="BL31" s="110"/>
      <c r="BM31" s="110"/>
      <c r="BN31" s="110"/>
      <c r="BO31" s="110"/>
      <c r="BP31" s="110"/>
      <c r="BQ31" s="110"/>
      <c r="BR31" s="110"/>
      <c r="BS31" s="110"/>
      <c r="BT31" s="110"/>
      <c r="BU31" s="110"/>
      <c r="BV31" s="110"/>
      <c r="BW31" s="110"/>
      <c r="BX31" s="110"/>
      <c r="BY31" s="110"/>
      <c r="BZ31" s="110">
        <f>データ!AB7</f>
        <v>110.3</v>
      </c>
      <c r="CA31" s="110"/>
      <c r="CB31" s="110"/>
      <c r="CC31" s="110"/>
      <c r="CD31" s="110"/>
      <c r="CE31" s="110"/>
      <c r="CF31" s="110"/>
      <c r="CG31" s="110"/>
      <c r="CH31" s="110"/>
      <c r="CI31" s="110"/>
      <c r="CJ31" s="110"/>
      <c r="CK31" s="110"/>
      <c r="CL31" s="110"/>
      <c r="CM31" s="110"/>
      <c r="CN31" s="110"/>
      <c r="CO31" s="110"/>
      <c r="CP31" s="110"/>
      <c r="CQ31" s="110"/>
      <c r="CR31" s="110"/>
      <c r="CS31" s="110">
        <f>データ!AC7</f>
        <v>110.3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82.8</v>
      </c>
      <c r="JD31" s="81"/>
      <c r="JE31" s="81"/>
      <c r="JF31" s="81"/>
      <c r="JG31" s="81"/>
      <c r="JH31" s="81"/>
      <c r="JI31" s="81"/>
      <c r="JJ31" s="81"/>
      <c r="JK31" s="81"/>
      <c r="JL31" s="81"/>
      <c r="JM31" s="81"/>
      <c r="JN31" s="81"/>
      <c r="JO31" s="81"/>
      <c r="JP31" s="81"/>
      <c r="JQ31" s="81"/>
      <c r="JR31" s="81"/>
      <c r="JS31" s="81"/>
      <c r="JT31" s="81"/>
      <c r="JU31" s="82"/>
      <c r="JV31" s="80">
        <f>データ!DL7</f>
        <v>82.8</v>
      </c>
      <c r="JW31" s="81"/>
      <c r="JX31" s="81"/>
      <c r="JY31" s="81"/>
      <c r="JZ31" s="81"/>
      <c r="KA31" s="81"/>
      <c r="KB31" s="81"/>
      <c r="KC31" s="81"/>
      <c r="KD31" s="81"/>
      <c r="KE31" s="81"/>
      <c r="KF31" s="81"/>
      <c r="KG31" s="81"/>
      <c r="KH31" s="81"/>
      <c r="KI31" s="81"/>
      <c r="KJ31" s="81"/>
      <c r="KK31" s="81"/>
      <c r="KL31" s="81"/>
      <c r="KM31" s="81"/>
      <c r="KN31" s="82"/>
      <c r="KO31" s="80">
        <f>データ!DM7</f>
        <v>51.7</v>
      </c>
      <c r="KP31" s="81"/>
      <c r="KQ31" s="81"/>
      <c r="KR31" s="81"/>
      <c r="KS31" s="81"/>
      <c r="KT31" s="81"/>
      <c r="KU31" s="81"/>
      <c r="KV31" s="81"/>
      <c r="KW31" s="81"/>
      <c r="KX31" s="81"/>
      <c r="KY31" s="81"/>
      <c r="KZ31" s="81"/>
      <c r="LA31" s="81"/>
      <c r="LB31" s="81"/>
      <c r="LC31" s="81"/>
      <c r="LD31" s="81"/>
      <c r="LE31" s="81"/>
      <c r="LF31" s="81"/>
      <c r="LG31" s="82"/>
      <c r="LH31" s="80">
        <f>データ!DN7</f>
        <v>117.2</v>
      </c>
      <c r="LI31" s="81"/>
      <c r="LJ31" s="81"/>
      <c r="LK31" s="81"/>
      <c r="LL31" s="81"/>
      <c r="LM31" s="81"/>
      <c r="LN31" s="81"/>
      <c r="LO31" s="81"/>
      <c r="LP31" s="81"/>
      <c r="LQ31" s="81"/>
      <c r="LR31" s="81"/>
      <c r="LS31" s="81"/>
      <c r="LT31" s="81"/>
      <c r="LU31" s="81"/>
      <c r="LV31" s="81"/>
      <c r="LW31" s="81"/>
      <c r="LX31" s="81"/>
      <c r="LY31" s="81"/>
      <c r="LZ31" s="82"/>
      <c r="MA31" s="80">
        <f>データ!DO7</f>
        <v>131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21.9</v>
      </c>
      <c r="EM52" s="110"/>
      <c r="EN52" s="110"/>
      <c r="EO52" s="110"/>
      <c r="EP52" s="110"/>
      <c r="EQ52" s="110"/>
      <c r="ER52" s="110"/>
      <c r="ES52" s="110"/>
      <c r="ET52" s="110"/>
      <c r="EU52" s="110"/>
      <c r="EV52" s="110"/>
      <c r="EW52" s="110"/>
      <c r="EX52" s="110"/>
      <c r="EY52" s="110"/>
      <c r="EZ52" s="110"/>
      <c r="FA52" s="110"/>
      <c r="FB52" s="110"/>
      <c r="FC52" s="110"/>
      <c r="FD52" s="110"/>
      <c r="FE52" s="110">
        <f>データ!BG7</f>
        <v>19.8</v>
      </c>
      <c r="FF52" s="110"/>
      <c r="FG52" s="110"/>
      <c r="FH52" s="110"/>
      <c r="FI52" s="110"/>
      <c r="FJ52" s="110"/>
      <c r="FK52" s="110"/>
      <c r="FL52" s="110"/>
      <c r="FM52" s="110"/>
      <c r="FN52" s="110"/>
      <c r="FO52" s="110"/>
      <c r="FP52" s="110"/>
      <c r="FQ52" s="110"/>
      <c r="FR52" s="110"/>
      <c r="FS52" s="110"/>
      <c r="FT52" s="110"/>
      <c r="FU52" s="110"/>
      <c r="FV52" s="110"/>
      <c r="FW52" s="110"/>
      <c r="FX52" s="110">
        <f>データ!BH7</f>
        <v>17.899999999999999</v>
      </c>
      <c r="FY52" s="110"/>
      <c r="FZ52" s="110"/>
      <c r="GA52" s="110"/>
      <c r="GB52" s="110"/>
      <c r="GC52" s="110"/>
      <c r="GD52" s="110"/>
      <c r="GE52" s="110"/>
      <c r="GF52" s="110"/>
      <c r="GG52" s="110"/>
      <c r="GH52" s="110"/>
      <c r="GI52" s="110"/>
      <c r="GJ52" s="110"/>
      <c r="GK52" s="110"/>
      <c r="GL52" s="110"/>
      <c r="GM52" s="110"/>
      <c r="GN52" s="110"/>
      <c r="GO52" s="110"/>
      <c r="GP52" s="110"/>
      <c r="GQ52" s="110">
        <f>データ!BI7</f>
        <v>9.3000000000000007</v>
      </c>
      <c r="GR52" s="110"/>
      <c r="GS52" s="110"/>
      <c r="GT52" s="110"/>
      <c r="GU52" s="110"/>
      <c r="GV52" s="110"/>
      <c r="GW52" s="110"/>
      <c r="GX52" s="110"/>
      <c r="GY52" s="110"/>
      <c r="GZ52" s="110"/>
      <c r="HA52" s="110"/>
      <c r="HB52" s="110"/>
      <c r="HC52" s="110"/>
      <c r="HD52" s="110"/>
      <c r="HE52" s="110"/>
      <c r="HF52" s="110"/>
      <c r="HG52" s="110"/>
      <c r="HH52" s="110"/>
      <c r="HI52" s="110"/>
      <c r="HJ52" s="110">
        <f>データ!BJ7</f>
        <v>9.3000000000000007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976</v>
      </c>
      <c r="JD52" s="106"/>
      <c r="JE52" s="106"/>
      <c r="JF52" s="106"/>
      <c r="JG52" s="106"/>
      <c r="JH52" s="106"/>
      <c r="JI52" s="106"/>
      <c r="JJ52" s="106"/>
      <c r="JK52" s="106"/>
      <c r="JL52" s="106"/>
      <c r="JM52" s="106"/>
      <c r="JN52" s="106"/>
      <c r="JO52" s="106"/>
      <c r="JP52" s="106"/>
      <c r="JQ52" s="106"/>
      <c r="JR52" s="106"/>
      <c r="JS52" s="106"/>
      <c r="JT52" s="106"/>
      <c r="JU52" s="106"/>
      <c r="JV52" s="106">
        <f>データ!BR7</f>
        <v>897</v>
      </c>
      <c r="JW52" s="106"/>
      <c r="JX52" s="106"/>
      <c r="JY52" s="106"/>
      <c r="JZ52" s="106"/>
      <c r="KA52" s="106"/>
      <c r="KB52" s="106"/>
      <c r="KC52" s="106"/>
      <c r="KD52" s="106"/>
      <c r="KE52" s="106"/>
      <c r="KF52" s="106"/>
      <c r="KG52" s="106"/>
      <c r="KH52" s="106"/>
      <c r="KI52" s="106"/>
      <c r="KJ52" s="106"/>
      <c r="KK52" s="106"/>
      <c r="KL52" s="106"/>
      <c r="KM52" s="106"/>
      <c r="KN52" s="106"/>
      <c r="KO52" s="106">
        <f>データ!BS7</f>
        <v>795</v>
      </c>
      <c r="KP52" s="106"/>
      <c r="KQ52" s="106"/>
      <c r="KR52" s="106"/>
      <c r="KS52" s="106"/>
      <c r="KT52" s="106"/>
      <c r="KU52" s="106"/>
      <c r="KV52" s="106"/>
      <c r="KW52" s="106"/>
      <c r="KX52" s="106"/>
      <c r="KY52" s="106"/>
      <c r="KZ52" s="106"/>
      <c r="LA52" s="106"/>
      <c r="LB52" s="106"/>
      <c r="LC52" s="106"/>
      <c r="LD52" s="106"/>
      <c r="LE52" s="106"/>
      <c r="LF52" s="106"/>
      <c r="LG52" s="106"/>
      <c r="LH52" s="106">
        <f>データ!BT7</f>
        <v>413</v>
      </c>
      <c r="LI52" s="106"/>
      <c r="LJ52" s="106"/>
      <c r="LK52" s="106"/>
      <c r="LL52" s="106"/>
      <c r="LM52" s="106"/>
      <c r="LN52" s="106"/>
      <c r="LO52" s="106"/>
      <c r="LP52" s="106"/>
      <c r="LQ52" s="106"/>
      <c r="LR52" s="106"/>
      <c r="LS52" s="106"/>
      <c r="LT52" s="106"/>
      <c r="LU52" s="106"/>
      <c r="LV52" s="106"/>
      <c r="LW52" s="106"/>
      <c r="LX52" s="106"/>
      <c r="LY52" s="106"/>
      <c r="LZ52" s="106"/>
      <c r="MA52" s="106">
        <f>データ!BU7</f>
        <v>413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23895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cEs3MQBbLNaVKUBbn10RQozqwk20Pdmy+9Vlm2wZWVl/+BJf0tfrm0FVx8IyRSGLBt4JnE+yKwyxq/lH+gUZQ==" saltValue="EyiKPzy68HQAKmcpH0De9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100</v>
      </c>
      <c r="AV5" s="59" t="s">
        <v>90</v>
      </c>
      <c r="AW5" s="59" t="s">
        <v>102</v>
      </c>
      <c r="AX5" s="59" t="s">
        <v>92</v>
      </c>
      <c r="AY5" s="59" t="s">
        <v>101</v>
      </c>
      <c r="AZ5" s="59" t="s">
        <v>94</v>
      </c>
      <c r="BA5" s="59" t="s">
        <v>95</v>
      </c>
      <c r="BB5" s="59" t="s">
        <v>96</v>
      </c>
      <c r="BC5" s="59" t="s">
        <v>97</v>
      </c>
      <c r="BD5" s="59" t="s">
        <v>98</v>
      </c>
      <c r="BE5" s="59" t="s">
        <v>99</v>
      </c>
      <c r="BF5" s="59" t="s">
        <v>100</v>
      </c>
      <c r="BG5" s="59" t="s">
        <v>90</v>
      </c>
      <c r="BH5" s="59" t="s">
        <v>91</v>
      </c>
      <c r="BI5" s="59" t="s">
        <v>103</v>
      </c>
      <c r="BJ5" s="59" t="s">
        <v>101</v>
      </c>
      <c r="BK5" s="59" t="s">
        <v>94</v>
      </c>
      <c r="BL5" s="59" t="s">
        <v>95</v>
      </c>
      <c r="BM5" s="59" t="s">
        <v>96</v>
      </c>
      <c r="BN5" s="59" t="s">
        <v>97</v>
      </c>
      <c r="BO5" s="59" t="s">
        <v>98</v>
      </c>
      <c r="BP5" s="59" t="s">
        <v>99</v>
      </c>
      <c r="BQ5" s="59" t="s">
        <v>89</v>
      </c>
      <c r="BR5" s="59" t="s">
        <v>90</v>
      </c>
      <c r="BS5" s="59" t="s">
        <v>102</v>
      </c>
      <c r="BT5" s="59" t="s">
        <v>103</v>
      </c>
      <c r="BU5" s="59" t="s">
        <v>101</v>
      </c>
      <c r="BV5" s="59" t="s">
        <v>94</v>
      </c>
      <c r="BW5" s="59" t="s">
        <v>95</v>
      </c>
      <c r="BX5" s="59" t="s">
        <v>96</v>
      </c>
      <c r="BY5" s="59" t="s">
        <v>97</v>
      </c>
      <c r="BZ5" s="59" t="s">
        <v>98</v>
      </c>
      <c r="CA5" s="59" t="s">
        <v>99</v>
      </c>
      <c r="CB5" s="59" t="s">
        <v>100</v>
      </c>
      <c r="CC5" s="59" t="s">
        <v>90</v>
      </c>
      <c r="CD5" s="59" t="s">
        <v>102</v>
      </c>
      <c r="CE5" s="59" t="s">
        <v>92</v>
      </c>
      <c r="CF5" s="59" t="s">
        <v>93</v>
      </c>
      <c r="CG5" s="59" t="s">
        <v>94</v>
      </c>
      <c r="CH5" s="59" t="s">
        <v>95</v>
      </c>
      <c r="CI5" s="59" t="s">
        <v>96</v>
      </c>
      <c r="CJ5" s="59" t="s">
        <v>97</v>
      </c>
      <c r="CK5" s="59" t="s">
        <v>98</v>
      </c>
      <c r="CL5" s="59" t="s">
        <v>99</v>
      </c>
      <c r="CM5" s="150"/>
      <c r="CN5" s="150"/>
      <c r="CO5" s="59" t="s">
        <v>100</v>
      </c>
      <c r="CP5" s="59" t="s">
        <v>90</v>
      </c>
      <c r="CQ5" s="59" t="s">
        <v>102</v>
      </c>
      <c r="CR5" s="59" t="s">
        <v>92</v>
      </c>
      <c r="CS5" s="59" t="s">
        <v>101</v>
      </c>
      <c r="CT5" s="59" t="s">
        <v>94</v>
      </c>
      <c r="CU5" s="59" t="s">
        <v>95</v>
      </c>
      <c r="CV5" s="59" t="s">
        <v>96</v>
      </c>
      <c r="CW5" s="59" t="s">
        <v>97</v>
      </c>
      <c r="CX5" s="59" t="s">
        <v>98</v>
      </c>
      <c r="CY5" s="59" t="s">
        <v>99</v>
      </c>
      <c r="CZ5" s="59" t="s">
        <v>89</v>
      </c>
      <c r="DA5" s="59" t="s">
        <v>104</v>
      </c>
      <c r="DB5" s="59" t="s">
        <v>102</v>
      </c>
      <c r="DC5" s="59" t="s">
        <v>92</v>
      </c>
      <c r="DD5" s="59" t="s">
        <v>101</v>
      </c>
      <c r="DE5" s="59" t="s">
        <v>94</v>
      </c>
      <c r="DF5" s="59" t="s">
        <v>95</v>
      </c>
      <c r="DG5" s="59" t="s">
        <v>96</v>
      </c>
      <c r="DH5" s="59" t="s">
        <v>97</v>
      </c>
      <c r="DI5" s="59" t="s">
        <v>98</v>
      </c>
      <c r="DJ5" s="59" t="s">
        <v>35</v>
      </c>
      <c r="DK5" s="59" t="s">
        <v>100</v>
      </c>
      <c r="DL5" s="59" t="s">
        <v>104</v>
      </c>
      <c r="DM5" s="59" t="s">
        <v>91</v>
      </c>
      <c r="DN5" s="59" t="s">
        <v>103</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382132</v>
      </c>
      <c r="D6" s="60">
        <f t="shared" si="1"/>
        <v>47</v>
      </c>
      <c r="E6" s="60">
        <f t="shared" si="1"/>
        <v>14</v>
      </c>
      <c r="F6" s="60">
        <f t="shared" si="1"/>
        <v>0</v>
      </c>
      <c r="G6" s="60">
        <f t="shared" si="1"/>
        <v>10</v>
      </c>
      <c r="H6" s="60" t="str">
        <f>SUBSTITUTE(H8,"　","")</f>
        <v>愛媛県四国中央市</v>
      </c>
      <c r="I6" s="60" t="str">
        <f t="shared" si="1"/>
        <v>高速バス利用者駐車場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商業施設</v>
      </c>
      <c r="T6" s="62" t="str">
        <f t="shared" si="1"/>
        <v>無</v>
      </c>
      <c r="U6" s="63">
        <f t="shared" si="1"/>
        <v>827</v>
      </c>
      <c r="V6" s="63">
        <f t="shared" si="1"/>
        <v>29</v>
      </c>
      <c r="W6" s="63">
        <f t="shared" si="1"/>
        <v>20</v>
      </c>
      <c r="X6" s="62" t="str">
        <f t="shared" si="1"/>
        <v>導入なし</v>
      </c>
      <c r="Y6" s="64">
        <f>IF(Y8="-",NA(),Y8)</f>
        <v>128.1</v>
      </c>
      <c r="Z6" s="64">
        <f t="shared" ref="Z6:AH6" si="2">IF(Z8="-",NA(),Z8)</f>
        <v>124.7</v>
      </c>
      <c r="AA6" s="64">
        <f t="shared" si="2"/>
        <v>121.8</v>
      </c>
      <c r="AB6" s="64">
        <f t="shared" si="2"/>
        <v>110.3</v>
      </c>
      <c r="AC6" s="64">
        <f t="shared" si="2"/>
        <v>110.3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21.9</v>
      </c>
      <c r="BG6" s="64">
        <f t="shared" ref="BG6:BO6" si="5">IF(BG8="-",NA(),BG8)</f>
        <v>19.8</v>
      </c>
      <c r="BH6" s="64">
        <f t="shared" si="5"/>
        <v>17.899999999999999</v>
      </c>
      <c r="BI6" s="64">
        <f t="shared" si="5"/>
        <v>9.3000000000000007</v>
      </c>
      <c r="BJ6" s="64">
        <f t="shared" si="5"/>
        <v>9.3000000000000007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976</v>
      </c>
      <c r="BR6" s="65">
        <f t="shared" ref="BR6:BZ6" si="6">IF(BR8="-",NA(),BR8)</f>
        <v>897</v>
      </c>
      <c r="BS6" s="65">
        <f t="shared" si="6"/>
        <v>795</v>
      </c>
      <c r="BT6" s="65">
        <f t="shared" si="6"/>
        <v>413</v>
      </c>
      <c r="BU6" s="65">
        <f t="shared" si="6"/>
        <v>413</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23895</v>
      </c>
      <c r="CN6" s="63">
        <f t="shared" si="7"/>
        <v>10000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82.8</v>
      </c>
      <c r="DL6" s="64">
        <f t="shared" ref="DL6:DT6" si="9">IF(DL8="-",NA(),DL8)</f>
        <v>82.8</v>
      </c>
      <c r="DM6" s="64">
        <f t="shared" si="9"/>
        <v>51.7</v>
      </c>
      <c r="DN6" s="64">
        <f t="shared" si="9"/>
        <v>117.2</v>
      </c>
      <c r="DO6" s="64">
        <f t="shared" si="9"/>
        <v>131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107</v>
      </c>
      <c r="B7" s="60">
        <f t="shared" ref="B7:X7" si="10">B8</f>
        <v>2018</v>
      </c>
      <c r="C7" s="60">
        <f t="shared" si="10"/>
        <v>382132</v>
      </c>
      <c r="D7" s="60">
        <f t="shared" si="10"/>
        <v>47</v>
      </c>
      <c r="E7" s="60">
        <f t="shared" si="10"/>
        <v>14</v>
      </c>
      <c r="F7" s="60">
        <f t="shared" si="10"/>
        <v>0</v>
      </c>
      <c r="G7" s="60">
        <f t="shared" si="10"/>
        <v>10</v>
      </c>
      <c r="H7" s="60" t="str">
        <f t="shared" si="10"/>
        <v>愛媛県　四国中央市</v>
      </c>
      <c r="I7" s="60" t="str">
        <f t="shared" si="10"/>
        <v>高速バス利用者駐車場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商業施設</v>
      </c>
      <c r="T7" s="62" t="str">
        <f t="shared" si="10"/>
        <v>無</v>
      </c>
      <c r="U7" s="63">
        <f t="shared" si="10"/>
        <v>827</v>
      </c>
      <c r="V7" s="63">
        <f t="shared" si="10"/>
        <v>29</v>
      </c>
      <c r="W7" s="63">
        <f t="shared" si="10"/>
        <v>20</v>
      </c>
      <c r="X7" s="62" t="str">
        <f t="shared" si="10"/>
        <v>導入なし</v>
      </c>
      <c r="Y7" s="64">
        <f>Y8</f>
        <v>128.1</v>
      </c>
      <c r="Z7" s="64">
        <f t="shared" ref="Z7:AH7" si="11">Z8</f>
        <v>124.7</v>
      </c>
      <c r="AA7" s="64">
        <f t="shared" si="11"/>
        <v>121.8</v>
      </c>
      <c r="AB7" s="64">
        <f t="shared" si="11"/>
        <v>110.3</v>
      </c>
      <c r="AC7" s="64">
        <f t="shared" si="11"/>
        <v>110.3</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21.9</v>
      </c>
      <c r="BG7" s="64">
        <f t="shared" ref="BG7:BO7" si="14">BG8</f>
        <v>19.8</v>
      </c>
      <c r="BH7" s="64">
        <f t="shared" si="14"/>
        <v>17.899999999999999</v>
      </c>
      <c r="BI7" s="64">
        <f t="shared" si="14"/>
        <v>9.3000000000000007</v>
      </c>
      <c r="BJ7" s="64">
        <f t="shared" si="14"/>
        <v>9.3000000000000007</v>
      </c>
      <c r="BK7" s="64">
        <f t="shared" si="14"/>
        <v>40.700000000000003</v>
      </c>
      <c r="BL7" s="64">
        <f t="shared" si="14"/>
        <v>38.200000000000003</v>
      </c>
      <c r="BM7" s="64">
        <f t="shared" si="14"/>
        <v>34.6</v>
      </c>
      <c r="BN7" s="64">
        <f t="shared" si="14"/>
        <v>37.6</v>
      </c>
      <c r="BO7" s="64">
        <f t="shared" si="14"/>
        <v>33.200000000000003</v>
      </c>
      <c r="BP7" s="61"/>
      <c r="BQ7" s="65">
        <f>BQ8</f>
        <v>976</v>
      </c>
      <c r="BR7" s="65">
        <f t="shared" ref="BR7:BZ7" si="15">BR8</f>
        <v>897</v>
      </c>
      <c r="BS7" s="65">
        <f t="shared" si="15"/>
        <v>795</v>
      </c>
      <c r="BT7" s="65">
        <f t="shared" si="15"/>
        <v>413</v>
      </c>
      <c r="BU7" s="65">
        <f t="shared" si="15"/>
        <v>413</v>
      </c>
      <c r="BV7" s="65">
        <f t="shared" si="15"/>
        <v>7496</v>
      </c>
      <c r="BW7" s="65">
        <f t="shared" si="15"/>
        <v>6967</v>
      </c>
      <c r="BX7" s="65">
        <f t="shared" si="15"/>
        <v>7138</v>
      </c>
      <c r="BY7" s="65">
        <f t="shared" si="15"/>
        <v>8131</v>
      </c>
      <c r="BZ7" s="65">
        <f t="shared" si="15"/>
        <v>8024</v>
      </c>
      <c r="CA7" s="63"/>
      <c r="CB7" s="64" t="s">
        <v>108</v>
      </c>
      <c r="CC7" s="64" t="s">
        <v>108</v>
      </c>
      <c r="CD7" s="64" t="s">
        <v>108</v>
      </c>
      <c r="CE7" s="64" t="s">
        <v>108</v>
      </c>
      <c r="CF7" s="64" t="s">
        <v>108</v>
      </c>
      <c r="CG7" s="64" t="s">
        <v>108</v>
      </c>
      <c r="CH7" s="64" t="s">
        <v>108</v>
      </c>
      <c r="CI7" s="64" t="s">
        <v>108</v>
      </c>
      <c r="CJ7" s="64" t="s">
        <v>108</v>
      </c>
      <c r="CK7" s="64" t="s">
        <v>106</v>
      </c>
      <c r="CL7" s="61"/>
      <c r="CM7" s="63">
        <f>CM8</f>
        <v>23895</v>
      </c>
      <c r="CN7" s="63">
        <f>CN8</f>
        <v>10000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82.8</v>
      </c>
      <c r="DL7" s="64">
        <f t="shared" ref="DL7:DT7" si="17">DL8</f>
        <v>82.8</v>
      </c>
      <c r="DM7" s="64">
        <f t="shared" si="17"/>
        <v>51.7</v>
      </c>
      <c r="DN7" s="64">
        <f t="shared" si="17"/>
        <v>117.2</v>
      </c>
      <c r="DO7" s="64">
        <f t="shared" si="17"/>
        <v>131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10</v>
      </c>
      <c r="H8" s="67" t="s">
        <v>109</v>
      </c>
      <c r="I8" s="67" t="s">
        <v>110</v>
      </c>
      <c r="J8" s="67" t="s">
        <v>111</v>
      </c>
      <c r="K8" s="67" t="s">
        <v>112</v>
      </c>
      <c r="L8" s="67" t="s">
        <v>113</v>
      </c>
      <c r="M8" s="67" t="s">
        <v>114</v>
      </c>
      <c r="N8" s="67" t="s">
        <v>115</v>
      </c>
      <c r="O8" s="68" t="s">
        <v>116</v>
      </c>
      <c r="P8" s="69" t="s">
        <v>117</v>
      </c>
      <c r="Q8" s="69" t="s">
        <v>118</v>
      </c>
      <c r="R8" s="70">
        <v>8</v>
      </c>
      <c r="S8" s="69" t="s">
        <v>119</v>
      </c>
      <c r="T8" s="69" t="s">
        <v>120</v>
      </c>
      <c r="U8" s="70">
        <v>827</v>
      </c>
      <c r="V8" s="70">
        <v>29</v>
      </c>
      <c r="W8" s="70">
        <v>20</v>
      </c>
      <c r="X8" s="69" t="s">
        <v>121</v>
      </c>
      <c r="Y8" s="71">
        <v>128.1</v>
      </c>
      <c r="Z8" s="71">
        <v>124.7</v>
      </c>
      <c r="AA8" s="71">
        <v>121.8</v>
      </c>
      <c r="AB8" s="71">
        <v>110.3</v>
      </c>
      <c r="AC8" s="71">
        <v>110.3</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21.9</v>
      </c>
      <c r="BG8" s="71">
        <v>19.8</v>
      </c>
      <c r="BH8" s="71">
        <v>17.899999999999999</v>
      </c>
      <c r="BI8" s="71">
        <v>9.3000000000000007</v>
      </c>
      <c r="BJ8" s="71">
        <v>9.3000000000000007</v>
      </c>
      <c r="BK8" s="71">
        <v>40.700000000000003</v>
      </c>
      <c r="BL8" s="71">
        <v>38.200000000000003</v>
      </c>
      <c r="BM8" s="71">
        <v>34.6</v>
      </c>
      <c r="BN8" s="71">
        <v>37.6</v>
      </c>
      <c r="BO8" s="71">
        <v>33.200000000000003</v>
      </c>
      <c r="BP8" s="68">
        <v>26.3</v>
      </c>
      <c r="BQ8" s="72">
        <v>976</v>
      </c>
      <c r="BR8" s="72">
        <v>897</v>
      </c>
      <c r="BS8" s="72">
        <v>795</v>
      </c>
      <c r="BT8" s="73">
        <v>413</v>
      </c>
      <c r="BU8" s="73">
        <v>413</v>
      </c>
      <c r="BV8" s="72">
        <v>7496</v>
      </c>
      <c r="BW8" s="72">
        <v>6967</v>
      </c>
      <c r="BX8" s="72">
        <v>7138</v>
      </c>
      <c r="BY8" s="72">
        <v>8131</v>
      </c>
      <c r="BZ8" s="72">
        <v>8024</v>
      </c>
      <c r="CA8" s="70">
        <v>16102</v>
      </c>
      <c r="CB8" s="71" t="s">
        <v>113</v>
      </c>
      <c r="CC8" s="71" t="s">
        <v>113</v>
      </c>
      <c r="CD8" s="71" t="s">
        <v>113</v>
      </c>
      <c r="CE8" s="71" t="s">
        <v>113</v>
      </c>
      <c r="CF8" s="71" t="s">
        <v>113</v>
      </c>
      <c r="CG8" s="71" t="s">
        <v>113</v>
      </c>
      <c r="CH8" s="71" t="s">
        <v>113</v>
      </c>
      <c r="CI8" s="71" t="s">
        <v>113</v>
      </c>
      <c r="CJ8" s="71" t="s">
        <v>113</v>
      </c>
      <c r="CK8" s="71" t="s">
        <v>113</v>
      </c>
      <c r="CL8" s="68" t="s">
        <v>113</v>
      </c>
      <c r="CM8" s="70">
        <v>23895</v>
      </c>
      <c r="CN8" s="70">
        <v>10000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78.400000000000006</v>
      </c>
      <c r="DF8" s="71">
        <v>70.5</v>
      </c>
      <c r="DG8" s="71">
        <v>59.2</v>
      </c>
      <c r="DH8" s="71">
        <v>62.4</v>
      </c>
      <c r="DI8" s="71">
        <v>82.7</v>
      </c>
      <c r="DJ8" s="68">
        <v>103.6</v>
      </c>
      <c r="DK8" s="71">
        <v>82.8</v>
      </c>
      <c r="DL8" s="71">
        <v>82.8</v>
      </c>
      <c r="DM8" s="71">
        <v>51.7</v>
      </c>
      <c r="DN8" s="71">
        <v>117.2</v>
      </c>
      <c r="DO8" s="71">
        <v>131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2020-02-03T08:39:41Z</cp:lastPrinted>
  <dcterms:created xsi:type="dcterms:W3CDTF">2019-12-05T07:28:57Z</dcterms:created>
  <dcterms:modified xsi:type="dcterms:W3CDTF">2020-02-14T04:54:46Z</dcterms:modified>
  <cp:category/>
</cp:coreProperties>
</file>