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8 伊予市\"/>
    </mc:Choice>
  </mc:AlternateContent>
  <workbookProtection workbookAlgorithmName="SHA-512" workbookHashValue="BbEAJoKzM55cfUne82cjoBwKKWFSPCHRj2yvgwDehJuuGyD0oNplUvG9ExsqudCVBFQSsYEFZNG5DNlqBU3Zzw==" workbookSaltValue="jzfs9VWRvJrqoW2pC4nR9A=="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AD10" i="4"/>
  <c r="B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<sst xmlns="http://schemas.openxmlformats.org/spreadsheetml/2006/main" count="228" uniqueCount="113">
  <si>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</si>
  <si>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</si>
  <si>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</si>
  <si>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</si>
  <si>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</si>
  <si>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</si>
  <si>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</si>
  <si>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</si>
  <si>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</si>
  <si>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</si>
  <si>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</si>
  <si>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</si>
  <si>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</si>
  <si>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</si>
  <si>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</si>
  <si>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</si>
  <si>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</si>
  <si>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</si>
  <si>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</si>
  <si>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</si>
  <si>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</si>
  <si>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</si>
  <si>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</si>
  <si>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</si>
  <si>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</si>
  <si>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</si>
  <si>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</si>
  <si>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</si>
  <si>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</si>
  <si>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</si>
  <si>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</si>
  <si>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</si>
  <si>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</si>
  <si>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</si>
  <si>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</si>
  <si>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</si>
  <si>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</si>
  <si>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</si>
  <si>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</si>
  <si>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</si>
  <si>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</si>
  <si>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</si>
  <si>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</si>
  <si>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</si>
  <si>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</si>
  <si>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</si>
  <si>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</si>
  <si>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</si>
  <si>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</si>
  <si>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</si>
  <si>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</si>
  <si>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</si>
  <si>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</si>
  <si>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</si>
  <si>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</si>
  <si>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</si>
  <si>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</si>
  <si>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</si>
  <si>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</si>
  <si>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</si>
  <si>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</si>
  <si>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</si>
  <si>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</si>
  <si>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</si>
  <si>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</si>
  <si>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</si>
  <si>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</si>
  <si>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</si>
  <si>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</si>
  <si>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</si>
  <si>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</si>
  <si>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</si>
  <si>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</si>
  <si>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</si>
  <si>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</si>
  <si>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</si>
  <si>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</si>
  <si>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</si>
  <si>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</si>
  <si>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</si>
  <si>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</si>
  <si>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</si>
  <si>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</si>
  <si>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</si>
  <si>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</si>
  <si>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</si>
  <si>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</si>
  <si>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</si>
  <si>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</si>
  <si>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</si>
  <si>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</si>
  <si>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</si>
  <si>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</si>
  <si>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</si>
  <si>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</si>
  <si>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</si>
  <si>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</si>
  <si>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</si>
  <si>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</si>
  <si>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</si>
  <si>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</si>
  <si>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</si>
  <si>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</si>
  <si>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</si>
  <si>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</si>
  <si>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</si>
  <si>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</si>
  <si>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</si>
  <si>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</si>
  <si>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</si>
  <si>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汚水管渠については、耐用年数を超えた老朽管がないため早期に対策する必要はないと思われる。
　４か所ある処理施設においては、供用開始から、約２６年が経過しているが、適切な管理のもと機械設備や電気設備の更新や修繕を実施している状況である。
　今後、耐用年数を大幅に超える機器が発生すると、施設等の長寿命化やストックマネジメントを踏まえた計画のもと対応が必要となる。</t>
    <rPh sb="11" eb="13">
      <t>タイヨウ</t>
    </rPh>
    <rPh sb="13" eb="15">
      <t>ネンスウ</t>
    </rPh>
    <rPh sb="16" eb="17">
      <t>コ</t>
    </rPh>
    <rPh sb="19" eb="21">
      <t>ロウキュウ</t>
    </rPh>
    <rPh sb="21" eb="22">
      <t>カン</t>
    </rPh>
    <rPh sb="69" eb="70">
      <t>ヤク</t>
    </rPh>
    <rPh sb="82" eb="84">
      <t>テキセツ</t>
    </rPh>
    <rPh sb="85" eb="87">
      <t>カンリ</t>
    </rPh>
    <rPh sb="147" eb="151">
      <t>チョウジュミョウカ</t>
    </rPh>
    <rPh sb="172" eb="174">
      <t>タイオウ</t>
    </rPh>
    <rPh sb="175" eb="177">
      <t>ヒツヨウ</t>
    </rPh>
    <phoneticPr fontId="4"/>
  </si>
  <si>
    <t>　日本の近々の課題の一つである、少子化による人口減少及び節水型社会に伴い、有収水量が減少していくが、平成２８年度伊予地域に新たに建築されたに給食センターが稼動したため大幅な増加となり、料金収入増加となった。今後は、大規模開発等が計画されてないため、水洗化率の向上を図る必要がある。料金改定を平成３１年度中に実施し収益の向上を図り、複数年契約の施設維持管理を包括的契約に見直しを行い、経費の縮減に努め、経費回収率及び施設利用率を向上していきたい。
　今後は平成２８年度に策定した経営戦略に基づき経営を行い、伊予地域の大平処理施設については、老朽化に伴う改築更新と公共下水道との統合を比較しより良い方法を検討していく予定である。</t>
    <rPh sb="1" eb="3">
      <t>ニホン</t>
    </rPh>
    <rPh sb="4" eb="6">
      <t>キンキン</t>
    </rPh>
    <rPh sb="7" eb="9">
      <t>カダイ</t>
    </rPh>
    <rPh sb="10" eb="11">
      <t>ヒト</t>
    </rPh>
    <rPh sb="50" eb="52">
      <t>ヘイセイ</t>
    </rPh>
    <rPh sb="54" eb="56">
      <t>ネンド</t>
    </rPh>
    <rPh sb="56" eb="58">
      <t>イヨ</t>
    </rPh>
    <rPh sb="58" eb="60">
      <t>チイキ</t>
    </rPh>
    <rPh sb="61" eb="62">
      <t>アラ</t>
    </rPh>
    <rPh sb="64" eb="66">
      <t>ケンチク</t>
    </rPh>
    <rPh sb="140" eb="142">
      <t>リョウキン</t>
    </rPh>
    <rPh sb="142" eb="144">
      <t>カイテイ</t>
    </rPh>
    <rPh sb="145" eb="147">
      <t>ヘイセイ</t>
    </rPh>
    <rPh sb="149" eb="150">
      <t>ネン</t>
    </rPh>
    <rPh sb="150" eb="151">
      <t>ド</t>
    </rPh>
    <rPh sb="151" eb="152">
      <t>チュウ</t>
    </rPh>
    <rPh sb="153" eb="155">
      <t>ジッシ</t>
    </rPh>
    <rPh sb="156" eb="158">
      <t>シュウエキ</t>
    </rPh>
    <rPh sb="159" eb="161">
      <t>コウジョウ</t>
    </rPh>
    <rPh sb="162" eb="163">
      <t>ハカ</t>
    </rPh>
    <rPh sb="188" eb="189">
      <t>オコナ</t>
    </rPh>
    <rPh sb="205" eb="206">
      <t>オヨ</t>
    </rPh>
    <rPh sb="252" eb="254">
      <t>イヨ</t>
    </rPh>
    <rPh sb="254" eb="256">
      <t>チイキ</t>
    </rPh>
    <rPh sb="257" eb="259">
      <t>オオヒラ</t>
    </rPh>
    <rPh sb="259" eb="261">
      <t>ショリ</t>
    </rPh>
    <rPh sb="261" eb="263">
      <t>シセツ</t>
    </rPh>
    <rPh sb="280" eb="282">
      <t>コウキョウ</t>
    </rPh>
    <rPh sb="282" eb="285">
      <t>ゲスイドウ</t>
    </rPh>
    <rPh sb="287" eb="289">
      <t>トウゴウ</t>
    </rPh>
    <rPh sb="290" eb="292">
      <t>ヒカク</t>
    </rPh>
    <rPh sb="295" eb="296">
      <t>ヨ</t>
    </rPh>
    <rPh sb="297" eb="299">
      <t>ホウホウ</t>
    </rPh>
    <rPh sb="300" eb="302">
      <t>ケントウ</t>
    </rPh>
    <phoneticPr fontId="4"/>
  </si>
  <si>
    <t>　企業債残高対事業規模比率は、基準内繰入の経理方法を総務省方式に統一したため、急激に減少した。
　当市の農業集落排水事業は伊予地域と中山地域の山間部に４か所の処理場を整備し、汚水の集合処理を行っております。中山地域の佐礼谷、伊予地域の大平、唐川地区の整備・建設が平成２３年度で終了しており、今後企業債の借入れは発生しないため、残高は減少していく状態である。
　施設利用率について、中山地域の各施設はほぼ100％であるが、処理能力最大の大平処理場の２系列目の稼働を平成２５年から開始したための影響である。
　経費回収率は類似団体と同水準まで回収しており、汚水処理原価も同様である。農業集落排水事業も下水道事業と同じく、一般会計との間の適正な負担区分を前提として、独立採算制の原則が適用されているので、使用料収入の確保が必要である。料金体系は伊予地域と中山地域で異なっているが、施設規模と使用人数の関係があるため今後の課題となっている。また、伊予地域の使用料については平成３１年３月に改定を行った。</t>
    <rPh sb="95" eb="97">
      <t>トウシ</t>
    </rPh>
    <rPh sb="98" eb="100">
      <t>ノウギョウ</t>
    </rPh>
    <rPh sb="100" eb="102">
      <t>シュウラク</t>
    </rPh>
    <rPh sb="104" eb="106">
      <t>セイビ</t>
    </rPh>
    <rPh sb="108" eb="110">
      <t>オスイ</t>
    </rPh>
    <rPh sb="111" eb="113">
      <t>シュウゴウ</t>
    </rPh>
    <rPh sb="113" eb="115">
      <t>ショリ</t>
    </rPh>
    <rPh sb="116" eb="117">
      <t>オコナ</t>
    </rPh>
    <rPh sb="124" eb="126">
      <t>キギョウ</t>
    </rPh>
    <rPh sb="126" eb="127">
      <t>サイ</t>
    </rPh>
    <rPh sb="149" eb="151">
      <t>ナカヤマ</t>
    </rPh>
    <rPh sb="151" eb="153">
      <t>チイキ</t>
    </rPh>
    <rPh sb="158" eb="160">
      <t>イヨ</t>
    </rPh>
    <rPh sb="160" eb="162">
      <t>チイキ</t>
    </rPh>
    <rPh sb="191" eb="193">
      <t>コンゴ</t>
    </rPh>
    <rPh sb="209" eb="211">
      <t>ザンダカ</t>
    </rPh>
    <rPh sb="236" eb="238">
      <t>ナカヤマ</t>
    </rPh>
    <rPh sb="238" eb="240">
      <t>チイキ</t>
    </rPh>
    <rPh sb="241" eb="242">
      <t>カク</t>
    </rPh>
    <rPh sb="242" eb="244">
      <t>シセツ</t>
    </rPh>
    <rPh sb="256" eb="258">
      <t>ショリ</t>
    </rPh>
    <rPh sb="258" eb="260">
      <t>ノウリョク</t>
    </rPh>
    <rPh sb="260" eb="262">
      <t>サイダイ</t>
    </rPh>
    <rPh sb="263" eb="265">
      <t>オオヒラ</t>
    </rPh>
    <rPh sb="265" eb="268">
      <t>ショリジョウ</t>
    </rPh>
    <rPh sb="277" eb="279">
      <t>ヘイセイ</t>
    </rPh>
    <rPh sb="281" eb="282">
      <t>ネン</t>
    </rPh>
    <rPh sb="291" eb="293">
      <t>エイキョウ</t>
    </rPh>
    <rPh sb="315" eb="317">
      <t>カイシュウ</t>
    </rPh>
    <rPh sb="329" eb="331">
      <t>ドウヨウ</t>
    </rPh>
    <rPh sb="415" eb="417">
      <t>イヨ</t>
    </rPh>
    <rPh sb="417" eb="419">
      <t>チイキ</t>
    </rPh>
    <rPh sb="420" eb="422">
      <t>ナカヤマ</t>
    </rPh>
    <rPh sb="422" eb="424">
      <t>チイキ</t>
    </rPh>
    <rPh sb="425" eb="426">
      <t>コト</t>
    </rPh>
    <rPh sb="438" eb="440">
      <t>シヨウ</t>
    </rPh>
    <rPh sb="440" eb="442">
      <t>ニンズウ</t>
    </rPh>
    <rPh sb="443" eb="445">
      <t>カンケイコンゴカダイイヨチイキシヨウリョウヘイセイネンガツカイテイオコナ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</si>
</sst>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F7-4CD5-92A7-630443DD083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C4F7-4CD5-92A7-630443DD083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45.87</c:v>
                </c:pt>
                <c:pt idx="1">
                  <c:v>45.96</c:v>
                </c:pt>
                <c:pt idx="2">
                  <c:v>49.61</c:v>
                </c:pt>
                <c:pt idx="3">
                  <c:v>52.26</c:v>
                </c:pt>
                <c:pt idx="4">
                  <c:v>50.69</c:v>
                </c:pt>
              </c:numCache>
            </c:numRef>
          </c:val>
          <c:extLst>
            <c:ext xmlns:c16="http://schemas.microsoft.com/office/drawing/2014/chart" uri="{C3380CC4-5D6E-409C-BE32-E72D297353CC}">
              <c16:uniqueId val="{00000000-7613-4A52-B557-6796DCC003A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7613-4A52-B557-6796DCC003A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86.18</c:v>
                </c:pt>
                <c:pt idx="1">
                  <c:v>85.75</c:v>
                </c:pt>
                <c:pt idx="2">
                  <c:v>85.96</c:v>
                </c:pt>
                <c:pt idx="3">
                  <c:v>86.61</c:v>
                </c:pt>
                <c:pt idx="4">
                  <c:v>84.95</c:v>
                </c:pt>
              </c:numCache>
            </c:numRef>
          </c:val>
          <c:extLst>
            <c:ext xmlns:c16="http://schemas.microsoft.com/office/drawing/2014/chart" uri="{C3380CC4-5D6E-409C-BE32-E72D297353CC}">
              <c16:uniqueId val="{00000000-9AAE-42AF-BE1D-FE1A85DC53B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9AAE-42AF-BE1D-FE1A85DC53B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68.48</c:v>
                </c:pt>
                <c:pt idx="1">
                  <c:v>65.430000000000007</c:v>
                </c:pt>
                <c:pt idx="2">
                  <c:v>64.16</c:v>
                </c:pt>
                <c:pt idx="3">
                  <c:v>62.44</c:v>
                </c:pt>
                <c:pt idx="4">
                  <c:v>61.05</c:v>
                </c:pt>
              </c:numCache>
            </c:numRef>
          </c:val>
          <c:extLst>
            <c:ext xmlns:c16="http://schemas.microsoft.com/office/drawing/2014/chart" uri="{C3380CC4-5D6E-409C-BE32-E72D297353CC}">
              <c16:uniqueId val="{00000000-2DEC-44E4-808F-7C69CDCB8FF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EC-44E4-808F-7C69CDCB8FF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30-41E6-89F2-9E373F03B9C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30-41E6-89F2-9E373F03B9C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41-4AA4-8866-4D5D6DCFAAB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41-4AA4-8866-4D5D6DCFAAB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F7-4A91-98BE-B03D4470BFC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F7-4A91-98BE-B03D4470BFC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ED-4AA2-B29A-800FB6CDE52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ED-4AA2-B29A-800FB6CDE52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1438.85</c:v>
                </c:pt>
                <c:pt idx="1">
                  <c:v>1438.35</c:v>
                </c:pt>
                <c:pt idx="2">
                  <c:v>1200.21</c:v>
                </c:pt>
                <c:pt idx="3">
                  <c:v>1172.43</c:v>
                </c:pt>
                <c:pt idx="4" formatCode="#,##0.00;&quot;△&quot;#,##0.00">
                  <c:v>0</c:v>
                </c:pt>
              </c:numCache>
            </c:numRef>
          </c:val>
          <c:extLst>
            <c:ext xmlns:c16="http://schemas.microsoft.com/office/drawing/2014/chart" uri="{C3380CC4-5D6E-409C-BE32-E72D297353CC}">
              <c16:uniqueId val="{00000000-C800-46BD-BB9A-3C1C77B4C01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C800-46BD-BB9A-3C1C77B4C01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30.19</c:v>
                </c:pt>
                <c:pt idx="1">
                  <c:v>30.1</c:v>
                </c:pt>
                <c:pt idx="2">
                  <c:v>33.380000000000003</c:v>
                </c:pt>
                <c:pt idx="3">
                  <c:v>36.18</c:v>
                </c:pt>
                <c:pt idx="4">
                  <c:v>64.540000000000006</c:v>
                </c:pt>
              </c:numCache>
            </c:numRef>
          </c:val>
          <c:extLst>
            <c:ext xmlns:c16="http://schemas.microsoft.com/office/drawing/2014/chart" uri="{C3380CC4-5D6E-409C-BE32-E72D297353CC}">
              <c16:uniqueId val="{00000000-E305-4969-8E5E-657BB35A0AA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E305-4969-8E5E-657BB35A0AA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520.82000000000005</c:v>
                </c:pt>
                <c:pt idx="1">
                  <c:v>518.32000000000005</c:v>
                </c:pt>
                <c:pt idx="2">
                  <c:v>501.33</c:v>
                </c:pt>
                <c:pt idx="3">
                  <c:v>458.21</c:v>
                </c:pt>
                <c:pt idx="4">
                  <c:v>258.74</c:v>
                </c:pt>
              </c:numCache>
            </c:numRef>
          </c:val>
          <c:extLst>
            <c:ext xmlns:c16="http://schemas.microsoft.com/office/drawing/2014/chart" uri="{C3380CC4-5D6E-409C-BE32-E72D297353CC}">
              <c16:uniqueId val="{00000000-9213-4970-8207-2477ED06B93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9213-4970-8207-2477ED06B93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伊予市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37265</v>
      </c>
      <c r="AM8" s="68"/>
      <c r="AN8" s="68"/>
      <c r="AO8" s="68"/>
      <c r="AP8" s="68"/>
      <c r="AQ8" s="68"/>
      <c r="AR8" s="68"/>
      <c r="AS8" s="68"/>
      <c r="AT8" s="67">
        <f>データ!T6</f>
        <v>194.44</v>
      </c>
      <c r="AU8" s="67"/>
      <c r="AV8" s="67"/>
      <c r="AW8" s="67"/>
      <c r="AX8" s="67"/>
      <c r="AY8" s="67"/>
      <c r="AZ8" s="67"/>
      <c r="BA8" s="67"/>
      <c r="BB8" s="67">
        <f>データ!U6</f>
        <v>191.65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5.9</v>
      </c>
      <c r="Q10" s="67"/>
      <c r="R10" s="67"/>
      <c r="S10" s="67"/>
      <c r="T10" s="67"/>
      <c r="U10" s="67"/>
      <c r="V10" s="67"/>
      <c r="W10" s="67">
        <f>データ!Q6</f>
        <v>93.83</v>
      </c>
      <c r="X10" s="67"/>
      <c r="Y10" s="67"/>
      <c r="Z10" s="67"/>
      <c r="AA10" s="67"/>
      <c r="AB10" s="67"/>
      <c r="AC10" s="67"/>
      <c r="AD10" s="68">
        <f>データ!R6</f>
        <v>2520</v>
      </c>
      <c r="AE10" s="68"/>
      <c r="AF10" s="68"/>
      <c r="AG10" s="68"/>
      <c r="AH10" s="68"/>
      <c r="AI10" s="68"/>
      <c r="AJ10" s="68"/>
      <c r="AK10" s="2"/>
      <c r="AL10" s="68">
        <f>データ!V6</f>
        <v>2192</v>
      </c>
      <c r="AM10" s="68"/>
      <c r="AN10" s="68"/>
      <c r="AO10" s="68"/>
      <c r="AP10" s="68"/>
      <c r="AQ10" s="68"/>
      <c r="AR10" s="68"/>
      <c r="AS10" s="68"/>
      <c r="AT10" s="67">
        <f>データ!W6</f>
        <v>1.1200000000000001</v>
      </c>
      <c r="AU10" s="67"/>
      <c r="AV10" s="67"/>
      <c r="AW10" s="67"/>
      <c r="AX10" s="67"/>
      <c r="AY10" s="67"/>
      <c r="AZ10" s="67"/>
      <c r="BA10" s="67"/>
      <c r="BB10" s="67">
        <f>データ!X6</f>
        <v>1957.14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VvXsBMU5pn+SY9Sm3ROGC3dy/rjFfXnC3MKBKSyUVScUmtya9//qR6QDSNCa2uQaWXygaOGa2XsxqNFXqKCPjw==" saltValue="RnJWf2fSpwjikzxvu+Mzk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66:BZ82"/>
    <mergeCell ref="B60:BJ61"/>
    <mergeCell ref="BL64:BZ65"/>
    <mergeCell ref="BL10:BM10"/>
    <mergeCell ref="BL11:BZ13"/>
    <mergeCell ref="B14:BJ15"/>
    <mergeCell ref="BL14:BZ15"/>
    <mergeCell ref="BL45:BZ46"/>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382108</v>
      </c>
      <c r="D6" s="33">
        <f t="shared" si="3"/>
        <v>47</v>
      </c>
      <c r="E6" s="33">
        <f t="shared" si="3"/>
        <v>17</v>
      </c>
      <c r="F6" s="33">
        <f t="shared" si="3"/>
        <v>5</v>
      </c>
      <c r="G6" s="33">
        <f t="shared" si="3"/>
        <v>0</v>
      </c>
      <c r="H6" s="33" t="str">
        <f t="shared" si="3"/>
        <v>愛媛県　伊予市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5.9</v>
      </c>
      <c r="Q6" s="34">
        <f t="shared" si="3"/>
        <v>93.83</v>
      </c>
      <c r="R6" s="34">
        <f t="shared" si="3"/>
        <v>2520</v>
      </c>
      <c r="S6" s="34">
        <f t="shared" si="3"/>
        <v>37265</v>
      </c>
      <c r="T6" s="34">
        <f t="shared" si="3"/>
        <v>194.44</v>
      </c>
      <c r="U6" s="34">
        <f t="shared" si="3"/>
        <v>191.65</v>
      </c>
      <c r="V6" s="34">
        <f t="shared" si="3"/>
        <v>2192</v>
      </c>
      <c r="W6" s="34">
        <f t="shared" si="3"/>
        <v>1.1200000000000001</v>
      </c>
      <c r="X6" s="34">
        <f t="shared" si="3"/>
        <v>1957.14</v>
      </c>
      <c r="Y6" s="35">
        <f>IF(Y7="",NA(),Y7)</f>
        <v>68.48</v>
      </c>
      <c r="Z6" s="35">
        <f t="shared" ref="Z6:AH6" si="4">IF(Z7="",NA(),Z7)</f>
        <v>65.430000000000007</v>
      </c>
      <c r="AA6" s="35">
        <f t="shared" si="4"/>
        <v>64.16</v>
      </c>
      <c r="AB6" s="35">
        <f t="shared" si="4"/>
        <v>62.44</v>
      </c>
      <c r="AC6" s="35">
        <f t="shared" si="4"/>
        <v>61.05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1438.85</v>
      </c>
      <c r="BG6" s="35">
        <f t="shared" ref="BG6:BO6" si="7">IF(BG7="",NA(),BG7)</f>
        <v>1438.35</v>
      </c>
      <c r="BH6" s="35">
        <f t="shared" si="7"/>
        <v>1200.21</v>
      </c>
      <c r="BI6" s="35">
        <f t="shared" si="7"/>
        <v>1172.43</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30.19</v>
      </c>
      <c r="BR6" s="35">
        <f t="shared" ref="BR6:BZ6" si="8">IF(BR7="",NA(),BR7)</f>
        <v>30.1</v>
      </c>
      <c r="BS6" s="35">
        <f t="shared" si="8"/>
        <v>33.380000000000003</v>
      </c>
      <c r="BT6" s="35">
        <f t="shared" si="8"/>
        <v>36.18</v>
      </c>
      <c r="BU6" s="35">
        <f t="shared" si="8"/>
        <v>64.540000000000006</v>
      </c>
      <c r="BV6" s="35">
        <f t="shared" si="8"/>
        <v>50.82</v>
      </c>
      <c r="BW6" s="35">
        <f t="shared" si="8"/>
        <v>52.19</v>
      </c>
      <c r="BX6" s="35">
        <f t="shared" si="8"/>
        <v>55.32</v>
      </c>
      <c r="BY6" s="35">
        <f t="shared" si="8"/>
        <v>59.8</v>
      </c>
      <c r="BZ6" s="35">
        <f t="shared" si="8"/>
        <v>57.77</v>
      </c>
      <c r="CA6" s="34" t="str">
        <f>IF(CA7="","",IF(CA7="-","【-】","【"&amp;SUBSTITUTE(TEXT(CA7,"#,##0.00"),"-","△")&amp;"】"))</f>
        <v>【59.51】</v>
      </c>
      <c r="CB6" s="35">
        <f>IF(CB7="",NA(),CB7)</f>
        <v>520.82000000000005</v>
      </c>
      <c r="CC6" s="35">
        <f t="shared" ref="CC6:CK6" si="9">IF(CC7="",NA(),CC7)</f>
        <v>518.32000000000005</v>
      </c>
      <c r="CD6" s="35">
        <f t="shared" si="9"/>
        <v>501.33</v>
      </c>
      <c r="CE6" s="35">
        <f t="shared" si="9"/>
        <v>458.21</v>
      </c>
      <c r="CF6" s="35">
        <f t="shared" si="9"/>
        <v>258.74</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45.87</v>
      </c>
      <c r="CN6" s="35">
        <f t="shared" ref="CN6:CV6" si="10">IF(CN7="",NA(),CN7)</f>
        <v>45.96</v>
      </c>
      <c r="CO6" s="35">
        <f t="shared" si="10"/>
        <v>49.61</v>
      </c>
      <c r="CP6" s="35">
        <f t="shared" si="10"/>
        <v>52.26</v>
      </c>
      <c r="CQ6" s="35">
        <f t="shared" si="10"/>
        <v>50.69</v>
      </c>
      <c r="CR6" s="35">
        <f t="shared" si="10"/>
        <v>53.24</v>
      </c>
      <c r="CS6" s="35">
        <f t="shared" si="10"/>
        <v>52.31</v>
      </c>
      <c r="CT6" s="35">
        <f t="shared" si="10"/>
        <v>60.65</v>
      </c>
      <c r="CU6" s="35">
        <f t="shared" si="10"/>
        <v>51.75</v>
      </c>
      <c r="CV6" s="35">
        <f t="shared" si="10"/>
        <v>50.68</v>
      </c>
      <c r="CW6" s="34" t="str">
        <f>IF(CW7="","",IF(CW7="-","【-】","【"&amp;SUBSTITUTE(TEXT(CW7,"#,##0.00"),"-","△")&amp;"】"))</f>
        <v>【52.23】</v>
      </c>
      <c r="CX6" s="35">
        <f>IF(CX7="",NA(),CX7)</f>
        <v>86.18</v>
      </c>
      <c r="CY6" s="35">
        <f t="shared" ref="CY6:DG6" si="11">IF(CY7="",NA(),CY7)</f>
        <v>85.75</v>
      </c>
      <c r="CZ6" s="35">
        <f t="shared" si="11"/>
        <v>85.96</v>
      </c>
      <c r="DA6" s="35">
        <f t="shared" si="11"/>
        <v>86.61</v>
      </c>
      <c r="DB6" s="35">
        <f t="shared" si="11"/>
        <v>84.95</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382108</v>
      </c>
      <c r="D7" s="37">
        <v>47</v>
      </c>
      <c r="E7" s="37">
        <v>17</v>
      </c>
      <c r="F7" s="37">
        <v>5</v>
      </c>
      <c r="G7" s="37">
        <v>0</v>
      </c>
      <c r="H7" s="37" t="s">
        <v>97</v>
      </c>
      <c r="I7" s="37" t="s">
        <v>98</v>
      </c>
      <c r="J7" s="37" t="s">
        <v>99</v>
      </c>
      <c r="K7" s="37" t="s">
        <v>100</v>
      </c>
      <c r="L7" s="37" t="s">
        <v>101</v>
      </c>
      <c r="M7" s="37" t="s">
        <v>102</v>
      </c>
      <c r="N7" s="38" t="s">
        <v>103</v>
      </c>
      <c r="O7" s="38" t="s">
        <v>104</v>
      </c>
      <c r="P7" s="38">
        <v>5.9</v>
      </c>
      <c r="Q7" s="38">
        <v>93.83</v>
      </c>
      <c r="R7" s="38">
        <v>2520</v>
      </c>
      <c r="S7" s="38">
        <v>37265</v>
      </c>
      <c r="T7" s="38">
        <v>194.44</v>
      </c>
      <c r="U7" s="38">
        <v>191.65</v>
      </c>
      <c r="V7" s="38">
        <v>2192</v>
      </c>
      <c r="W7" s="38">
        <v>1.1200000000000001</v>
      </c>
      <c r="X7" s="38">
        <v>1957.14</v>
      </c>
      <c r="Y7" s="38">
        <v>68.48</v>
      </c>
      <c r="Z7" s="38">
        <v>65.430000000000007</v>
      </c>
      <c r="AA7" s="38">
        <v>64.16</v>
      </c>
      <c r="AB7" s="38">
        <v>62.44</v>
      </c>
      <c r="AC7" s="38">
        <v>61.05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1438.85</v>
      </c>
      <c r="BG7" s="38">
        <v>1438.35</v>
      </c>
      <c r="BH7" s="38">
        <v>1200.21</v>
      </c>
      <c r="BI7" s="38">
        <v>1172.43</v>
      </c>
      <c r="BJ7" s="38">
        <v>0</v>
      </c>
      <c r="BK7" s="38">
        <v>1044.8</v>
      </c>
      <c r="BL7" s="38">
        <v>1081.8</v>
      </c>
      <c r="BM7" s="38">
        <v>974.93</v>
      </c>
      <c r="BN7" s="38">
        <v>855.8</v>
      </c>
      <c r="BO7" s="38">
        <v>789.46</v>
      </c>
      <c r="BP7" s="38">
        <v>747.76</v>
      </c>
      <c r="BQ7" s="38">
        <v>30.19</v>
      </c>
      <c r="BR7" s="38">
        <v>30.1</v>
      </c>
      <c r="BS7" s="38">
        <v>33.380000000000003</v>
      </c>
      <c r="BT7" s="38">
        <v>36.18</v>
      </c>
      <c r="BU7" s="38">
        <v>64.540000000000006</v>
      </c>
      <c r="BV7" s="38">
        <v>50.82</v>
      </c>
      <c r="BW7" s="38">
        <v>52.19</v>
      </c>
      <c r="BX7" s="38">
        <v>55.32</v>
      </c>
      <c r="BY7" s="38">
        <v>59.8</v>
      </c>
      <c r="BZ7" s="38">
        <v>57.77</v>
      </c>
      <c r="CA7" s="38">
        <v>59.51</v>
      </c>
      <c r="CB7" s="38">
        <v>520.82000000000005</v>
      </c>
      <c r="CC7" s="38">
        <v>518.32000000000005</v>
      </c>
      <c r="CD7" s="38">
        <v>501.33</v>
      </c>
      <c r="CE7" s="38">
        <v>458.21</v>
      </c>
      <c r="CF7" s="38">
        <v>258.74</v>
      </c>
      <c r="CG7" s="38">
        <v>300.52</v>
      </c>
      <c r="CH7" s="38">
        <v>296.14</v>
      </c>
      <c r="CI7" s="38">
        <v>283.17</v>
      </c>
      <c r="CJ7" s="38">
        <v>263.76</v>
      </c>
      <c r="CK7" s="38">
        <v>274.35000000000002</v>
      </c>
      <c r="CL7" s="38">
        <v>261.45999999999998</v>
      </c>
      <c r="CM7" s="38">
        <v>45.87</v>
      </c>
      <c r="CN7" s="38">
        <v>45.96</v>
      </c>
      <c r="CO7" s="38">
        <v>49.61</v>
      </c>
      <c r="CP7" s="38">
        <v>52.26</v>
      </c>
      <c r="CQ7" s="38">
        <v>50.69</v>
      </c>
      <c r="CR7" s="38">
        <v>53.24</v>
      </c>
      <c r="CS7" s="38">
        <v>52.31</v>
      </c>
      <c r="CT7" s="38">
        <v>60.65</v>
      </c>
      <c r="CU7" s="38">
        <v>51.75</v>
      </c>
      <c r="CV7" s="38">
        <v>50.68</v>
      </c>
      <c r="CW7" s="38">
        <v>52.23</v>
      </c>
      <c r="CX7" s="38">
        <v>86.18</v>
      </c>
      <c r="CY7" s="38">
        <v>85.75</v>
      </c>
      <c r="CZ7" s="38">
        <v>85.96</v>
      </c>
      <c r="DA7" s="38">
        <v>86.61</v>
      </c>
      <c r="DB7" s="38">
        <v>84.95</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2020-02-10T05:55:29Z</cp:lastPrinted>
  <dcterms:created xsi:type="dcterms:W3CDTF">2019-12-05T05:22:34Z</dcterms:created>
  <dcterms:modified xsi:type="dcterms:W3CDTF">2020-02-14T04:40:42Z</dcterms:modified>
  <cp:category/>
</cp:coreProperties>
</file>