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8 伊予市\"/>
    </mc:Choice>
  </mc:AlternateContent>
  <workbookProtection workbookAlgorithmName="SHA-512" workbookHashValue="XMBbEl1XXOyMpNgZMkIxzHUliZtWpEvNOiIYyysF9rLyRxJ0aTRDG/eROv5qJ00YM3ywI9g5jpvmC1PMtG5Ikg==" workbookSaltValue="DNBmYCMs581VO1QxAPQujw=="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AD10" i="4" s="1"/>
  <c r="Q6" i="5"/>
  <c r="P6" i="5"/>
  <c r="O6" i="5"/>
  <c r="I10" i="4" s="1"/>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W10" i="4"/>
  <c r="P10" i="4"/>
  <c r="BB8"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<sst xmlns="http://schemas.openxmlformats.org/spreadsheetml/2006/main" count="228" uniqueCount="113">
  <si>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</si>
  <si>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</si>
  <si>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</si>
  <si>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</si>
  <si>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</si>
  <si>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</si>
  <si>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</si>
  <si>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</si>
  <si>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</si>
  <si>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</si>
  <si>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</si>
  <si>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</si>
  <si>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</si>
  <si>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</si>
  <si>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</si>
  <si>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</si>
  <si>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</si>
  <si>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</si>
  <si>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</si>
  <si>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</si>
  <si>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</si>
  <si>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</si>
  <si>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</si>
  <si>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</si>
  <si>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</si>
  <si>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</si>
  <si>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</si>
  <si>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</si>
  <si>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</si>
  <si>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</si>
  <si>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</si>
  <si>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</si>
  <si>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</si>
  <si>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</si>
  <si>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</si>
  <si>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</si>
  <si>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</si>
  <si>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</si>
  <si>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</si>
  <si>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</si>
  <si>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</si>
  <si>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</si>
  <si>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</si>
  <si>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</si>
  <si>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</si>
  <si>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</si>
  <si>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</si>
  <si>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</si>
  <si>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</si>
  <si>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</si>
  <si>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</si>
  <si>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</si>
  <si>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</si>
  <si>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</si>
  <si>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</si>
  <si>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</si>
  <si>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</si>
  <si>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</si>
  <si>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</si>
  <si>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</si>
  <si>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</si>
  <si>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</si>
  <si>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</si>
  <si>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</si>
  <si>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</si>
  <si>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</si>
  <si>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</si>
  <si>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</si>
  <si>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</si>
  <si>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</si>
  <si>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</si>
  <si>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</si>
  <si>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</si>
  <si>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</si>
  <si>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</si>
  <si>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</si>
  <si>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</si>
  <si>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</si>
  <si>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</si>
  <si>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</si>
  <si>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</si>
  <si>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</si>
  <si>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</si>
  <si>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</si>
  <si>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</si>
  <si>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</si>
  <si>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</si>
  <si>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</si>
  <si>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</si>
  <si>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</si>
  <si>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</si>
  <si>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</si>
  <si>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</si>
  <si>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</si>
  <si>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</si>
  <si>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</si>
  <si>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</si>
  <si>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</si>
  <si>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</si>
  <si>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</si>
  <si>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</si>
  <si>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</si>
  <si>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</si>
  <si>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</si>
  <si>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</si>
  <si>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</si>
  <si>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</si>
  <si>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</si>
  <si>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</si>
  <si>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</si>
  <si>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汚水管渠については、耐用年数が５０年であるため、直ちに対策する必要はないと思われる。
　下水浄化センターにおいては、平成１１年の供用開始から約２１年が経過し、適切な管理のもと機械設備や電気設備の更新や修繕を実施し運用している状況である。
　このため、今後、耐用年数を超える機器が発生することを考慮し、施設等のストックマネジメントを踏まえた長寿命化計画の策定を進めている。</t>
    <rPh sb="11" eb="13">
      <t>タイヨウ</t>
    </rPh>
    <rPh sb="13" eb="15">
      <t>ネンスウ</t>
    </rPh>
    <rPh sb="18" eb="19">
      <t>ネン</t>
    </rPh>
    <rPh sb="25" eb="26">
      <t>タダ</t>
    </rPh>
    <rPh sb="80" eb="82">
      <t>テキセツ</t>
    </rPh>
    <rPh sb="83" eb="85">
      <t>カンリ</t>
    </rPh>
    <phoneticPr fontId="4"/>
  </si>
  <si>
    <t xml:space="preserve"> 企業債残高対事業規模比率は、基準内繰入の経理方法を総務省方式に統一したため、急激に減少した。
 企業債残高対事業規模比率が類似団体に比べて、大幅に低い優良な状況である。これは、特定環境保全公共下水道事業の整備建設が完成し、企業債の借入れが発生しないため今後は減少していくものと考える。
　水洗化率は、類似団体より高い値である。しかし、経費回収率は、類似団体より低くなっていたが、平成３１年度の使用料改正により改善が見られた。今後は人口減少に加えて、節水型の社会構造による水量の減少が考えられるため、経費回収率向上対策が必要である。
　下水道事業は一般会計との間の適正な負担区分を前提として、雨水処理に要する経費は公費（一般会計）で負担し、汚水処理に要する経費は私費（使用料）でまかなうという独立採算制の原則が適用されているので、使用料収入の確保が必要である。
　また、未接続者に接続を促すなど、より一層の水洗化を進め、施設の利用効率を高めるとともに有収水量の増加を図りたい。
　</t>
    <rPh sb="139" eb="140">
      <t>カンガ</t>
    </rPh>
    <rPh sb="157" eb="158">
      <t>タカ</t>
    </rPh>
    <rPh sb="159" eb="160">
      <t>アタイ</t>
    </rPh>
    <rPh sb="190" eb="192">
      <t>ヘイセイ</t>
    </rPh>
    <rPh sb="194" eb="196">
      <t>ネンド</t>
    </rPh>
    <rPh sb="197" eb="200">
      <t>シヨウリョウ</t>
    </rPh>
    <rPh sb="200" eb="202">
      <t>カイセイ</t>
    </rPh>
    <rPh sb="205" eb="207">
      <t>カイゼン</t>
    </rPh>
    <rPh sb="208" eb="209">
      <t>ミ</t>
    </rPh>
    <rPh sb="213" eb="215">
      <t>コンゴ</t>
    </rPh>
    <rPh sb="236" eb="238">
      <t>スイリョウ</t>
    </rPh>
    <rPh sb="239" eb="241">
      <t>ゲンショウ</t>
    </rPh>
    <rPh sb="242" eb="243">
      <t>カンガ</t>
    </rPh>
    <rPh sb="250" eb="252">
      <t>ケイヒ</t>
    </rPh>
    <rPh sb="252" eb="254">
      <t>カイシュウ</t>
    </rPh>
    <rPh sb="254" eb="255">
      <t>リツ</t>
    </rPh>
    <rPh sb="255" eb="257">
      <t>コウジョウ</t>
    </rPh>
    <rPh sb="257" eb="259">
      <t>タイサク</t>
    </rPh>
    <rPh sb="260" eb="262">
      <t>ヒツヨウ</t>
    </rPh>
    <phoneticPr fontId="4"/>
  </si>
  <si>
    <t>　近々の課題である高齢化が進行していき、有収水量が減少していく傾向にあるため、料金収入の増加は見込むことができない。このため、使用料の改定を計画的に行うとともに、現在実施している複数年契約の施設維持管理をさらにすすめ、光熱水費も含んだ管理委託を平成３０年度より実施し、公共下水道事業とあわせ見直し、維持管理経費の縮減に努め、経費回収率、施設利用率の向上を図りたい。
　また、今後は施設の老朽化による改築更新が必要となるため、ストックマネジメント等、長期計画に基づき実施しなければならない。
 下水道事業は国の方針により、令和２年度までに地方公営企業法が適用されることが示されており、公共下水道事業と共に移行される予定である。</t>
    <rPh sb="1" eb="3">
      <t>キンキン</t>
    </rPh>
    <rPh sb="4" eb="6">
      <t>カダイ</t>
    </rPh>
    <rPh sb="31" eb="33">
      <t>ケイコウ</t>
    </rPh>
    <rPh sb="70" eb="73">
      <t>ケイカクテキ</t>
    </rPh>
    <rPh sb="122" eb="124">
      <t>ヘイセイ</t>
    </rPh>
    <rPh sb="126" eb="127">
      <t>ネン</t>
    </rPh>
    <rPh sb="127" eb="128">
      <t>ド</t>
    </rPh>
    <rPh sb="130" eb="132">
      <t>ジッシ</t>
    </rPh>
    <rPh sb="187" eb="189">
      <t>コンゴ</t>
    </rPh>
    <rPh sb="222" eb="223">
      <t>トウ</t>
    </rPh>
    <rPh sb="246" eb="249">
      <t>ゲスイドウ</t>
    </rPh>
    <rPh sb="249" eb="251">
      <t>ジギョウ</t>
    </rPh>
    <rPh sb="252" eb="253">
      <t>クニ</t>
    </rPh>
    <rPh sb="254" eb="256">
      <t>ホウシン</t>
    </rPh>
    <rPh sb="260" eb="262">
      <t>レイワ</t>
    </rPh>
    <rPh sb="263" eb="265">
      <t>ネンド</t>
    </rPh>
    <rPh sb="268" eb="270">
      <t>チホウ</t>
    </rPh>
    <rPh sb="270" eb="272">
      <t>コウエイ</t>
    </rPh>
    <rPh sb="272" eb="274">
      <t>キギョウ</t>
    </rPh>
    <rPh sb="274" eb="275">
      <t>ホウ</t>
    </rPh>
    <rPh sb="276" eb="278">
      <t>テキヨウ</t>
    </rPh>
    <rPh sb="284" eb="285">
      <t>シメ</t>
    </rPh>
    <rPh sb="291" eb="293">
      <t>コウキョウ</t>
    </rPh>
    <rPh sb="293" eb="296">
      <t>ゲスイドウ</t>
    </rPh>
    <rPh sb="296" eb="298">
      <t>ジギョウ</t>
    </rPh>
    <rPh sb="299" eb="300">
      <t>トモ</t>
    </rPh>
    <rPh sb="301" eb="303">
      <t>イコウ</t>
    </rPh>
    <rPh sb="306" eb="30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</si>
</sst>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9A-439A-A8BA-0447C68C13B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ED9A-439A-A8BA-0447C68C13B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54.34</c:v>
                </c:pt>
                <c:pt idx="1">
                  <c:v>53.74</c:v>
                </c:pt>
                <c:pt idx="2">
                  <c:v>53.33</c:v>
                </c:pt>
                <c:pt idx="3">
                  <c:v>54.55</c:v>
                </c:pt>
                <c:pt idx="4">
                  <c:v>50.51</c:v>
                </c:pt>
              </c:numCache>
            </c:numRef>
          </c:val>
          <c:extLst>
            <c:ext xmlns:c16="http://schemas.microsoft.com/office/drawing/2014/chart" uri="{C3380CC4-5D6E-409C-BE32-E72D297353CC}">
              <c16:uniqueId val="{00000000-C8E8-4729-821C-13E954DC73E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C8E8-4729-821C-13E954DC73E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83.32</c:v>
                </c:pt>
                <c:pt idx="1">
                  <c:v>83.04</c:v>
                </c:pt>
                <c:pt idx="2">
                  <c:v>85.29</c:v>
                </c:pt>
                <c:pt idx="3">
                  <c:v>86.45</c:v>
                </c:pt>
                <c:pt idx="4">
                  <c:v>86.63</c:v>
                </c:pt>
              </c:numCache>
            </c:numRef>
          </c:val>
          <c:extLst>
            <c:ext xmlns:c16="http://schemas.microsoft.com/office/drawing/2014/chart" uri="{C3380CC4-5D6E-409C-BE32-E72D297353CC}">
              <c16:uniqueId val="{00000000-A8BA-49B3-842F-5F27A19AA70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A8BA-49B3-842F-5F27A19AA70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62.72</c:v>
                </c:pt>
                <c:pt idx="1">
                  <c:v>62.27</c:v>
                </c:pt>
                <c:pt idx="2">
                  <c:v>61.31</c:v>
                </c:pt>
                <c:pt idx="3">
                  <c:v>58.77</c:v>
                </c:pt>
                <c:pt idx="4">
                  <c:v>54.99</c:v>
                </c:pt>
              </c:numCache>
            </c:numRef>
          </c:val>
          <c:extLst>
            <c:ext xmlns:c16="http://schemas.microsoft.com/office/drawing/2014/chart" uri="{C3380CC4-5D6E-409C-BE32-E72D297353CC}">
              <c16:uniqueId val="{00000000-020F-4485-B831-7C7275B1F3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0F-4485-B831-7C7275B1F3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5E-473E-BFC9-5D41E62315B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5E-473E-BFC9-5D41E62315B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44-498B-90C2-061C006623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44-498B-90C2-061C006623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BF-4322-A3D1-18570360619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BF-4322-A3D1-18570360619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18-4543-B1C5-92161622109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18-4543-B1C5-92161622109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232.69</c:v>
                </c:pt>
                <c:pt idx="1">
                  <c:v>246.56</c:v>
                </c:pt>
                <c:pt idx="2">
                  <c:v>264.36</c:v>
                </c:pt>
                <c:pt idx="3">
                  <c:v>267.89999999999998</c:v>
                </c:pt>
                <c:pt idx="4" formatCode="#,##0.00;&quot;△&quot;#,##0.00">
                  <c:v>0</c:v>
                </c:pt>
              </c:numCache>
            </c:numRef>
          </c:val>
          <c:extLst>
            <c:ext xmlns:c16="http://schemas.microsoft.com/office/drawing/2014/chart" uri="{C3380CC4-5D6E-409C-BE32-E72D297353CC}">
              <c16:uniqueId val="{00000000-EAAA-4700-9529-B78A70BE845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EAAA-4700-9529-B78A70BE845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36.86</c:v>
                </c:pt>
                <c:pt idx="1">
                  <c:v>36.67</c:v>
                </c:pt>
                <c:pt idx="2">
                  <c:v>35.200000000000003</c:v>
                </c:pt>
                <c:pt idx="3">
                  <c:v>38.19</c:v>
                </c:pt>
                <c:pt idx="4">
                  <c:v>47.04</c:v>
                </c:pt>
              </c:numCache>
            </c:numRef>
          </c:val>
          <c:extLst>
            <c:ext xmlns:c16="http://schemas.microsoft.com/office/drawing/2014/chart" uri="{C3380CC4-5D6E-409C-BE32-E72D297353CC}">
              <c16:uniqueId val="{00000000-0C4D-4020-B96D-77483B544C7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0C4D-4020-B96D-77483B544C7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391.09</c:v>
                </c:pt>
                <c:pt idx="1">
                  <c:v>390.78</c:v>
                </c:pt>
                <c:pt idx="2">
                  <c:v>398.74</c:v>
                </c:pt>
                <c:pt idx="3">
                  <c:v>371.56</c:v>
                </c:pt>
                <c:pt idx="4">
                  <c:v>313.79000000000002</c:v>
                </c:pt>
              </c:numCache>
            </c:numRef>
          </c:val>
          <c:extLst>
            <c:ext xmlns:c16="http://schemas.microsoft.com/office/drawing/2014/chart" uri="{C3380CC4-5D6E-409C-BE32-E72D297353CC}">
              <c16:uniqueId val="{00000000-47CC-42AD-9147-190A8303B48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47CC-42AD-9147-190A8303B48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伊予市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37265</v>
      </c>
      <c r="AM8" s="50"/>
      <c r="AN8" s="50"/>
      <c r="AO8" s="50"/>
      <c r="AP8" s="50"/>
      <c r="AQ8" s="50"/>
      <c r="AR8" s="50"/>
      <c r="AS8" s="50"/>
      <c r="AT8" s="45">
        <f>データ!T6</f>
        <v>194.44</v>
      </c>
      <c r="AU8" s="45"/>
      <c r="AV8" s="45"/>
      <c r="AW8" s="45"/>
      <c r="AX8" s="45"/>
      <c r="AY8" s="45"/>
      <c r="AZ8" s="45"/>
      <c r="BA8" s="45"/>
      <c r="BB8" s="45">
        <f>データ!U6</f>
        <v>191.65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2.74</v>
      </c>
      <c r="Q10" s="45"/>
      <c r="R10" s="45"/>
      <c r="S10" s="45"/>
      <c r="T10" s="45"/>
      <c r="U10" s="45"/>
      <c r="V10" s="45"/>
      <c r="W10" s="45">
        <f>データ!Q6</f>
        <v>91.18</v>
      </c>
      <c r="X10" s="45"/>
      <c r="Y10" s="45"/>
      <c r="Z10" s="45"/>
      <c r="AA10" s="45"/>
      <c r="AB10" s="45"/>
      <c r="AC10" s="45"/>
      <c r="AD10" s="50">
        <f>データ!R6</f>
        <v>2520</v>
      </c>
      <c r="AE10" s="50"/>
      <c r="AF10" s="50"/>
      <c r="AG10" s="50"/>
      <c r="AH10" s="50"/>
      <c r="AI10" s="50"/>
      <c r="AJ10" s="50"/>
      <c r="AK10" s="2"/>
      <c r="AL10" s="50">
        <f>データ!V6</f>
        <v>1017</v>
      </c>
      <c r="AM10" s="50"/>
      <c r="AN10" s="50"/>
      <c r="AO10" s="50"/>
      <c r="AP10" s="50"/>
      <c r="AQ10" s="50"/>
      <c r="AR10" s="50"/>
      <c r="AS10" s="50"/>
      <c r="AT10" s="45">
        <f>データ!W6</f>
        <v>0.55000000000000004</v>
      </c>
      <c r="AU10" s="45"/>
      <c r="AV10" s="45"/>
      <c r="AW10" s="45"/>
      <c r="AX10" s="45"/>
      <c r="AY10" s="45"/>
      <c r="AZ10" s="45"/>
      <c r="BA10" s="45"/>
      <c r="BB10" s="45">
        <f>データ!X6</f>
        <v>1849.09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jvHh+5YwcrDdpdgFuOUBjjwjHFvPM9ejMb8SDwVmXV6gWsoDbc3p1Pv02/c6+7GLlDWAZIqqeYCW2a4aw5NixA==" saltValue="4LdR6oC25odV55PmNG+e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382108</v>
      </c>
      <c r="D6" s="33">
        <f t="shared" si="3"/>
        <v>47</v>
      </c>
      <c r="E6" s="33">
        <f t="shared" si="3"/>
        <v>17</v>
      </c>
      <c r="F6" s="33">
        <f t="shared" si="3"/>
        <v>4</v>
      </c>
      <c r="G6" s="33">
        <f t="shared" si="3"/>
        <v>0</v>
      </c>
      <c r="H6" s="33" t="str">
        <f t="shared" si="3"/>
        <v>愛媛県　伊予市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2.74</v>
      </c>
      <c r="Q6" s="34">
        <f t="shared" si="3"/>
        <v>91.18</v>
      </c>
      <c r="R6" s="34">
        <f t="shared" si="3"/>
        <v>2520</v>
      </c>
      <c r="S6" s="34">
        <f t="shared" si="3"/>
        <v>37265</v>
      </c>
      <c r="T6" s="34">
        <f t="shared" si="3"/>
        <v>194.44</v>
      </c>
      <c r="U6" s="34">
        <f t="shared" si="3"/>
        <v>191.65</v>
      </c>
      <c r="V6" s="34">
        <f t="shared" si="3"/>
        <v>1017</v>
      </c>
      <c r="W6" s="34">
        <f t="shared" si="3"/>
        <v>0.55000000000000004</v>
      </c>
      <c r="X6" s="34">
        <f t="shared" si="3"/>
        <v>1849.09</v>
      </c>
      <c r="Y6" s="35">
        <f>IF(Y7="",NA(),Y7)</f>
        <v>62.72</v>
      </c>
      <c r="Z6" s="35">
        <f t="shared" ref="Z6:AH6" si="4">IF(Z7="",NA(),Z7)</f>
        <v>62.27</v>
      </c>
      <c r="AA6" s="35">
        <f t="shared" si="4"/>
        <v>61.31</v>
      </c>
      <c r="AB6" s="35">
        <f t="shared" si="4"/>
        <v>58.77</v>
      </c>
      <c r="AC6" s="35">
        <f t="shared" si="4"/>
        <v>54.99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232.69</v>
      </c>
      <c r="BG6" s="35">
        <f t="shared" ref="BG6:BO6" si="7">IF(BG7="",NA(),BG7)</f>
        <v>246.56</v>
      </c>
      <c r="BH6" s="35">
        <f t="shared" si="7"/>
        <v>264.36</v>
      </c>
      <c r="BI6" s="35">
        <f t="shared" si="7"/>
        <v>267.89999999999998</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36.86</v>
      </c>
      <c r="BR6" s="35">
        <f t="shared" ref="BR6:BZ6" si="8">IF(BR7="",NA(),BR7)</f>
        <v>36.67</v>
      </c>
      <c r="BS6" s="35">
        <f t="shared" si="8"/>
        <v>35.200000000000003</v>
      </c>
      <c r="BT6" s="35">
        <f t="shared" si="8"/>
        <v>38.19</v>
      </c>
      <c r="BU6" s="35">
        <f t="shared" si="8"/>
        <v>47.04</v>
      </c>
      <c r="BV6" s="35">
        <f t="shared" si="8"/>
        <v>66.56</v>
      </c>
      <c r="BW6" s="35">
        <f t="shared" si="8"/>
        <v>66.22</v>
      </c>
      <c r="BX6" s="35">
        <f t="shared" si="8"/>
        <v>69.87</v>
      </c>
      <c r="BY6" s="35">
        <f t="shared" si="8"/>
        <v>74.3</v>
      </c>
      <c r="BZ6" s="35">
        <f t="shared" si="8"/>
        <v>72.260000000000005</v>
      </c>
      <c r="CA6" s="34" t="str">
        <f>IF(CA7="","",IF(CA7="-","【-】","【"&amp;SUBSTITUTE(TEXT(CA7,"#,##0.00"),"-","△")&amp;"】"))</f>
        <v>【74.48】</v>
      </c>
      <c r="CB6" s="35">
        <f>IF(CB7="",NA(),CB7)</f>
        <v>391.09</v>
      </c>
      <c r="CC6" s="35">
        <f t="shared" ref="CC6:CK6" si="9">IF(CC7="",NA(),CC7)</f>
        <v>390.78</v>
      </c>
      <c r="CD6" s="35">
        <f t="shared" si="9"/>
        <v>398.74</v>
      </c>
      <c r="CE6" s="35">
        <f t="shared" si="9"/>
        <v>371.56</v>
      </c>
      <c r="CF6" s="35">
        <f t="shared" si="9"/>
        <v>313.79000000000002</v>
      </c>
      <c r="CG6" s="35">
        <f t="shared" si="9"/>
        <v>244.29</v>
      </c>
      <c r="CH6" s="35">
        <f t="shared" si="9"/>
        <v>246.72</v>
      </c>
      <c r="CI6" s="35">
        <f t="shared" si="9"/>
        <v>234.96</v>
      </c>
      <c r="CJ6" s="35">
        <f t="shared" si="9"/>
        <v>221.81</v>
      </c>
      <c r="CK6" s="35">
        <f t="shared" si="9"/>
        <v>230.02</v>
      </c>
      <c r="CL6" s="34" t="str">
        <f>IF(CL7="","",IF(CL7="-","【-】","【"&amp;SUBSTITUTE(TEXT(CL7,"#,##0.00"),"-","△")&amp;"】"))</f>
        <v>【219.46】</v>
      </c>
      <c r="CM6" s="35">
        <f>IF(CM7="",NA(),CM7)</f>
        <v>54.34</v>
      </c>
      <c r="CN6" s="35">
        <f t="shared" ref="CN6:CV6" si="10">IF(CN7="",NA(),CN7)</f>
        <v>53.74</v>
      </c>
      <c r="CO6" s="35">
        <f t="shared" si="10"/>
        <v>53.33</v>
      </c>
      <c r="CP6" s="35">
        <f t="shared" si="10"/>
        <v>54.55</v>
      </c>
      <c r="CQ6" s="35">
        <f t="shared" si="10"/>
        <v>50.51</v>
      </c>
      <c r="CR6" s="35">
        <f t="shared" si="10"/>
        <v>43.58</v>
      </c>
      <c r="CS6" s="35">
        <f t="shared" si="10"/>
        <v>41.35</v>
      </c>
      <c r="CT6" s="35">
        <f t="shared" si="10"/>
        <v>42.9</v>
      </c>
      <c r="CU6" s="35">
        <f t="shared" si="10"/>
        <v>43.36</v>
      </c>
      <c r="CV6" s="35">
        <f t="shared" si="10"/>
        <v>42.56</v>
      </c>
      <c r="CW6" s="34" t="str">
        <f>IF(CW7="","",IF(CW7="-","【-】","【"&amp;SUBSTITUTE(TEXT(CW7,"#,##0.00"),"-","△")&amp;"】"))</f>
        <v>【42.82】</v>
      </c>
      <c r="CX6" s="35">
        <f>IF(CX7="",NA(),CX7)</f>
        <v>83.32</v>
      </c>
      <c r="CY6" s="35">
        <f t="shared" ref="CY6:DG6" si="11">IF(CY7="",NA(),CY7)</f>
        <v>83.04</v>
      </c>
      <c r="CZ6" s="35">
        <f t="shared" si="11"/>
        <v>85.29</v>
      </c>
      <c r="DA6" s="35">
        <f t="shared" si="11"/>
        <v>86.45</v>
      </c>
      <c r="DB6" s="35">
        <f t="shared" si="11"/>
        <v>86.63</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382108</v>
      </c>
      <c r="D7" s="37">
        <v>47</v>
      </c>
      <c r="E7" s="37">
        <v>17</v>
      </c>
      <c r="F7" s="37">
        <v>4</v>
      </c>
      <c r="G7" s="37">
        <v>0</v>
      </c>
      <c r="H7" s="37" t="s">
        <v>97</v>
      </c>
      <c r="I7" s="37" t="s">
        <v>98</v>
      </c>
      <c r="J7" s="37" t="s">
        <v>99</v>
      </c>
      <c r="K7" s="37" t="s">
        <v>100</v>
      </c>
      <c r="L7" s="37" t="s">
        <v>101</v>
      </c>
      <c r="M7" s="37" t="s">
        <v>102</v>
      </c>
      <c r="N7" s="38" t="s">
        <v>103</v>
      </c>
      <c r="O7" s="38" t="s">
        <v>104</v>
      </c>
      <c r="P7" s="38">
        <v>2.74</v>
      </c>
      <c r="Q7" s="38">
        <v>91.18</v>
      </c>
      <c r="R7" s="38">
        <v>2520</v>
      </c>
      <c r="S7" s="38">
        <v>37265</v>
      </c>
      <c r="T7" s="38">
        <v>194.44</v>
      </c>
      <c r="U7" s="38">
        <v>191.65</v>
      </c>
      <c r="V7" s="38">
        <v>1017</v>
      </c>
      <c r="W7" s="38">
        <v>0.55000000000000004</v>
      </c>
      <c r="X7" s="38">
        <v>1849.09</v>
      </c>
      <c r="Y7" s="38">
        <v>62.72</v>
      </c>
      <c r="Z7" s="38">
        <v>62.27</v>
      </c>
      <c r="AA7" s="38">
        <v>61.31</v>
      </c>
      <c r="AB7" s="38">
        <v>58.77</v>
      </c>
      <c r="AC7" s="38">
        <v>54.99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232.69</v>
      </c>
      <c r="BG7" s="38">
        <v>246.56</v>
      </c>
      <c r="BH7" s="38">
        <v>264.36</v>
      </c>
      <c r="BI7" s="38">
        <v>267.89999999999998</v>
      </c>
      <c r="BJ7" s="38">
        <v>0</v>
      </c>
      <c r="BK7" s="38">
        <v>1436</v>
      </c>
      <c r="BL7" s="38">
        <v>1434.89</v>
      </c>
      <c r="BM7" s="38">
        <v>1298.9100000000001</v>
      </c>
      <c r="BN7" s="38">
        <v>1243.71</v>
      </c>
      <c r="BO7" s="38">
        <v>1194.1500000000001</v>
      </c>
      <c r="BP7" s="38">
        <v>1209.4000000000001</v>
      </c>
      <c r="BQ7" s="38">
        <v>36.86</v>
      </c>
      <c r="BR7" s="38">
        <v>36.67</v>
      </c>
      <c r="BS7" s="38">
        <v>35.200000000000003</v>
      </c>
      <c r="BT7" s="38">
        <v>38.19</v>
      </c>
      <c r="BU7" s="38">
        <v>47.04</v>
      </c>
      <c r="BV7" s="38">
        <v>66.56</v>
      </c>
      <c r="BW7" s="38">
        <v>66.22</v>
      </c>
      <c r="BX7" s="38">
        <v>69.87</v>
      </c>
      <c r="BY7" s="38">
        <v>74.3</v>
      </c>
      <c r="BZ7" s="38">
        <v>72.260000000000005</v>
      </c>
      <c r="CA7" s="38">
        <v>74.48</v>
      </c>
      <c r="CB7" s="38">
        <v>391.09</v>
      </c>
      <c r="CC7" s="38">
        <v>390.78</v>
      </c>
      <c r="CD7" s="38">
        <v>398.74</v>
      </c>
      <c r="CE7" s="38">
        <v>371.56</v>
      </c>
      <c r="CF7" s="38">
        <v>313.79000000000002</v>
      </c>
      <c r="CG7" s="38">
        <v>244.29</v>
      </c>
      <c r="CH7" s="38">
        <v>246.72</v>
      </c>
      <c r="CI7" s="38">
        <v>234.96</v>
      </c>
      <c r="CJ7" s="38">
        <v>221.81</v>
      </c>
      <c r="CK7" s="38">
        <v>230.02</v>
      </c>
      <c r="CL7" s="38">
        <v>219.46</v>
      </c>
      <c r="CM7" s="38">
        <v>54.34</v>
      </c>
      <c r="CN7" s="38">
        <v>53.74</v>
      </c>
      <c r="CO7" s="38">
        <v>53.33</v>
      </c>
      <c r="CP7" s="38">
        <v>54.55</v>
      </c>
      <c r="CQ7" s="38">
        <v>50.51</v>
      </c>
      <c r="CR7" s="38">
        <v>43.58</v>
      </c>
      <c r="CS7" s="38">
        <v>41.35</v>
      </c>
      <c r="CT7" s="38">
        <v>42.9</v>
      </c>
      <c r="CU7" s="38">
        <v>43.36</v>
      </c>
      <c r="CV7" s="38">
        <v>42.56</v>
      </c>
      <c r="CW7" s="38">
        <v>42.82</v>
      </c>
      <c r="CX7" s="38">
        <v>83.32</v>
      </c>
      <c r="CY7" s="38">
        <v>83.04</v>
      </c>
      <c r="CZ7" s="38">
        <v>85.29</v>
      </c>
      <c r="DA7" s="38">
        <v>86.45</v>
      </c>
      <c r="DB7" s="38">
        <v>86.63</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2020-02-10T05:54:50Z</cp:lastPrinted>
  <dcterms:created xsi:type="dcterms:W3CDTF">2019-12-05T05:14:23Z</dcterms:created>
  <dcterms:modified xsi:type="dcterms:W3CDTF">2020-02-14T04:40:28Z</dcterms:modified>
  <cp:category/>
</cp:coreProperties>
</file>