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8 伊予市\"/>
    </mc:Choice>
  </mc:AlternateContent>
  <workbookProtection workbookAlgorithmName="SHA-512" workbookHashValue="8412lNuGd9s2w9Us9kXt9gu89kuwKKeDphrVFpSIKwsKisvcvxLj0AeKVrvHHebk7YMbzxPbmqGlkzPtBWmxwg==" workbookSaltValue="27uNwhceH6RBHYTJNGdZZA==" workbookSpinCount="100000" lockStructure="1"/>
  <bookViews>
    <workbookView xWindow="0" yWindow="0" windowWidth="15360" windowHeight="7635"/>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BB8" i="4" s="1"/>
  <c r="S6" i="5"/>
  <c r="AT8" i="4" s="1"/>
  <c r="R6" i="5"/>
  <c r="AL8" i="4" s="1"/>
  <c r="Q6" i="5"/>
  <c r="P6" i="5"/>
  <c r="O6" i="5"/>
  <c r="I10" i="4" s="1"/>
  <c r="N6" i="5"/>
  <c r="M6" i="5"/>
  <c r="L6" i="5"/>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AT10" i="4"/>
  <c r="AL10" i="4"/>
  <c r="W10" i="4"/>
  <c r="P10" i="4"/>
  <c r="B10" i="4"/>
  <c r="AD8" i="4"/>
  <c r="W8" i="4"/>
  <c r="P8" i="4"/>
  <c r="I8" i="4"/>
  <c r="B8"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<sst xmlns="http://schemas.openxmlformats.org/spreadsheetml/2006/main" count="225" uniqueCount="112">
  <si>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</si>
  <si>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</si>
  <si>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</si>
  <si>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</si>
  <si>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</si>
  <si>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</si>
  <si>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</si>
  <si>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</si>
  <si>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</si>
  <si>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</si>
  <si>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</si>
  <si>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</si>
  <si>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</si>
  <si>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</si>
  <si>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</si>
  <si>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</si>
  <si>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</si>
  <si>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</si>
  <si>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</si>
  <si>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</si>
  <si>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</si>
  <si>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</si>
  <si>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</si>
  <si>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</si>
  <si>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</si>
  <si>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</si>
  <si>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</si>
  <si>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</si>
  <si>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</si>
  <si>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</si>
  <si>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</si>
  <si>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</si>
  <si>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</si>
  <si>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</si>
  <si>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</si>
  <si>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</si>
  <si>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</si>
  <si>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</si>
  <si>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</si>
  <si>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</si>
  <si>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</si>
  <si>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</si>
  <si>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</si>
  <si>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</si>
  <si>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</si>
  <si>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</si>
  <si>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</si>
  <si>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</si>
  <si>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</si>
  <si>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</si>
  <si>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</si>
  <si>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</si>
  <si>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</si>
  <si>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</si>
  <si>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</si>
  <si>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</si>
  <si>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</si>
  <si>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</si>
  <si>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</si>
  <si>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</si>
  <si>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</si>
  <si>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</si>
  <si>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</si>
  <si>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</si>
  <si>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</si>
  <si>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</si>
  <si>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</si>
  <si>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</si>
  <si>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</si>
  <si>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</si>
  <si>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</si>
  <si>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</si>
  <si>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</si>
  <si>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</si>
  <si>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</si>
  <si>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</si>
  <si>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</si>
  <si>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</si>
  <si>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</si>
  <si>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</si>
  <si>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</si>
  <si>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</si>
  <si>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</si>
  <si>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</si>
  <si>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</si>
  <si>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</si>
  <si>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</si>
  <si>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</si>
  <si>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</si>
  <si>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</si>
  <si>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</si>
  <si>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</si>
  <si>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</si>
  <si>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</si>
  <si>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</si>
  <si>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</si>
  <si>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伊予市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</si>
  <si>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</si>
  <si>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</si>
  <si>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</si>
  <si>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</si>
  <si>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</si>
  <si>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</si>
  <si>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</si>
  <si>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</si>
  <si>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</si>
  <si>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</si>
  <si>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</si>
  <si>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</si>
  <si>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簡易水道事業を展開する地域は、平坦地が少なく、山間の谷沿いや小河川の河口を中心に集落が形成されており、水道管路を整備するには非常に効率の悪い地域である。
　また、取水・導水施設については建設時期が古く耐震性の低いものも多く抱えているため、耐震性の確保が必要である。</t>
    <phoneticPr fontId="4"/>
  </si>
  <si>
    <t>　本市の簡易水道事業における財政状況は、依然、水道使用料をもって総支出を賄える状況にはなく、一般会計からの繰入金による補填によって経営が成り立っている状況にある。
　過疎化が進む地域で展開される簡易水道事業は、高齢化による給水人口の減少や老朽施設の更新・維持管理費用の増加により、経営効率の向上を図りにくい状況にあるが、上水道料金との統一による料金改定を実施する他、上水道への経営統合も視野に、令和2年度より公営企業会計の適用を受け、取り巻く経営環境の変化に対応すべく経営戦略を策定し、これに基づく計画的かつ合理的な経営により基盤強化を図る必要がある。</t>
    <rPh sb="197" eb="199">
      <t>レイワ</t>
    </rPh>
    <rPh sb="200" eb="202">
      <t>ネンド</t>
    </rPh>
    <rPh sb="211" eb="213">
      <t>テキヨウ</t>
    </rPh>
    <rPh sb="214" eb="215">
      <t>ウ</t>
    </rPh>
    <rPh sb="217" eb="218">
      <t>ト</t>
    </rPh>
    <rPh sb="219" eb="220">
      <t>マ</t>
    </rPh>
    <rPh sb="221" eb="223">
      <t>ケイエイ</t>
    </rPh>
    <rPh sb="223" eb="225">
      <t>カンキョウ</t>
    </rPh>
    <rPh sb="226" eb="228">
      <t>ヘンカ</t>
    </rPh>
    <rPh sb="229" eb="231">
      <t>タイオウ</t>
    </rPh>
    <rPh sb="239" eb="241">
      <t>サクテイ</t>
    </rPh>
    <rPh sb="246" eb="247">
      <t>モト</t>
    </rPh>
    <rPh sb="249" eb="252">
      <t>ケイカクテキ</t>
    </rPh>
    <rPh sb="254" eb="257">
      <t>ゴウリテキ</t>
    </rPh>
    <rPh sb="258" eb="260">
      <t>ケイエイ</t>
    </rPh>
    <rPh sb="263" eb="265">
      <t>キバン</t>
    </rPh>
    <rPh sb="265" eb="267">
      <t>キョウカ</t>
    </rPh>
    <rPh sb="268" eb="269">
      <t>ハカ</t>
    </rPh>
    <rPh sb="270" eb="272">
      <t>ヒツヨウ</t>
    </rPh>
    <phoneticPr fontId="4"/>
  </si>
  <si>
    <t>　簡易水道事業は、簡易水道特別会計によって経理している。総費用に対する水道収益率は低く、収益の不足分を一般会計からの繰入金により補填している状況である。
　「①収益的収支比率」は、平成28年度までは概ね50%台で推移し、類似団体平均値と比較して約21ポイント低い状況であったが、平成29年度からは上灘地区簡易水道の上水道への統合により料金収入が減少したものの、総費用や地方債償還金も減少したため、収益的収支比率が上昇している。
　「④企業債残高対給水収益比率」は、平成28年度まで上灘簡水統合に伴う浄配水施設・管路布設等を行うための経費を起債により資金調達したことなどにより類似団体よりかなり高く推移していたが、平成29年度から上灘簡水統合により数値上は改善し、類似団体平均値よりも低くなっている。
　「⑤料金回収率」は、平成29年度は一旦改善傾向を示したが、平成30年度に再び下降しており、類似団体平均値と比べ依然、低水準である。また、財源は一般会計からの繰入により補填・調整されており、公平な受益者負担の考え方に基づく料金改定を令和元年度より実施し段階的に改善に努める必要がある。
　「⑥給水原価」は、平成29年度は一旦改善傾向を示したが、平成30年度に再び上昇しており、類似団体平均値よりも依然、高めであり、「⑦施設利用率」も、平成29年度は改善しているものの、類似団体平均値と比較し、依然、低水準であり、更なる効率性の向上、費用対効果を踏まえた維持管理が求められている。
　「⑧有収率」は、類似団体平均値と比較しても依然高く、水道施設や給水装置の異常が少なく効率的に稼動しているものと捉え今後も引き続き維持していく必要がある。</t>
    <rPh sb="466" eb="468">
      <t>レイワ</t>
    </rPh>
    <rPh sb="468" eb="470">
      <t>ガンネン</t>
    </rPh>
    <rPh sb="531" eb="533">
      <t>ジョウショウ</t>
    </rPh>
    <rPh sb="696" eb="697">
      <t>トラ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</si>
</sst>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4F-4A1B-9988-D5BF9D8E043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5F4F-4A1B-9988-D5BF9D8E043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49.58</c:v>
                </c:pt>
                <c:pt idx="1">
                  <c:v>50.44</c:v>
                </c:pt>
                <c:pt idx="2">
                  <c:v>49.5</c:v>
                </c:pt>
                <c:pt idx="3">
                  <c:v>52</c:v>
                </c:pt>
                <c:pt idx="4">
                  <c:v>39.020000000000003</c:v>
                </c:pt>
              </c:numCache>
            </c:numRef>
          </c:val>
          <c:extLst>
            <c:ext xmlns:c16="http://schemas.microsoft.com/office/drawing/2014/chart" uri="{C3380CC4-5D6E-409C-BE32-E72D297353CC}">
              <c16:uniqueId val="{00000000-C8C4-48AE-850E-312A209FF21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C8C4-48AE-850E-312A209FF21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82.96</c:v>
                </c:pt>
                <c:pt idx="1">
                  <c:v>81.28</c:v>
                </c:pt>
                <c:pt idx="2">
                  <c:v>81.400000000000006</c:v>
                </c:pt>
                <c:pt idx="3">
                  <c:v>83.27</c:v>
                </c:pt>
                <c:pt idx="4">
                  <c:v>82.35</c:v>
                </c:pt>
              </c:numCache>
            </c:numRef>
          </c:val>
          <c:extLst>
            <c:ext xmlns:c16="http://schemas.microsoft.com/office/drawing/2014/chart" uri="{C3380CC4-5D6E-409C-BE32-E72D297353CC}">
              <c16:uniqueId val="{00000000-359C-4ECF-A371-D3DDA4C5550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359C-4ECF-A371-D3DDA4C5550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55.78</c:v>
                </c:pt>
                <c:pt idx="1">
                  <c:v>57.48</c:v>
                </c:pt>
                <c:pt idx="2">
                  <c:v>56.7</c:v>
                </c:pt>
                <c:pt idx="3">
                  <c:v>64.42</c:v>
                </c:pt>
                <c:pt idx="4">
                  <c:v>67.760000000000005</c:v>
                </c:pt>
              </c:numCache>
            </c:numRef>
          </c:val>
          <c:extLst>
            <c:ext xmlns:c16="http://schemas.microsoft.com/office/drawing/2014/chart" uri="{C3380CC4-5D6E-409C-BE32-E72D297353CC}">
              <c16:uniqueId val="{00000000-EC4E-4606-B624-00D53FF6C55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EC4E-4606-B624-00D53FF6C55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D1-412B-9EA6-AD20DA2D340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D1-412B-9EA6-AD20DA2D340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CE-4FCC-ACC0-B10C74B1A21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CE-4FCC-ACC0-B10C74B1A21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BC-407D-9C21-EA014D413C9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BC-407D-9C21-EA014D413C9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E3-4CAA-A7A5-82527DAA7DB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E3-4CAA-A7A5-82527DAA7DB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2085.38</c:v>
                </c:pt>
                <c:pt idx="1">
                  <c:v>2293.7800000000002</c:v>
                </c:pt>
                <c:pt idx="2">
                  <c:v>2725.83</c:v>
                </c:pt>
                <c:pt idx="3">
                  <c:v>764.15</c:v>
                </c:pt>
                <c:pt idx="4">
                  <c:v>911.39</c:v>
                </c:pt>
              </c:numCache>
            </c:numRef>
          </c:val>
          <c:extLst>
            <c:ext xmlns:c16="http://schemas.microsoft.com/office/drawing/2014/chart" uri="{C3380CC4-5D6E-409C-BE32-E72D297353CC}">
              <c16:uniqueId val="{00000000-97BA-4A26-9990-7CB88433FE8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97BA-4A26-9990-7CB88433FE8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38.61</c:v>
                </c:pt>
                <c:pt idx="1">
                  <c:v>38.24</c:v>
                </c:pt>
                <c:pt idx="2">
                  <c:v>37.94</c:v>
                </c:pt>
                <c:pt idx="3">
                  <c:v>44.03</c:v>
                </c:pt>
                <c:pt idx="4">
                  <c:v>40.369999999999997</c:v>
                </c:pt>
              </c:numCache>
            </c:numRef>
          </c:val>
          <c:extLst>
            <c:ext xmlns:c16="http://schemas.microsoft.com/office/drawing/2014/chart" uri="{C3380CC4-5D6E-409C-BE32-E72D297353CC}">
              <c16:uniqueId val="{00000000-C514-4575-A196-8780AD1D133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C514-4575-A196-8780AD1D133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399.49</c:v>
                </c:pt>
                <c:pt idx="1">
                  <c:v>407.08</c:v>
                </c:pt>
                <c:pt idx="2">
                  <c:v>409.36</c:v>
                </c:pt>
                <c:pt idx="3">
                  <c:v>357.33</c:v>
                </c:pt>
                <c:pt idx="4">
                  <c:v>403.45</c:v>
                </c:pt>
              </c:numCache>
            </c:numRef>
          </c:val>
          <c:extLst>
            <c:ext xmlns:c16="http://schemas.microsoft.com/office/drawing/2014/chart" uri="{C3380CC4-5D6E-409C-BE32-E72D297353CC}">
              <c16:uniqueId val="{00000000-D625-4500-AECD-2109262F806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D625-4500-AECD-2109262F806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伊予市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37265</v>
      </c>
      <c r="AM8" s="50"/>
      <c r="AN8" s="50"/>
      <c r="AO8" s="50"/>
      <c r="AP8" s="50"/>
      <c r="AQ8" s="50"/>
      <c r="AR8" s="50"/>
      <c r="AS8" s="50"/>
      <c r="AT8" s="46">
        <f>データ!$S$6</f>
        <v>194.44</v>
      </c>
      <c r="AU8" s="46"/>
      <c r="AV8" s="46"/>
      <c r="AW8" s="46"/>
      <c r="AX8" s="46"/>
      <c r="AY8" s="46"/>
      <c r="AZ8" s="46"/>
      <c r="BA8" s="46"/>
      <c r="BB8" s="46">
        <f>データ!$T$6</f>
        <v>191.65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6.93</v>
      </c>
      <c r="Q10" s="46"/>
      <c r="R10" s="46"/>
      <c r="S10" s="46"/>
      <c r="T10" s="46"/>
      <c r="U10" s="46"/>
      <c r="V10" s="46"/>
      <c r="W10" s="50">
        <f>データ!$Q$6</f>
        <v>2480</v>
      </c>
      <c r="X10" s="50"/>
      <c r="Y10" s="50"/>
      <c r="Z10" s="50"/>
      <c r="AA10" s="50"/>
      <c r="AB10" s="50"/>
      <c r="AC10" s="50"/>
      <c r="AD10" s="2"/>
      <c r="AE10" s="2"/>
      <c r="AF10" s="2"/>
      <c r="AG10" s="2"/>
      <c r="AH10" s="2"/>
      <c r="AI10" s="2"/>
      <c r="AJ10" s="2"/>
      <c r="AK10" s="2"/>
      <c r="AL10" s="50">
        <f>データ!$U$6</f>
        <v>2578</v>
      </c>
      <c r="AM10" s="50"/>
      <c r="AN10" s="50"/>
      <c r="AO10" s="50"/>
      <c r="AP10" s="50"/>
      <c r="AQ10" s="50"/>
      <c r="AR10" s="50"/>
      <c r="AS10" s="50"/>
      <c r="AT10" s="46">
        <f>データ!$V$6</f>
        <v>7.05</v>
      </c>
      <c r="AU10" s="46"/>
      <c r="AV10" s="46"/>
      <c r="AW10" s="46"/>
      <c r="AX10" s="46"/>
      <c r="AY10" s="46"/>
      <c r="AZ10" s="46"/>
      <c r="BA10" s="46"/>
      <c r="BB10" s="46">
        <f>データ!$W$6</f>
        <v>365.67</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111</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Mu3Bp6gVQowlD9A+IXo/PRKfgAEWwqxrKH8Mm3Nl8oLL0R66pWmhbqaC1Vtutc+zMayiDvoAmzo6kZhJuWhcDw==" saltValue="1epbL0EhJU05bpwexEopj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382108</v>
      </c>
      <c r="D6" s="34">
        <f t="shared" si="3"/>
        <v>47</v>
      </c>
      <c r="E6" s="34">
        <f t="shared" si="3"/>
        <v>1</v>
      </c>
      <c r="F6" s="34">
        <f t="shared" si="3"/>
        <v>0</v>
      </c>
      <c r="G6" s="34">
        <f t="shared" si="3"/>
        <v>0</v>
      </c>
      <c r="H6" s="34" t="str">
        <f t="shared" si="3"/>
        <v>愛媛県　伊予市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6.93</v>
      </c>
      <c r="Q6" s="35">
        <f t="shared" si="3"/>
        <v>2480</v>
      </c>
      <c r="R6" s="35">
        <f t="shared" si="3"/>
        <v>37265</v>
      </c>
      <c r="S6" s="35">
        <f t="shared" si="3"/>
        <v>194.44</v>
      </c>
      <c r="T6" s="35">
        <f t="shared" si="3"/>
        <v>191.65</v>
      </c>
      <c r="U6" s="35">
        <f t="shared" si="3"/>
        <v>2578</v>
      </c>
      <c r="V6" s="35">
        <f t="shared" si="3"/>
        <v>7.05</v>
      </c>
      <c r="W6" s="35">
        <f t="shared" si="3"/>
        <v>365.67</v>
      </c>
      <c r="X6" s="36">
        <f>IF(X7="",NA(),X7)</f>
        <v>55.78</v>
      </c>
      <c r="Y6" s="36">
        <f t="shared" ref="Y6:AG6" si="4">IF(Y7="",NA(),Y7)</f>
        <v>57.48</v>
      </c>
      <c r="Z6" s="36">
        <f t="shared" si="4"/>
        <v>56.7</v>
      </c>
      <c r="AA6" s="36">
        <f t="shared" si="4"/>
        <v>64.42</v>
      </c>
      <c r="AB6" s="36">
        <f t="shared" si="4"/>
        <v>67.760000000000005</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2085.38</v>
      </c>
      <c r="BF6" s="36">
        <f t="shared" ref="BF6:BN6" si="7">IF(BF7="",NA(),BF7)</f>
        <v>2293.7800000000002</v>
      </c>
      <c r="BG6" s="36">
        <f t="shared" si="7"/>
        <v>2725.83</v>
      </c>
      <c r="BH6" s="36">
        <f t="shared" si="7"/>
        <v>764.15</v>
      </c>
      <c r="BI6" s="36">
        <f t="shared" si="7"/>
        <v>911.39</v>
      </c>
      <c r="BJ6" s="36">
        <f t="shared" si="7"/>
        <v>1125.69</v>
      </c>
      <c r="BK6" s="36">
        <f t="shared" si="7"/>
        <v>1134.67</v>
      </c>
      <c r="BL6" s="36">
        <f t="shared" si="7"/>
        <v>1144.79</v>
      </c>
      <c r="BM6" s="36">
        <f t="shared" si="7"/>
        <v>1061.58</v>
      </c>
      <c r="BN6" s="36">
        <f t="shared" si="7"/>
        <v>1007.7</v>
      </c>
      <c r="BO6" s="35" t="str">
        <f>IF(BO7="","",IF(BO7="-","【-】","【"&amp;SUBSTITUTE(TEXT(BO7,"#,##0.00"),"-","△")&amp;"】"))</f>
        <v>【1,074.14】</v>
      </c>
      <c r="BP6" s="36">
        <f>IF(BP7="",NA(),BP7)</f>
        <v>38.61</v>
      </c>
      <c r="BQ6" s="36">
        <f t="shared" ref="BQ6:BY6" si="8">IF(BQ7="",NA(),BQ7)</f>
        <v>38.24</v>
      </c>
      <c r="BR6" s="36">
        <f t="shared" si="8"/>
        <v>37.94</v>
      </c>
      <c r="BS6" s="36">
        <f t="shared" si="8"/>
        <v>44.03</v>
      </c>
      <c r="BT6" s="36">
        <f t="shared" si="8"/>
        <v>40.369999999999997</v>
      </c>
      <c r="BU6" s="36">
        <f t="shared" si="8"/>
        <v>46.48</v>
      </c>
      <c r="BV6" s="36">
        <f t="shared" si="8"/>
        <v>40.6</v>
      </c>
      <c r="BW6" s="36">
        <f t="shared" si="8"/>
        <v>56.04</v>
      </c>
      <c r="BX6" s="36">
        <f t="shared" si="8"/>
        <v>58.52</v>
      </c>
      <c r="BY6" s="36">
        <f t="shared" si="8"/>
        <v>59.22</v>
      </c>
      <c r="BZ6" s="35" t="str">
        <f>IF(BZ7="","",IF(BZ7="-","【-】","【"&amp;SUBSTITUTE(TEXT(BZ7,"#,##0.00"),"-","△")&amp;"】"))</f>
        <v>【54.36】</v>
      </c>
      <c r="CA6" s="36">
        <f>IF(CA7="",NA(),CA7)</f>
        <v>399.49</v>
      </c>
      <c r="CB6" s="36">
        <f t="shared" ref="CB6:CJ6" si="9">IF(CB7="",NA(),CB7)</f>
        <v>407.08</v>
      </c>
      <c r="CC6" s="36">
        <f t="shared" si="9"/>
        <v>409.36</v>
      </c>
      <c r="CD6" s="36">
        <f t="shared" si="9"/>
        <v>357.33</v>
      </c>
      <c r="CE6" s="36">
        <f t="shared" si="9"/>
        <v>403.45</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49.58</v>
      </c>
      <c r="CM6" s="36">
        <f t="shared" ref="CM6:CU6" si="10">IF(CM7="",NA(),CM7)</f>
        <v>50.44</v>
      </c>
      <c r="CN6" s="36">
        <f t="shared" si="10"/>
        <v>49.5</v>
      </c>
      <c r="CO6" s="36">
        <f t="shared" si="10"/>
        <v>52</v>
      </c>
      <c r="CP6" s="36">
        <f t="shared" si="10"/>
        <v>39.020000000000003</v>
      </c>
      <c r="CQ6" s="36">
        <f t="shared" si="10"/>
        <v>57.43</v>
      </c>
      <c r="CR6" s="36">
        <f t="shared" si="10"/>
        <v>57.29</v>
      </c>
      <c r="CS6" s="36">
        <f t="shared" si="10"/>
        <v>55.9</v>
      </c>
      <c r="CT6" s="36">
        <f t="shared" si="10"/>
        <v>57.3</v>
      </c>
      <c r="CU6" s="36">
        <f t="shared" si="10"/>
        <v>56.76</v>
      </c>
      <c r="CV6" s="35" t="str">
        <f>IF(CV7="","",IF(CV7="-","【-】","【"&amp;SUBSTITUTE(TEXT(CV7,"#,##0.00"),"-","△")&amp;"】"))</f>
        <v>【55.95】</v>
      </c>
      <c r="CW6" s="36">
        <f>IF(CW7="",NA(),CW7)</f>
        <v>82.96</v>
      </c>
      <c r="CX6" s="36">
        <f t="shared" ref="CX6:DF6" si="11">IF(CX7="",NA(),CX7)</f>
        <v>81.28</v>
      </c>
      <c r="CY6" s="36">
        <f t="shared" si="11"/>
        <v>81.400000000000006</v>
      </c>
      <c r="CZ6" s="36">
        <f t="shared" si="11"/>
        <v>83.27</v>
      </c>
      <c r="DA6" s="36">
        <f t="shared" si="11"/>
        <v>82.35</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382108</v>
      </c>
      <c r="D7" s="38">
        <v>47</v>
      </c>
      <c r="E7" s="38">
        <v>1</v>
      </c>
      <c r="F7" s="38">
        <v>0</v>
      </c>
      <c r="G7" s="38">
        <v>0</v>
      </c>
      <c r="H7" s="38" t="s">
        <v>96</v>
      </c>
      <c r="I7" s="38" t="s">
        <v>97</v>
      </c>
      <c r="J7" s="38" t="s">
        <v>98</v>
      </c>
      <c r="K7" s="38" t="s">
        <v>99</v>
      </c>
      <c r="L7" s="38" t="s">
        <v>100</v>
      </c>
      <c r="M7" s="38" t="s">
        <v>101</v>
      </c>
      <c r="N7" s="39" t="s">
        <v>102</v>
      </c>
      <c r="O7" s="39" t="s">
        <v>103</v>
      </c>
      <c r="P7" s="39">
        <v>6.93</v>
      </c>
      <c r="Q7" s="39">
        <v>2480</v>
      </c>
      <c r="R7" s="39">
        <v>37265</v>
      </c>
      <c r="S7" s="39">
        <v>194.44</v>
      </c>
      <c r="T7" s="39">
        <v>191.65</v>
      </c>
      <c r="U7" s="39">
        <v>2578</v>
      </c>
      <c r="V7" s="39">
        <v>7.05</v>
      </c>
      <c r="W7" s="39">
        <v>365.67</v>
      </c>
      <c r="X7" s="39">
        <v>55.78</v>
      </c>
      <c r="Y7" s="39">
        <v>57.48</v>
      </c>
      <c r="Z7" s="39">
        <v>56.7</v>
      </c>
      <c r="AA7" s="39">
        <v>64.42</v>
      </c>
      <c r="AB7" s="39">
        <v>67.760000000000005</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2085.38</v>
      </c>
      <c r="BF7" s="39">
        <v>2293.7800000000002</v>
      </c>
      <c r="BG7" s="39">
        <v>2725.83</v>
      </c>
      <c r="BH7" s="39">
        <v>764.15</v>
      </c>
      <c r="BI7" s="39">
        <v>911.39</v>
      </c>
      <c r="BJ7" s="39">
        <v>1125.69</v>
      </c>
      <c r="BK7" s="39">
        <v>1134.67</v>
      </c>
      <c r="BL7" s="39">
        <v>1144.79</v>
      </c>
      <c r="BM7" s="39">
        <v>1061.58</v>
      </c>
      <c r="BN7" s="39">
        <v>1007.7</v>
      </c>
      <c r="BO7" s="39">
        <v>1074.1400000000001</v>
      </c>
      <c r="BP7" s="39">
        <v>38.61</v>
      </c>
      <c r="BQ7" s="39">
        <v>38.24</v>
      </c>
      <c r="BR7" s="39">
        <v>37.94</v>
      </c>
      <c r="BS7" s="39">
        <v>44.03</v>
      </c>
      <c r="BT7" s="39">
        <v>40.369999999999997</v>
      </c>
      <c r="BU7" s="39">
        <v>46.48</v>
      </c>
      <c r="BV7" s="39">
        <v>40.6</v>
      </c>
      <c r="BW7" s="39">
        <v>56.04</v>
      </c>
      <c r="BX7" s="39">
        <v>58.52</v>
      </c>
      <c r="BY7" s="39">
        <v>59.22</v>
      </c>
      <c r="BZ7" s="39">
        <v>54.36</v>
      </c>
      <c r="CA7" s="39">
        <v>399.49</v>
      </c>
      <c r="CB7" s="39">
        <v>407.08</v>
      </c>
      <c r="CC7" s="39">
        <v>409.36</v>
      </c>
      <c r="CD7" s="39">
        <v>357.33</v>
      </c>
      <c r="CE7" s="39">
        <v>403.45</v>
      </c>
      <c r="CF7" s="39">
        <v>376.61</v>
      </c>
      <c r="CG7" s="39">
        <v>440.03</v>
      </c>
      <c r="CH7" s="39">
        <v>304.35000000000002</v>
      </c>
      <c r="CI7" s="39">
        <v>296.3</v>
      </c>
      <c r="CJ7" s="39">
        <v>292.89999999999998</v>
      </c>
      <c r="CK7" s="39">
        <v>296.39999999999998</v>
      </c>
      <c r="CL7" s="39">
        <v>49.58</v>
      </c>
      <c r="CM7" s="39">
        <v>50.44</v>
      </c>
      <c r="CN7" s="39">
        <v>49.5</v>
      </c>
      <c r="CO7" s="39">
        <v>52</v>
      </c>
      <c r="CP7" s="39">
        <v>39.020000000000003</v>
      </c>
      <c r="CQ7" s="39">
        <v>57.43</v>
      </c>
      <c r="CR7" s="39">
        <v>57.29</v>
      </c>
      <c r="CS7" s="39">
        <v>55.9</v>
      </c>
      <c r="CT7" s="39">
        <v>57.3</v>
      </c>
      <c r="CU7" s="39">
        <v>56.76</v>
      </c>
      <c r="CV7" s="39">
        <v>55.95</v>
      </c>
      <c r="CW7" s="39">
        <v>82.96</v>
      </c>
      <c r="CX7" s="39">
        <v>81.28</v>
      </c>
      <c r="CY7" s="39">
        <v>81.400000000000006</v>
      </c>
      <c r="CZ7" s="39">
        <v>83.27</v>
      </c>
      <c r="DA7" s="39">
        <v>82.35</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2020-02-10T05:53:49Z</cp:lastPrinted>
  <dcterms:created xsi:type="dcterms:W3CDTF">2019-12-05T04:39:18Z</dcterms:created>
  <dcterms:modified xsi:type="dcterms:W3CDTF">2020-02-14T04:39:53Z</dcterms:modified>
  <cp:category/>
</cp:coreProperties>
</file>