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7 大洲市\"/>
    </mc:Choice>
  </mc:AlternateContent>
  <workbookProtection workbookAlgorithmName="SHA-512" workbookHashValue="ZP9bVXunCImHtNLQ7heTatdi7KsmVa7bMguOPcHJXtNEsyLJc/FnJvc3KyixOOvaNa9biLjO26xecuGUopbfRA==" workbookSaltValue="M/8SYujnJevV25SrzysgV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OY81" i="4"/>
  <c r="NX81" i="4"/>
  <c r="MW81" i="4"/>
  <c r="KO81" i="4"/>
  <c r="JN81" i="4"/>
  <c r="IM81" i="4"/>
  <c r="GK81" i="4"/>
  <c r="EC81" i="4"/>
  <c r="DB81" i="4"/>
  <c r="CA81" i="4"/>
  <c r="AZ81" i="4"/>
  <c r="Y81" i="4"/>
  <c r="RA80" i="4"/>
  <c r="OY80" i="4"/>
  <c r="NX80" i="4"/>
  <c r="MW80" i="4"/>
  <c r="KO80" i="4"/>
  <c r="JN80" i="4"/>
  <c r="IM80" i="4"/>
  <c r="HL80" i="4"/>
  <c r="GK80" i="4"/>
  <c r="EC80" i="4"/>
  <c r="DB80" i="4"/>
  <c r="CA80" i="4"/>
  <c r="Y80" i="4"/>
  <c r="RA79" i="4"/>
  <c r="PZ79" i="4"/>
  <c r="OY79" i="4"/>
  <c r="NX79" i="4"/>
  <c r="MW79" i="4"/>
  <c r="KO79" i="4"/>
  <c r="JN79" i="4"/>
  <c r="IM79" i="4"/>
  <c r="HL79" i="4"/>
  <c r="GK79" i="4"/>
  <c r="EC79" i="4"/>
  <c r="DB79" i="4"/>
  <c r="CA79" i="4"/>
  <c r="Y79" i="4"/>
  <c r="RH56" i="4"/>
  <c r="QN56" i="4"/>
  <c r="PT56" i="4"/>
  <c r="OZ56" i="4"/>
  <c r="OF56" i="4"/>
  <c r="MN56" i="4"/>
  <c r="LT56" i="4"/>
  <c r="KF56" i="4"/>
  <c r="JL56" i="4"/>
  <c r="HT56" i="4"/>
  <c r="GZ56" i="4"/>
  <c r="GF56" i="4"/>
  <c r="ER56" i="4"/>
  <c r="CF56" i="4"/>
  <c r="BL56" i="4"/>
  <c r="AR56" i="4"/>
  <c r="RH55" i="4"/>
  <c r="QN55" i="4"/>
  <c r="PT55" i="4"/>
  <c r="OZ55" i="4"/>
  <c r="OF55" i="4"/>
  <c r="MN55" i="4"/>
  <c r="KZ55" i="4"/>
  <c r="KF55" i="4"/>
  <c r="JL55" i="4"/>
  <c r="HT55" i="4"/>
  <c r="GZ55" i="4"/>
  <c r="GF55" i="4"/>
  <c r="FL55" i="4"/>
  <c r="ER55" i="4"/>
  <c r="CZ55" i="4"/>
  <c r="CF55" i="4"/>
  <c r="BL55" i="4"/>
  <c r="X55" i="4"/>
  <c r="RH54" i="4"/>
  <c r="QN54" i="4"/>
  <c r="PT54" i="4"/>
  <c r="OF54" i="4"/>
  <c r="MN54" i="4"/>
  <c r="LT54" i="4"/>
  <c r="KZ54" i="4"/>
  <c r="KF54" i="4"/>
  <c r="JL54" i="4"/>
  <c r="HT54" i="4"/>
  <c r="GZ54" i="4"/>
  <c r="GF54" i="4"/>
  <c r="FL54" i="4"/>
  <c r="ER54" i="4"/>
  <c r="CZ54" i="4"/>
  <c r="CF54" i="4"/>
  <c r="BL54" i="4"/>
  <c r="X54" i="4"/>
  <c r="RH33" i="4"/>
  <c r="PT33" i="4"/>
  <c r="OZ33" i="4"/>
  <c r="OF33" i="4"/>
  <c r="MN33" i="4"/>
  <c r="LT33" i="4"/>
  <c r="KF33" i="4"/>
  <c r="JL33" i="4"/>
  <c r="GZ33" i="4"/>
  <c r="GF33" i="4"/>
  <c r="CF33" i="4"/>
  <c r="BL33" i="4"/>
  <c r="AR33" i="4"/>
  <c r="RH32" i="4"/>
  <c r="QN32" i="4"/>
  <c r="PT32" i="4"/>
  <c r="OZ32" i="4"/>
  <c r="OF32" i="4"/>
  <c r="MN32" i="4"/>
  <c r="KZ32" i="4"/>
  <c r="KF32" i="4"/>
  <c r="JL32" i="4"/>
  <c r="HT32" i="4"/>
  <c r="GZ32" i="4"/>
  <c r="GF32" i="4"/>
  <c r="FL32" i="4"/>
  <c r="ER32" i="4"/>
  <c r="CF32" i="4"/>
  <c r="BL32" i="4"/>
  <c r="RH31" i="4"/>
  <c r="QN31" i="4"/>
  <c r="PT31" i="4"/>
  <c r="OF31" i="4"/>
  <c r="MN31" i="4"/>
  <c r="LT31" i="4"/>
  <c r="KZ31" i="4"/>
  <c r="KF31" i="4"/>
  <c r="JL31" i="4"/>
  <c r="HT31" i="4"/>
  <c r="GZ31" i="4"/>
  <c r="GF31" i="4"/>
  <c r="FL31" i="4"/>
  <c r="ER31" i="4"/>
  <c r="CZ31" i="4"/>
  <c r="CF31" i="4"/>
  <c r="BL31" i="4"/>
  <c r="X31" i="4"/>
  <c r="LZ10" i="4"/>
  <c r="IT10" i="4"/>
  <c r="FN10" i="4"/>
  <c r="CH10" i="4"/>
  <c r="B10" i="4"/>
  <c r="PF8" i="4"/>
  <c r="LZ8" i="4"/>
  <c r="IT8" i="4"/>
  <c r="FN8" i="4"/>
  <c r="CH8" i="4"/>
  <c r="B8" i="4"/>
  <c r="B5" i="4"/>
  <c r="OZ31" i="4" l="1"/>
  <c r="CZ33" i="4"/>
  <c r="KZ33" i="4"/>
  <c r="OZ54" i="4"/>
  <c r="CZ56" i="4"/>
  <c r="AZ80" i="4"/>
  <c r="PZ80" i="4"/>
  <c r="HL81" i="4"/>
  <c r="X32" i="4"/>
  <c r="CZ32" i="4"/>
  <c r="X33" i="4"/>
  <c r="X56" i="4"/>
  <c r="KZ56" i="4"/>
  <c r="AR31" i="4"/>
  <c r="AR32" i="4"/>
  <c r="LT32" i="4"/>
  <c r="ER33" i="4"/>
  <c r="HT33" i="4"/>
  <c r="AR54" i="4"/>
  <c r="AR55" i="4"/>
  <c r="LT55" i="4"/>
  <c r="AZ79" i="4"/>
  <c r="FL33" i="4"/>
  <c r="QN33" i="4"/>
  <c r="FL56"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<sst xmlns="http://schemas.openxmlformats.org/spreadsheetml/2006/main" count="262" uniqueCount="109">
  <si>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</si>
  <si>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</si>
  <si>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</si>
  <si>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</si>
  <si>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</si>
  <si>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</si>
  <si>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</si>
  <si>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</si>
  <si>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</si>
  <si>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</si>
  <si>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</si>
  <si>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</si>
  <si>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</si>
  <si>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</si>
  <si>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</si>
  <si>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</si>
  <si>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</si>
  <si>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</si>
  <si>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</si>
  <si>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</si>
  <si>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</si>
  <si>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</si>
  <si>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</si>
  <si>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</si>
  <si>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</si>
  <si>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</si>
  <si>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</si>
  <si>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</si>
  <si>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</si>
  <si>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</si>
  <si>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</si>
  <si>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</si>
  <si>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</si>
  <si>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</si>
  <si>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</si>
  <si>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</si>
  <si>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</si>
  <si>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</si>
  <si>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</si>
  <si>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</si>
  <si>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</si>
  <si>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</si>
  <si>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</si>
  <si>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</si>
  <si>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</si>
  <si>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</si>
  <si>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</si>
  <si>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</si>
  <si>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</si>
  <si>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</si>
  <si>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</si>
  <si>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</si>
  <si>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</si>
  <si>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</si>
  <si>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</si>
  <si>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</si>
  <si>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</si>
  <si>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</si>
  <si>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</si>
  <si>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</si>
  <si>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</si>
  <si>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</si>
  <si>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</si>
  <si>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</si>
  <si>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</si>
  <si>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</si>
  <si>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</si>
  <si>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</si>
  <si>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</si>
  <si>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</si>
  <si>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</si>
  <si>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</si>
  <si>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</si>
  <si>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</si>
  <si>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</si>
  <si>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</si>
  <si>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</si>
  <si>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</si>
  <si>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</si>
  <si>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</si>
  <si>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</si>
  <si>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</si>
  <si>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</si>
  <si>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</si>
  <si>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</si>
  <si>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</si>
  <si>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</si>
  <si>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</si>
  <si>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</si>
  <si>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</si>
  <si>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382078</t>
  </si>
  <si>
    <t>46</t>
  </si>
  <si>
    <t>02</t>
  </si>
  <si>
    <t>0</t>
  </si>
  <si>
    <t>000</t>
  </si>
  <si>
    <t>愛媛県　大洲市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</si>
  <si>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</si>
  <si>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</si>
  <si>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</si>
  <si>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</si>
  <si>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</si>
  <si>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</si>
  <si>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</si>
  <si>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</si>
  <si>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</si>
  <si>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</si>
  <si>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は年々増加しており、老朽化が進んでいることが示されている。また『②管路経年化率』は非常に高い数値を示しており法定耐用年数を超過した管路を多く保有しているが、『③管路更新率』が0％であり、更新ができていない状態が続いている。</t>
    <rPh sb="3" eb="5">
      <t>ユウケイ</t>
    </rPh>
    <rPh sb="5" eb="7">
      <t>コテイ</t>
    </rPh>
    <rPh sb="7" eb="9">
      <t>シサン</t>
    </rPh>
    <rPh sb="9" eb="11">
      <t>ゲンカ</t>
    </rPh>
    <rPh sb="11" eb="13">
      <t>ショウキャク</t>
    </rPh>
    <rPh sb="13" eb="14">
      <t>リツ</t>
    </rPh>
    <rPh sb="16" eb="18">
      <t>ネンネン</t>
    </rPh>
    <rPh sb="18" eb="20">
      <t>ゾウカ</t>
    </rPh>
    <rPh sb="25" eb="28">
      <t>ロウキュウカ</t>
    </rPh>
    <rPh sb="29" eb="30">
      <t>スス</t>
    </rPh>
    <rPh sb="37" eb="38">
      <t>シメ</t>
    </rPh>
    <rPh sb="48" eb="50">
      <t>カンロ</t>
    </rPh>
    <rPh sb="50" eb="52">
      <t>ケイネン</t>
    </rPh>
    <rPh sb="52" eb="53">
      <t>カ</t>
    </rPh>
    <rPh sb="53" eb="54">
      <t>リツ</t>
    </rPh>
    <rPh sb="56" eb="58">
      <t>ヒジョウ</t>
    </rPh>
    <rPh sb="59" eb="60">
      <t>タカ</t>
    </rPh>
    <rPh sb="61" eb="63">
      <t>スウチ</t>
    </rPh>
    <rPh sb="64" eb="65">
      <t>シメ</t>
    </rPh>
    <rPh sb="69" eb="71">
      <t>ホウテイ</t>
    </rPh>
    <rPh sb="71" eb="73">
      <t>タイヨウ</t>
    </rPh>
    <rPh sb="73" eb="75">
      <t>ネンスウ</t>
    </rPh>
    <rPh sb="76" eb="78">
      <t>チョウカ</t>
    </rPh>
    <rPh sb="80" eb="82">
      <t>カンロ</t>
    </rPh>
    <rPh sb="83" eb="84">
      <t>オオ</t>
    </rPh>
    <rPh sb="85" eb="87">
      <t>ホユウ</t>
    </rPh>
    <rPh sb="95" eb="97">
      <t>カンロ</t>
    </rPh>
    <rPh sb="97" eb="99">
      <t>コウシン</t>
    </rPh>
    <rPh sb="99" eb="100">
      <t>リツ</t>
    </rPh>
    <rPh sb="108" eb="110">
      <t>コウシン</t>
    </rPh>
    <rPh sb="117" eb="119">
      <t>ジョウタイ</t>
    </rPh>
    <rPh sb="120" eb="121">
      <t>ツヅ</t>
    </rPh>
    <phoneticPr fontId="5"/>
  </si>
  <si>
    <r>
      <t>　『①経常収支比率』『⑤料金回収率』は工業用水の需要減少が影響し、給水契約数がピーク時の5件から平成27年度は2件となり、以降収支不足分を</t>
    </r>
    <r>
      <rPr>
        <sz val="11"/>
        <rFont val="ＭＳ ゴシック"/>
        <family val="3"/>
        <charset val="128"/>
      </rPr>
      <t>繰入金</t>
    </r>
    <r>
      <rPr>
        <sz val="11"/>
        <color theme="1"/>
        <rFont val="ＭＳ ゴシック"/>
        <family val="3"/>
        <charset val="128"/>
      </rPr>
      <t>に頼っている状態である。『⑥給水単価』も同じく有収水量の減少以降は必要最低限の経費にて経営しているため、ほぼ横ばいとなっている。
　『③流動比率』は未払金の影響を受け変動はあるものの100％を大きく上回っており、財務の安全性は確保されている。
　『⑦施設利用率』『⑧契約率』はいずれも低水準となっており、新規の契約先の確保のため企業誘致等を進める必要がある。
　</t>
    </r>
    <rPh sb="3" eb="5">
      <t>ケイジョウ</t>
    </rPh>
    <rPh sb="5" eb="7">
      <t>シュウシ</t>
    </rPh>
    <rPh sb="7" eb="9">
      <t>ヒリツ</t>
    </rPh>
    <rPh sb="12" eb="14">
      <t>リョウキン</t>
    </rPh>
    <rPh sb="14" eb="16">
      <t>カイシュウ</t>
    </rPh>
    <rPh sb="16" eb="17">
      <t>リツ</t>
    </rPh>
    <rPh sb="19" eb="21">
      <t>コウギョウ</t>
    </rPh>
    <rPh sb="21" eb="23">
      <t>ヨウスイ</t>
    </rPh>
    <rPh sb="24" eb="26">
      <t>ジュヨウ</t>
    </rPh>
    <rPh sb="26" eb="28">
      <t>ゲンショウ</t>
    </rPh>
    <rPh sb="29" eb="31">
      <t>エイキョウ</t>
    </rPh>
    <rPh sb="33" eb="35">
      <t>キュウスイ</t>
    </rPh>
    <rPh sb="35" eb="38">
      <t>ケイヤクスウ</t>
    </rPh>
    <rPh sb="42" eb="43">
      <t>ジ</t>
    </rPh>
    <rPh sb="45" eb="46">
      <t>ケン</t>
    </rPh>
    <rPh sb="48" eb="50">
      <t>ヘイセイ</t>
    </rPh>
    <rPh sb="52" eb="54">
      <t>ネンド</t>
    </rPh>
    <rPh sb="56" eb="57">
      <t>ケン</t>
    </rPh>
    <rPh sb="61" eb="63">
      <t>イコウ</t>
    </rPh>
    <rPh sb="63" eb="65">
      <t>シュウシ</t>
    </rPh>
    <rPh sb="65" eb="68">
      <t>フソクブン</t>
    </rPh>
    <rPh sb="69" eb="71">
      <t>クリイレ</t>
    </rPh>
    <rPh sb="71" eb="72">
      <t>キン</t>
    </rPh>
    <rPh sb="73" eb="74">
      <t>タヨ</t>
    </rPh>
    <rPh sb="78" eb="80">
      <t>ジョウタイ</t>
    </rPh>
    <rPh sb="86" eb="88">
      <t>キュウスイ</t>
    </rPh>
    <rPh sb="88" eb="90">
      <t>タンカ</t>
    </rPh>
    <rPh sb="92" eb="93">
      <t>オナ</t>
    </rPh>
    <rPh sb="95" eb="97">
      <t>ユウシュウ</t>
    </rPh>
    <rPh sb="97" eb="99">
      <t>スイリョウ</t>
    </rPh>
    <rPh sb="100" eb="102">
      <t>ゲンショウ</t>
    </rPh>
    <rPh sb="102" eb="104">
      <t>イコウ</t>
    </rPh>
    <rPh sb="105" eb="107">
      <t>ヒツヨウ</t>
    </rPh>
    <rPh sb="107" eb="110">
      <t>サイテイゲン</t>
    </rPh>
    <rPh sb="111" eb="113">
      <t>ケイヒ</t>
    </rPh>
    <rPh sb="115" eb="117">
      <t>ケイエイ</t>
    </rPh>
    <rPh sb="126" eb="127">
      <t>ヨコ</t>
    </rPh>
    <rPh sb="140" eb="142">
      <t>リュウドウ</t>
    </rPh>
    <rPh sb="142" eb="144">
      <t>ヒリツ</t>
    </rPh>
    <rPh sb="146" eb="147">
      <t>ミ</t>
    </rPh>
    <rPh sb="147" eb="148">
      <t>バラ</t>
    </rPh>
    <rPh sb="148" eb="149">
      <t>キン</t>
    </rPh>
    <rPh sb="150" eb="152">
      <t>エイキョウ</t>
    </rPh>
    <rPh sb="153" eb="154">
      <t>ウ</t>
    </rPh>
    <rPh sb="155" eb="157">
      <t>ヘンドウ</t>
    </rPh>
    <rPh sb="168" eb="169">
      <t>オオ</t>
    </rPh>
    <rPh sb="171" eb="173">
      <t>ウワマワ</t>
    </rPh>
    <rPh sb="178" eb="180">
      <t>ザイム</t>
    </rPh>
    <rPh sb="181" eb="184">
      <t>アンゼンセイ</t>
    </rPh>
    <rPh sb="185" eb="187">
      <t>カクホ</t>
    </rPh>
    <rPh sb="197" eb="199">
      <t>シセツ</t>
    </rPh>
    <rPh sb="199" eb="202">
      <t>リヨウリツ</t>
    </rPh>
    <rPh sb="205" eb="208">
      <t>ケイヤクリツ</t>
    </rPh>
    <rPh sb="214" eb="217">
      <t>テイスイジュン</t>
    </rPh>
    <rPh sb="224" eb="226">
      <t>シンキ</t>
    </rPh>
    <rPh sb="227" eb="230">
      <t>ケイヤクサキ</t>
    </rPh>
    <rPh sb="231" eb="233">
      <t>カクホ</t>
    </rPh>
    <rPh sb="236" eb="238">
      <t>キギョウ</t>
    </rPh>
    <rPh sb="238" eb="240">
      <t>ユウチ</t>
    </rPh>
    <rPh sb="240" eb="241">
      <t>トウ</t>
    </rPh>
    <rPh sb="242" eb="243">
      <t>スス</t>
    </rPh>
    <rPh sb="245" eb="247">
      <t>ヒツヨウ</t>
    </rPh>
    <phoneticPr fontId="5"/>
  </si>
  <si>
    <t>　工業用水の需要減少が影響し給水契約数はピーク時の5件から現在は2件へと減少している。その影響により、給水収益減少及び施設遊休状態が続いており、新規の契約先の確保のための企業誘致等を他課連携の上進めている。また、企業誘致と合わせ、安定的な供給のため管路更新等も必要となるため、アセットマネジメント、経営戦略に基づき計画的な取り組みを行う必要がある。</t>
    <rPh sb="1" eb="3">
      <t>コウギョウ</t>
    </rPh>
    <rPh sb="3" eb="5">
      <t>ヨウスイ</t>
    </rPh>
    <rPh sb="6" eb="8">
      <t>ジュヨウ</t>
    </rPh>
    <rPh sb="8" eb="10">
      <t>ゲンショウ</t>
    </rPh>
    <rPh sb="11" eb="13">
      <t>エイキョウ</t>
    </rPh>
    <rPh sb="14" eb="16">
      <t>キュウスイ</t>
    </rPh>
    <rPh sb="16" eb="19">
      <t>ケイヤクスウ</t>
    </rPh>
    <rPh sb="23" eb="24">
      <t>ジ</t>
    </rPh>
    <rPh sb="26" eb="27">
      <t>ケン</t>
    </rPh>
    <rPh sb="29" eb="31">
      <t>ゲンザイ</t>
    </rPh>
    <rPh sb="33" eb="34">
      <t>ケン</t>
    </rPh>
    <rPh sb="36" eb="38">
      <t>ゲンショウ</t>
    </rPh>
    <rPh sb="45" eb="47">
      <t>エイキョウ</t>
    </rPh>
    <rPh sb="51" eb="53">
      <t>キュウスイ</t>
    </rPh>
    <rPh sb="53" eb="55">
      <t>シュウエキ</t>
    </rPh>
    <rPh sb="55" eb="57">
      <t>ゲンショウ</t>
    </rPh>
    <rPh sb="57" eb="58">
      <t>オヨ</t>
    </rPh>
    <rPh sb="59" eb="61">
      <t>シセツ</t>
    </rPh>
    <rPh sb="61" eb="63">
      <t>ユウキュウ</t>
    </rPh>
    <rPh sb="63" eb="65">
      <t>ジョウタイ</t>
    </rPh>
    <rPh sb="66" eb="67">
      <t>ツヅ</t>
    </rPh>
    <rPh sb="72" eb="74">
      <t>シンキ</t>
    </rPh>
    <rPh sb="75" eb="78">
      <t>ケイヤクサキ</t>
    </rPh>
    <rPh sb="79" eb="81">
      <t>カクホ</t>
    </rPh>
    <rPh sb="85" eb="87">
      <t>キギョウ</t>
    </rPh>
    <rPh sb="87" eb="89">
      <t>ユウチ</t>
    </rPh>
    <rPh sb="89" eb="90">
      <t>トウ</t>
    </rPh>
    <rPh sb="91" eb="93">
      <t>タカ</t>
    </rPh>
    <rPh sb="93" eb="95">
      <t>レンケイ</t>
    </rPh>
    <rPh sb="96" eb="97">
      <t>ウエ</t>
    </rPh>
    <rPh sb="97" eb="98">
      <t>スス</t>
    </rPh>
    <rPh sb="106" eb="108">
      <t>キギョウ</t>
    </rPh>
    <rPh sb="108" eb="110">
      <t>ユウチ</t>
    </rPh>
    <rPh sb="111" eb="112">
      <t>ア</t>
    </rPh>
    <rPh sb="115" eb="118">
      <t>アンテイテキ</t>
    </rPh>
    <rPh sb="119" eb="121">
      <t>キョウキュウ</t>
    </rPh>
    <rPh sb="124" eb="126">
      <t>カンロ</t>
    </rPh>
    <rPh sb="126" eb="128">
      <t>コウシン</t>
    </rPh>
    <rPh sb="128" eb="129">
      <t>ナド</t>
    </rPh>
    <rPh sb="130" eb="132">
      <t>ヒツヨウ</t>
    </rPh>
    <rPh sb="149" eb="151">
      <t>ケイエイ</t>
    </rPh>
    <rPh sb="151" eb="153">
      <t>センリャク</t>
    </rPh>
    <rPh sb="154" eb="155">
      <t>モト</t>
    </rPh>
    <rPh sb="157" eb="160">
      <t>ケイカクテキ</t>
    </rPh>
    <rPh sb="161" eb="162">
      <t>ト</t>
    </rPh>
    <rPh sb="163" eb="164">
      <t>ク</t>
    </rPh>
    <rPh sb="166" eb="167">
      <t>オコナ</t>
    </rPh>
    <rPh sb="168" eb="17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</si>
</sst>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58.47</c:v>
                </c:pt>
                <c:pt idx="1">
                  <c:v>60.83</c:v>
                </c:pt>
                <c:pt idx="2">
                  <c:v>63.15</c:v>
                </c:pt>
                <c:pt idx="3">
                  <c:v>65.44</c:v>
                </c:pt>
                <c:pt idx="4">
                  <c:v>67.7</c:v>
                </c:pt>
              </c:numCache>
            </c:numRef>
          </c:val>
          <c:extLst>
            <c:ext xmlns:c16="http://schemas.microsoft.com/office/drawing/2014/chart" uri="{C3380CC4-5D6E-409C-BE32-E72D297353CC}">
              <c16:uniqueId val="{00000000-8C3D-41B3-A2C9-2F2EA4E689D6}"/>
            </c:ext>
          </c:extLst>
        </c:ser>
        <c:dLbls>
          <c:showLegendKey val="0"/>
          <c:showVal val="0"/>
          <c:showCatName val="0"/>
          <c:showSerName val="0"/>
          <c:showPercent val="0"/>
          <c:showBubbleSize val="0"/>
        </c:dLbls>
        <c:gapWidth val="150"/>
        <c:axId val="337450904"/>
        <c:axId val="33745128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8C3D-41B3-A2C9-2F2EA4E689D6}"/>
            </c:ext>
          </c:extLst>
        </c:ser>
        <c:dLbls>
          <c:showLegendKey val="0"/>
          <c:showVal val="0"/>
          <c:showCatName val="0"/>
          <c:showSerName val="0"/>
          <c:showPercent val="0"/>
          <c:showBubbleSize val="0"/>
        </c:dLbls>
        <c:marker val="1"/>
        <c:smooth val="0"/>
        <c:axId val="337450904"/>
        <c:axId val="337451288"/>
      </c:lineChart>
      <c:dateAx>
        <c:axId val="337450904"/>
        <c:scaling>
          <c:orientation val="minMax"/>
        </c:scaling>
        <c:delete val="1"/>
        <c:axPos val="b"/>
        <c:numFmt formatCode="ge" sourceLinked="1"/>
        <c:majorTickMark val="none"/>
        <c:minorTickMark val="none"/>
        <c:tickLblPos val="none"/>
        <c:crossAx val="337451288"/>
        <c:crosses val="autoZero"/>
        <c:auto val="1"/>
        <c:lblOffset val="100"/>
        <c:baseTimeUnit val="years"/>
      </c:dateAx>
      <c:valAx>
        <c:axId val="3374512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74509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49-4ED7-ABCE-3BC93198A193}"/>
            </c:ext>
          </c:extLst>
        </c:ser>
        <c:dLbls>
          <c:showLegendKey val="0"/>
          <c:showVal val="0"/>
          <c:showCatName val="0"/>
          <c:showSerName val="0"/>
          <c:showPercent val="0"/>
          <c:showBubbleSize val="0"/>
        </c:dLbls>
        <c:gapWidth val="150"/>
        <c:axId val="339285616"/>
        <c:axId val="3392860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FE49-4ED7-ABCE-3BC93198A193}"/>
            </c:ext>
          </c:extLst>
        </c:ser>
        <c:dLbls>
          <c:showLegendKey val="0"/>
          <c:showVal val="0"/>
          <c:showCatName val="0"/>
          <c:showSerName val="0"/>
          <c:showPercent val="0"/>
          <c:showBubbleSize val="0"/>
        </c:dLbls>
        <c:marker val="1"/>
        <c:smooth val="0"/>
        <c:axId val="339285616"/>
        <c:axId val="339286008"/>
      </c:lineChart>
      <c:dateAx>
        <c:axId val="339285616"/>
        <c:scaling>
          <c:orientation val="minMax"/>
        </c:scaling>
        <c:delete val="1"/>
        <c:axPos val="b"/>
        <c:numFmt formatCode="ge" sourceLinked="1"/>
        <c:majorTickMark val="none"/>
        <c:minorTickMark val="none"/>
        <c:tickLblPos val="none"/>
        <c:crossAx val="339286008"/>
        <c:crosses val="autoZero"/>
        <c:auto val="1"/>
        <c:lblOffset val="100"/>
        <c:baseTimeUnit val="years"/>
      </c:dateAx>
      <c:valAx>
        <c:axId val="339286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9285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106.63</c:v>
                </c:pt>
                <c:pt idx="1">
                  <c:v>100</c:v>
                </c:pt>
                <c:pt idx="2">
                  <c:v>100</c:v>
                </c:pt>
                <c:pt idx="3">
                  <c:v>100</c:v>
                </c:pt>
                <c:pt idx="4">
                  <c:v>100</c:v>
                </c:pt>
              </c:numCache>
            </c:numRef>
          </c:val>
          <c:extLst>
            <c:ext xmlns:c16="http://schemas.microsoft.com/office/drawing/2014/chart" uri="{C3380CC4-5D6E-409C-BE32-E72D297353CC}">
              <c16:uniqueId val="{00000000-0619-40C5-9F84-C4FB1989FE0C}"/>
            </c:ext>
          </c:extLst>
        </c:ser>
        <c:dLbls>
          <c:showLegendKey val="0"/>
          <c:showVal val="0"/>
          <c:showCatName val="0"/>
          <c:showSerName val="0"/>
          <c:showPercent val="0"/>
          <c:showBubbleSize val="0"/>
        </c:dLbls>
        <c:gapWidth val="150"/>
        <c:axId val="339286792"/>
        <c:axId val="33928718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0619-40C5-9F84-C4FB1989FE0C}"/>
            </c:ext>
          </c:extLst>
        </c:ser>
        <c:dLbls>
          <c:showLegendKey val="0"/>
          <c:showVal val="0"/>
          <c:showCatName val="0"/>
          <c:showSerName val="0"/>
          <c:showPercent val="0"/>
          <c:showBubbleSize val="0"/>
        </c:dLbls>
        <c:marker val="1"/>
        <c:smooth val="0"/>
        <c:axId val="339286792"/>
        <c:axId val="339287184"/>
      </c:lineChart>
      <c:dateAx>
        <c:axId val="339286792"/>
        <c:scaling>
          <c:orientation val="minMax"/>
        </c:scaling>
        <c:delete val="1"/>
        <c:axPos val="b"/>
        <c:numFmt formatCode="ge" sourceLinked="1"/>
        <c:majorTickMark val="none"/>
        <c:minorTickMark val="none"/>
        <c:tickLblPos val="none"/>
        <c:crossAx val="339287184"/>
        <c:crosses val="autoZero"/>
        <c:auto val="1"/>
        <c:lblOffset val="100"/>
        <c:baseTimeUnit val="years"/>
      </c:dateAx>
      <c:valAx>
        <c:axId val="339287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9286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60.02</c:v>
                </c:pt>
                <c:pt idx="1">
                  <c:v>74.319999999999993</c:v>
                </c:pt>
                <c:pt idx="2">
                  <c:v>74.319999999999993</c:v>
                </c:pt>
                <c:pt idx="3">
                  <c:v>74.319999999999993</c:v>
                </c:pt>
                <c:pt idx="4">
                  <c:v>74.319999999999993</c:v>
                </c:pt>
              </c:numCache>
            </c:numRef>
          </c:val>
          <c:extLst>
            <c:ext xmlns:c16="http://schemas.microsoft.com/office/drawing/2014/chart" uri="{C3380CC4-5D6E-409C-BE32-E72D297353CC}">
              <c16:uniqueId val="{00000000-432D-4F97-BB65-B49480094834}"/>
            </c:ext>
          </c:extLst>
        </c:ser>
        <c:dLbls>
          <c:showLegendKey val="0"/>
          <c:showVal val="0"/>
          <c:showCatName val="0"/>
          <c:showSerName val="0"/>
          <c:showPercent val="0"/>
          <c:showBubbleSize val="0"/>
        </c:dLbls>
        <c:gapWidth val="150"/>
        <c:axId val="338416280"/>
        <c:axId val="33841666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432D-4F97-BB65-B49480094834}"/>
            </c:ext>
          </c:extLst>
        </c:ser>
        <c:dLbls>
          <c:showLegendKey val="0"/>
          <c:showVal val="0"/>
          <c:showCatName val="0"/>
          <c:showSerName val="0"/>
          <c:showPercent val="0"/>
          <c:showBubbleSize val="0"/>
        </c:dLbls>
        <c:marker val="1"/>
        <c:smooth val="0"/>
        <c:axId val="338416280"/>
        <c:axId val="338416664"/>
      </c:lineChart>
      <c:dateAx>
        <c:axId val="338416280"/>
        <c:scaling>
          <c:orientation val="minMax"/>
        </c:scaling>
        <c:delete val="1"/>
        <c:axPos val="b"/>
        <c:numFmt formatCode="ge" sourceLinked="1"/>
        <c:majorTickMark val="none"/>
        <c:minorTickMark val="none"/>
        <c:tickLblPos val="none"/>
        <c:crossAx val="338416664"/>
        <c:crosses val="autoZero"/>
        <c:auto val="1"/>
        <c:lblOffset val="100"/>
        <c:baseTimeUnit val="years"/>
      </c:dateAx>
      <c:valAx>
        <c:axId val="3384166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4162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F-42F3-A423-9C53CA704702}"/>
            </c:ext>
          </c:extLst>
        </c:ser>
        <c:dLbls>
          <c:showLegendKey val="0"/>
          <c:showVal val="0"/>
          <c:showCatName val="0"/>
          <c:showSerName val="0"/>
          <c:showPercent val="0"/>
          <c:showBubbleSize val="0"/>
        </c:dLbls>
        <c:gapWidth val="150"/>
        <c:axId val="338467976"/>
        <c:axId val="33746616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EF6F-42F3-A423-9C53CA704702}"/>
            </c:ext>
          </c:extLst>
        </c:ser>
        <c:dLbls>
          <c:showLegendKey val="0"/>
          <c:showVal val="0"/>
          <c:showCatName val="0"/>
          <c:showSerName val="0"/>
          <c:showPercent val="0"/>
          <c:showBubbleSize val="0"/>
        </c:dLbls>
        <c:marker val="1"/>
        <c:smooth val="0"/>
        <c:axId val="338467976"/>
        <c:axId val="337466160"/>
      </c:lineChart>
      <c:dateAx>
        <c:axId val="338467976"/>
        <c:scaling>
          <c:orientation val="minMax"/>
        </c:scaling>
        <c:delete val="1"/>
        <c:axPos val="b"/>
        <c:numFmt formatCode="ge" sourceLinked="1"/>
        <c:majorTickMark val="none"/>
        <c:minorTickMark val="none"/>
        <c:tickLblPos val="none"/>
        <c:crossAx val="337466160"/>
        <c:crosses val="autoZero"/>
        <c:auto val="1"/>
        <c:lblOffset val="100"/>
        <c:baseTimeUnit val="years"/>
      </c:dateAx>
      <c:valAx>
        <c:axId val="3374661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4679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7305.6</c:v>
                </c:pt>
                <c:pt idx="1">
                  <c:v>8263.5400000000009</c:v>
                </c:pt>
                <c:pt idx="2">
                  <c:v>16778.22</c:v>
                </c:pt>
                <c:pt idx="3">
                  <c:v>8700.9500000000007</c:v>
                </c:pt>
                <c:pt idx="4">
                  <c:v>9930.48</c:v>
                </c:pt>
              </c:numCache>
            </c:numRef>
          </c:val>
          <c:extLst>
            <c:ext xmlns:c16="http://schemas.microsoft.com/office/drawing/2014/chart" uri="{C3380CC4-5D6E-409C-BE32-E72D297353CC}">
              <c16:uniqueId val="{00000000-FBC3-4DB6-BF2D-5C5D1649920F}"/>
            </c:ext>
          </c:extLst>
        </c:ser>
        <c:dLbls>
          <c:showLegendKey val="0"/>
          <c:showVal val="0"/>
          <c:showCatName val="0"/>
          <c:showSerName val="0"/>
          <c:showPercent val="0"/>
          <c:showBubbleSize val="0"/>
        </c:dLbls>
        <c:gapWidth val="150"/>
        <c:axId val="339192640"/>
        <c:axId val="33918491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FBC3-4DB6-BF2D-5C5D1649920F}"/>
            </c:ext>
          </c:extLst>
        </c:ser>
        <c:dLbls>
          <c:showLegendKey val="0"/>
          <c:showVal val="0"/>
          <c:showCatName val="0"/>
          <c:showSerName val="0"/>
          <c:showPercent val="0"/>
          <c:showBubbleSize val="0"/>
        </c:dLbls>
        <c:marker val="1"/>
        <c:smooth val="0"/>
        <c:axId val="339192640"/>
        <c:axId val="339184912"/>
      </c:lineChart>
      <c:dateAx>
        <c:axId val="339192640"/>
        <c:scaling>
          <c:orientation val="minMax"/>
        </c:scaling>
        <c:delete val="1"/>
        <c:axPos val="b"/>
        <c:numFmt formatCode="ge" sourceLinked="1"/>
        <c:majorTickMark val="none"/>
        <c:minorTickMark val="none"/>
        <c:tickLblPos val="none"/>
        <c:crossAx val="339184912"/>
        <c:crosses val="autoZero"/>
        <c:auto val="1"/>
        <c:lblOffset val="100"/>
        <c:baseTimeUnit val="years"/>
      </c:dateAx>
      <c:valAx>
        <c:axId val="3391849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91926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23-49CA-8626-B283FFFB0B92}"/>
            </c:ext>
          </c:extLst>
        </c:ser>
        <c:dLbls>
          <c:showLegendKey val="0"/>
          <c:showVal val="0"/>
          <c:showCatName val="0"/>
          <c:showSerName val="0"/>
          <c:showPercent val="0"/>
          <c:showBubbleSize val="0"/>
        </c:dLbls>
        <c:gapWidth val="150"/>
        <c:axId val="338564296"/>
        <c:axId val="33872680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5323-49CA-8626-B283FFFB0B92}"/>
            </c:ext>
          </c:extLst>
        </c:ser>
        <c:dLbls>
          <c:showLegendKey val="0"/>
          <c:showVal val="0"/>
          <c:showCatName val="0"/>
          <c:showSerName val="0"/>
          <c:showPercent val="0"/>
          <c:showBubbleSize val="0"/>
        </c:dLbls>
        <c:marker val="1"/>
        <c:smooth val="0"/>
        <c:axId val="338564296"/>
        <c:axId val="338726808"/>
      </c:lineChart>
      <c:dateAx>
        <c:axId val="338564296"/>
        <c:scaling>
          <c:orientation val="minMax"/>
        </c:scaling>
        <c:delete val="1"/>
        <c:axPos val="b"/>
        <c:numFmt formatCode="ge" sourceLinked="1"/>
        <c:majorTickMark val="none"/>
        <c:minorTickMark val="none"/>
        <c:tickLblPos val="none"/>
        <c:crossAx val="338726808"/>
        <c:crosses val="autoZero"/>
        <c:auto val="1"/>
        <c:lblOffset val="100"/>
        <c:baseTimeUnit val="years"/>
      </c:dateAx>
      <c:valAx>
        <c:axId val="3387268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564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109.2</c:v>
                </c:pt>
                <c:pt idx="1">
                  <c:v>55.01</c:v>
                </c:pt>
                <c:pt idx="2">
                  <c:v>57.48</c:v>
                </c:pt>
                <c:pt idx="3">
                  <c:v>53.42</c:v>
                </c:pt>
                <c:pt idx="4">
                  <c:v>57.82</c:v>
                </c:pt>
              </c:numCache>
            </c:numRef>
          </c:val>
          <c:extLst>
            <c:ext xmlns:c16="http://schemas.microsoft.com/office/drawing/2014/chart" uri="{C3380CC4-5D6E-409C-BE32-E72D297353CC}">
              <c16:uniqueId val="{00000000-165E-428E-B950-16930EA40CF6}"/>
            </c:ext>
          </c:extLst>
        </c:ser>
        <c:dLbls>
          <c:showLegendKey val="0"/>
          <c:showVal val="0"/>
          <c:showCatName val="0"/>
          <c:showSerName val="0"/>
          <c:showPercent val="0"/>
          <c:showBubbleSize val="0"/>
        </c:dLbls>
        <c:gapWidth val="150"/>
        <c:axId val="338805800"/>
        <c:axId val="33880619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165E-428E-B950-16930EA40CF6}"/>
            </c:ext>
          </c:extLst>
        </c:ser>
        <c:dLbls>
          <c:showLegendKey val="0"/>
          <c:showVal val="0"/>
          <c:showCatName val="0"/>
          <c:showSerName val="0"/>
          <c:showPercent val="0"/>
          <c:showBubbleSize val="0"/>
        </c:dLbls>
        <c:marker val="1"/>
        <c:smooth val="0"/>
        <c:axId val="338805800"/>
        <c:axId val="338806192"/>
      </c:lineChart>
      <c:dateAx>
        <c:axId val="338805800"/>
        <c:scaling>
          <c:orientation val="minMax"/>
        </c:scaling>
        <c:delete val="1"/>
        <c:axPos val="b"/>
        <c:numFmt formatCode="ge" sourceLinked="1"/>
        <c:majorTickMark val="none"/>
        <c:minorTickMark val="none"/>
        <c:tickLblPos val="none"/>
        <c:crossAx val="338806192"/>
        <c:crosses val="autoZero"/>
        <c:auto val="1"/>
        <c:lblOffset val="100"/>
        <c:baseTimeUnit val="years"/>
      </c:dateAx>
      <c:valAx>
        <c:axId val="3388061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8058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20.079999999999998</c:v>
                </c:pt>
                <c:pt idx="1">
                  <c:v>37.29</c:v>
                </c:pt>
                <c:pt idx="2">
                  <c:v>36.68</c:v>
                </c:pt>
                <c:pt idx="3">
                  <c:v>37.57</c:v>
                </c:pt>
                <c:pt idx="4">
                  <c:v>38</c:v>
                </c:pt>
              </c:numCache>
            </c:numRef>
          </c:val>
          <c:extLst>
            <c:ext xmlns:c16="http://schemas.microsoft.com/office/drawing/2014/chart" uri="{C3380CC4-5D6E-409C-BE32-E72D297353CC}">
              <c16:uniqueId val="{00000000-0D40-40F5-A14D-577281B647BC}"/>
            </c:ext>
          </c:extLst>
        </c:ser>
        <c:dLbls>
          <c:showLegendKey val="0"/>
          <c:showVal val="0"/>
          <c:showCatName val="0"/>
          <c:showSerName val="0"/>
          <c:showPercent val="0"/>
          <c:showBubbleSize val="0"/>
        </c:dLbls>
        <c:gapWidth val="150"/>
        <c:axId val="338806976"/>
        <c:axId val="33880736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0D40-40F5-A14D-577281B647BC}"/>
            </c:ext>
          </c:extLst>
        </c:ser>
        <c:dLbls>
          <c:showLegendKey val="0"/>
          <c:showVal val="0"/>
          <c:showCatName val="0"/>
          <c:showSerName val="0"/>
          <c:showPercent val="0"/>
          <c:showBubbleSize val="0"/>
        </c:dLbls>
        <c:marker val="1"/>
        <c:smooth val="0"/>
        <c:axId val="338806976"/>
        <c:axId val="338807368"/>
      </c:lineChart>
      <c:dateAx>
        <c:axId val="338806976"/>
        <c:scaling>
          <c:orientation val="minMax"/>
        </c:scaling>
        <c:delete val="1"/>
        <c:axPos val="b"/>
        <c:numFmt formatCode="ge" sourceLinked="1"/>
        <c:majorTickMark val="none"/>
        <c:minorTickMark val="none"/>
        <c:tickLblPos val="none"/>
        <c:crossAx val="338807368"/>
        <c:crosses val="autoZero"/>
        <c:auto val="1"/>
        <c:lblOffset val="100"/>
        <c:baseTimeUnit val="years"/>
      </c:dateAx>
      <c:valAx>
        <c:axId val="3388073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8069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23.56</c:v>
                </c:pt>
                <c:pt idx="1">
                  <c:v>11.28</c:v>
                </c:pt>
                <c:pt idx="2">
                  <c:v>11.53</c:v>
                </c:pt>
                <c:pt idx="3">
                  <c:v>10.61</c:v>
                </c:pt>
                <c:pt idx="4">
                  <c:v>10.82</c:v>
                </c:pt>
              </c:numCache>
            </c:numRef>
          </c:val>
          <c:extLst>
            <c:ext xmlns:c16="http://schemas.microsoft.com/office/drawing/2014/chart" uri="{C3380CC4-5D6E-409C-BE32-E72D297353CC}">
              <c16:uniqueId val="{00000000-4B52-4FF1-9E94-B69B80784EB3}"/>
            </c:ext>
          </c:extLst>
        </c:ser>
        <c:dLbls>
          <c:showLegendKey val="0"/>
          <c:showVal val="0"/>
          <c:showCatName val="0"/>
          <c:showSerName val="0"/>
          <c:showPercent val="0"/>
          <c:showBubbleSize val="0"/>
        </c:dLbls>
        <c:gapWidth val="150"/>
        <c:axId val="338808152"/>
        <c:axId val="33880854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4B52-4FF1-9E94-B69B80784EB3}"/>
            </c:ext>
          </c:extLst>
        </c:ser>
        <c:dLbls>
          <c:showLegendKey val="0"/>
          <c:showVal val="0"/>
          <c:showCatName val="0"/>
          <c:showSerName val="0"/>
          <c:showPercent val="0"/>
          <c:showBubbleSize val="0"/>
        </c:dLbls>
        <c:marker val="1"/>
        <c:smooth val="0"/>
        <c:axId val="338808152"/>
        <c:axId val="338808544"/>
      </c:lineChart>
      <c:dateAx>
        <c:axId val="338808152"/>
        <c:scaling>
          <c:orientation val="minMax"/>
        </c:scaling>
        <c:delete val="1"/>
        <c:axPos val="b"/>
        <c:numFmt formatCode="ge" sourceLinked="1"/>
        <c:majorTickMark val="none"/>
        <c:minorTickMark val="none"/>
        <c:tickLblPos val="none"/>
        <c:crossAx val="338808544"/>
        <c:crosses val="autoZero"/>
        <c:auto val="1"/>
        <c:lblOffset val="100"/>
        <c:baseTimeUnit val="years"/>
      </c:dateAx>
      <c:valAx>
        <c:axId val="3388085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8081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23.14</c:v>
                </c:pt>
                <c:pt idx="1">
                  <c:v>11.85</c:v>
                </c:pt>
                <c:pt idx="2">
                  <c:v>11.85</c:v>
                </c:pt>
                <c:pt idx="3">
                  <c:v>11.85</c:v>
                </c:pt>
                <c:pt idx="4">
                  <c:v>11.85</c:v>
                </c:pt>
              </c:numCache>
            </c:numRef>
          </c:val>
          <c:extLst>
            <c:ext xmlns:c16="http://schemas.microsoft.com/office/drawing/2014/chart" uri="{C3380CC4-5D6E-409C-BE32-E72D297353CC}">
              <c16:uniqueId val="{00000000-BFFB-4BC2-B44C-24690DA14D93}"/>
            </c:ext>
          </c:extLst>
        </c:ser>
        <c:dLbls>
          <c:showLegendKey val="0"/>
          <c:showVal val="0"/>
          <c:showCatName val="0"/>
          <c:showSerName val="0"/>
          <c:showPercent val="0"/>
          <c:showBubbleSize val="0"/>
        </c:dLbls>
        <c:gapWidth val="150"/>
        <c:axId val="338809328"/>
        <c:axId val="3392848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BFFB-4BC2-B44C-24690DA14D93}"/>
            </c:ext>
          </c:extLst>
        </c:ser>
        <c:dLbls>
          <c:showLegendKey val="0"/>
          <c:showVal val="0"/>
          <c:showCatName val="0"/>
          <c:showSerName val="0"/>
          <c:showPercent val="0"/>
          <c:showBubbleSize val="0"/>
        </c:dLbls>
        <c:marker val="1"/>
        <c:smooth val="0"/>
        <c:axId val="338809328"/>
        <c:axId val="339284832"/>
      </c:lineChart>
      <c:dateAx>
        <c:axId val="338809328"/>
        <c:scaling>
          <c:orientation val="minMax"/>
        </c:scaling>
        <c:delete val="1"/>
        <c:axPos val="b"/>
        <c:numFmt formatCode="ge" sourceLinked="1"/>
        <c:majorTickMark val="none"/>
        <c:minorTickMark val="none"/>
        <c:tickLblPos val="none"/>
        <c:crossAx val="339284832"/>
        <c:crosses val="autoZero"/>
        <c:auto val="1"/>
        <c:lblOffset val="100"/>
        <c:baseTimeUnit val="years"/>
      </c:dateAx>
      <c:valAx>
        <c:axId val="339284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388093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愛媛県　大洲市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8860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2</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959</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95.9</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1050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107</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106.63</v>
      </c>
      <c r="Y32" s="106"/>
      <c r="Z32" s="106"/>
      <c r="AA32" s="106"/>
      <c r="AB32" s="106"/>
      <c r="AC32" s="106"/>
      <c r="AD32" s="106"/>
      <c r="AE32" s="106"/>
      <c r="AF32" s="106"/>
      <c r="AG32" s="106"/>
      <c r="AH32" s="106"/>
      <c r="AI32" s="106"/>
      <c r="AJ32" s="106"/>
      <c r="AK32" s="106"/>
      <c r="AL32" s="106"/>
      <c r="AM32" s="106"/>
      <c r="AN32" s="106"/>
      <c r="AO32" s="106"/>
      <c r="AP32" s="106"/>
      <c r="AQ32" s="107"/>
      <c r="AR32" s="105">
        <f>データ!U6</f>
        <v>100</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100</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100</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100</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7305.6</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8263.5400000000009</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16778.22</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8700.9500000000007</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9930.48</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106</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109.2</v>
      </c>
      <c r="Y55" s="106"/>
      <c r="Z55" s="106"/>
      <c r="AA55" s="106"/>
      <c r="AB55" s="106"/>
      <c r="AC55" s="106"/>
      <c r="AD55" s="106"/>
      <c r="AE55" s="106"/>
      <c r="AF55" s="106"/>
      <c r="AG55" s="106"/>
      <c r="AH55" s="106"/>
      <c r="AI55" s="106"/>
      <c r="AJ55" s="106"/>
      <c r="AK55" s="106"/>
      <c r="AL55" s="106"/>
      <c r="AM55" s="106"/>
      <c r="AN55" s="106"/>
      <c r="AO55" s="106"/>
      <c r="AP55" s="106"/>
      <c r="AQ55" s="107"/>
      <c r="AR55" s="105">
        <f>データ!BM6</f>
        <v>55.01</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57.48</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53.42</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57.82</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20.079999999999998</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37.29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36.68</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37.57</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38</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23.56</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11.28</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11.53</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10.61</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10.82</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23.14</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11.85</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11.85</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11.85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11.85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108</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58.47</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60.83</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63.15</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65.44</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67.7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60.02</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74.319999999999993</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74.319999999999993</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74.319999999999993</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74.319999999999993</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52.45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53.92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53.32</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53.49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4.53</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3.56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3.46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0.71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0.19</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0.06</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37</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38</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39</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CDbw+M2PZ60/0bb/s42tMJqfPv/4Wrv0ZG8/qPfqdzyHbmVG2e2xw7L7cYRU+MeoKZO7MjfA+Qors5rOgxO0lw==" saltValue="Y6f5JIYROgpBnO7Cep8F9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40</v>
      </c>
    </row>
    <row r="2" spans="1:140">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42</v>
      </c>
      <c r="B3" s="46" t="s">
        <v>43</v>
      </c>
      <c r="C3" s="46" t="s">
        <v>44</v>
      </c>
      <c r="D3" s="46" t="s">
        <v>45</v>
      </c>
      <c r="E3" s="46" t="s">
        <v>46</v>
      </c>
      <c r="F3" s="46" t="s">
        <v>47</v>
      </c>
      <c r="G3" s="46" t="s">
        <v>48</v>
      </c>
      <c r="H3" s="153" t="s">
        <v>49</v>
      </c>
      <c r="I3" s="154"/>
      <c r="J3" s="154"/>
      <c r="K3" s="154"/>
      <c r="L3" s="154"/>
      <c r="M3" s="154"/>
      <c r="N3" s="154"/>
      <c r="O3" s="154"/>
      <c r="P3" s="154"/>
      <c r="Q3" s="154"/>
      <c r="R3" s="154"/>
      <c r="S3" s="154"/>
      <c r="T3" s="157" t="s">
        <v>50</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c r="A6" s="45" t="s">
        <v>88</v>
      </c>
      <c r="B6" s="50"/>
      <c r="C6" s="50"/>
      <c r="D6" s="50"/>
      <c r="E6" s="50"/>
      <c r="F6" s="50"/>
      <c r="G6" s="50"/>
      <c r="H6" s="50"/>
      <c r="I6" s="50"/>
      <c r="J6" s="50"/>
      <c r="K6" s="50"/>
      <c r="L6" s="50"/>
      <c r="M6" s="50"/>
      <c r="N6" s="50"/>
      <c r="O6" s="50"/>
      <c r="P6" s="50"/>
      <c r="Q6" s="51"/>
      <c r="R6" s="50"/>
      <c r="S6" s="50"/>
      <c r="T6" s="52">
        <f t="shared" ref="T6:CE6" si="3">T7</f>
        <v>106.63</v>
      </c>
      <c r="U6" s="52">
        <f>U7</f>
        <v>100</v>
      </c>
      <c r="V6" s="52">
        <f>V7</f>
        <v>100</v>
      </c>
      <c r="W6" s="52">
        <f>W7</f>
        <v>100</v>
      </c>
      <c r="X6" s="52">
        <f t="shared" si="3"/>
        <v>100</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7305.6</v>
      </c>
      <c r="AQ6" s="52">
        <f>AQ7</f>
        <v>8263.5400000000009</v>
      </c>
      <c r="AR6" s="52">
        <f>AR7</f>
        <v>16778.22</v>
      </c>
      <c r="AS6" s="52">
        <f>AS7</f>
        <v>8700.9500000000007</v>
      </c>
      <c r="AT6" s="52">
        <f t="shared" si="3"/>
        <v>9930.48</v>
      </c>
      <c r="AU6" s="52">
        <f t="shared" si="3"/>
        <v>797.95</v>
      </c>
      <c r="AV6" s="52">
        <f t="shared" si="3"/>
        <v>742.59</v>
      </c>
      <c r="AW6" s="52">
        <f t="shared" si="3"/>
        <v>549.77</v>
      </c>
      <c r="AX6" s="52">
        <f t="shared" si="3"/>
        <v>730.25</v>
      </c>
      <c r="AY6" s="52">
        <f t="shared" si="3"/>
        <v>868.31</v>
      </c>
      <c r="AZ6" s="50" t="str">
        <f>IF(AZ7="-","【-】","【"&amp;SUBSTITUTE(TEXT(AZ7,"#,##0.00"),"-","△")&amp;"】")</f>
        <v>【450.05】</v>
      </c>
      <c r="BA6" s="52">
        <f t="shared" si="3"/>
        <v>0</v>
      </c>
      <c r="BB6" s="52">
        <f>BB7</f>
        <v>0</v>
      </c>
      <c r="BC6" s="52">
        <f>BC7</f>
        <v>0</v>
      </c>
      <c r="BD6" s="52">
        <f>BD7</f>
        <v>0</v>
      </c>
      <c r="BE6" s="52">
        <f t="shared" si="3"/>
        <v>0</v>
      </c>
      <c r="BF6" s="52">
        <f t="shared" si="3"/>
        <v>446.61</v>
      </c>
      <c r="BG6" s="52">
        <f t="shared" si="3"/>
        <v>430.97</v>
      </c>
      <c r="BH6" s="52">
        <f t="shared" si="3"/>
        <v>536.28</v>
      </c>
      <c r="BI6" s="52">
        <f t="shared" si="3"/>
        <v>514.66</v>
      </c>
      <c r="BJ6" s="52">
        <f t="shared" si="3"/>
        <v>504.81</v>
      </c>
      <c r="BK6" s="50" t="str">
        <f>IF(BK7="-","【-】","【"&amp;SUBSTITUTE(TEXT(BK7,"#,##0.00"),"-","△")&amp;"】")</f>
        <v>【246.04】</v>
      </c>
      <c r="BL6" s="52">
        <f t="shared" si="3"/>
        <v>109.2</v>
      </c>
      <c r="BM6" s="52">
        <f>BM7</f>
        <v>55.01</v>
      </c>
      <c r="BN6" s="52">
        <f>BN7</f>
        <v>57.48</v>
      </c>
      <c r="BO6" s="52">
        <f>BO7</f>
        <v>53.42</v>
      </c>
      <c r="BP6" s="52">
        <f t="shared" si="3"/>
        <v>57.82</v>
      </c>
      <c r="BQ6" s="52">
        <f t="shared" si="3"/>
        <v>91.03</v>
      </c>
      <c r="BR6" s="52">
        <f t="shared" si="3"/>
        <v>100.16</v>
      </c>
      <c r="BS6" s="52">
        <f t="shared" si="3"/>
        <v>100.54</v>
      </c>
      <c r="BT6" s="52">
        <f t="shared" si="3"/>
        <v>95.99</v>
      </c>
      <c r="BU6" s="52">
        <f t="shared" si="3"/>
        <v>94.91</v>
      </c>
      <c r="BV6" s="50" t="str">
        <f>IF(BV7="-","【-】","【"&amp;SUBSTITUTE(TEXT(BV7,"#,##0.00"),"-","△")&amp;"】")</f>
        <v>【114.16】</v>
      </c>
      <c r="BW6" s="52">
        <f t="shared" si="3"/>
        <v>20.079999999999998</v>
      </c>
      <c r="BX6" s="52">
        <f>BX7</f>
        <v>37.29</v>
      </c>
      <c r="BY6" s="52">
        <f>BY7</f>
        <v>36.68</v>
      </c>
      <c r="BZ6" s="52">
        <f>BZ7</f>
        <v>37.57</v>
      </c>
      <c r="CA6" s="52">
        <f t="shared" si="3"/>
        <v>38</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23.56</v>
      </c>
      <c r="CI6" s="52">
        <f>CI7</f>
        <v>11.28</v>
      </c>
      <c r="CJ6" s="52">
        <f>CJ7</f>
        <v>11.53</v>
      </c>
      <c r="CK6" s="52">
        <f>CK7</f>
        <v>10.61</v>
      </c>
      <c r="CL6" s="52">
        <f t="shared" si="5"/>
        <v>10.82</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23.14</v>
      </c>
      <c r="CT6" s="52">
        <f>CT7</f>
        <v>11.85</v>
      </c>
      <c r="CU6" s="52">
        <f>CU7</f>
        <v>11.85</v>
      </c>
      <c r="CV6" s="52">
        <f>CV7</f>
        <v>11.85</v>
      </c>
      <c r="CW6" s="52">
        <f t="shared" si="6"/>
        <v>11.85</v>
      </c>
      <c r="CX6" s="52">
        <f t="shared" si="6"/>
        <v>52.6</v>
      </c>
      <c r="CY6" s="52">
        <f t="shared" si="6"/>
        <v>52.54</v>
      </c>
      <c r="CZ6" s="52">
        <f t="shared" si="6"/>
        <v>50.81</v>
      </c>
      <c r="DA6" s="52">
        <f t="shared" si="6"/>
        <v>50.28</v>
      </c>
      <c r="DB6" s="52">
        <f t="shared" si="6"/>
        <v>51.42</v>
      </c>
      <c r="DC6" s="50" t="str">
        <f>IF(DC7="-","【-】","【"&amp;SUBSTITUTE(TEXT(DC7,"#,##0.00"),"-","△")&amp;"】")</f>
        <v>【77.10】</v>
      </c>
      <c r="DD6" s="52">
        <f t="shared" ref="DD6:DM6" si="7">DD7</f>
        <v>58.47</v>
      </c>
      <c r="DE6" s="52">
        <f>DE7</f>
        <v>60.83</v>
      </c>
      <c r="DF6" s="52">
        <f>DF7</f>
        <v>63.15</v>
      </c>
      <c r="DG6" s="52">
        <f>DG7</f>
        <v>65.44</v>
      </c>
      <c r="DH6" s="52">
        <f t="shared" si="7"/>
        <v>67.7</v>
      </c>
      <c r="DI6" s="52">
        <f t="shared" si="7"/>
        <v>52.45</v>
      </c>
      <c r="DJ6" s="52">
        <f t="shared" si="7"/>
        <v>53.92</v>
      </c>
      <c r="DK6" s="52">
        <f t="shared" si="7"/>
        <v>53.32</v>
      </c>
      <c r="DL6" s="52">
        <f t="shared" si="7"/>
        <v>53.4</v>
      </c>
      <c r="DM6" s="52">
        <f t="shared" si="7"/>
        <v>53.49</v>
      </c>
      <c r="DN6" s="50" t="str">
        <f>IF(DN7="-","【-】","【"&amp;SUBSTITUTE(TEXT(DN7,"#,##0.00"),"-","△")&amp;"】")</f>
        <v>【58.53】</v>
      </c>
      <c r="DO6" s="52">
        <f t="shared" ref="DO6:DX6" si="8">DO7</f>
        <v>60.02</v>
      </c>
      <c r="DP6" s="52">
        <f>DP7</f>
        <v>74.319999999999993</v>
      </c>
      <c r="DQ6" s="52">
        <f>DQ7</f>
        <v>74.319999999999993</v>
      </c>
      <c r="DR6" s="52">
        <f>DR7</f>
        <v>74.319999999999993</v>
      </c>
      <c r="DS6" s="52">
        <f t="shared" si="8"/>
        <v>74.319999999999993</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c r="A7"/>
      <c r="B7" s="54" t="s">
        <v>89</v>
      </c>
      <c r="C7" s="54" t="s">
        <v>90</v>
      </c>
      <c r="D7" s="54" t="s">
        <v>91</v>
      </c>
      <c r="E7" s="54" t="s">
        <v>92</v>
      </c>
      <c r="F7" s="54" t="s">
        <v>93</v>
      </c>
      <c r="G7" s="54" t="s">
        <v>94</v>
      </c>
      <c r="H7" s="54" t="s">
        <v>95</v>
      </c>
      <c r="I7" s="54" t="s">
        <v>96</v>
      </c>
      <c r="J7" s="54" t="s">
        <v>97</v>
      </c>
      <c r="K7" s="55">
        <v>8860</v>
      </c>
      <c r="L7" s="54" t="s">
        <v>98</v>
      </c>
      <c r="M7" s="55">
        <v>2</v>
      </c>
      <c r="N7" s="55">
        <v>959</v>
      </c>
      <c r="O7" s="56" t="s">
        <v>99</v>
      </c>
      <c r="P7" s="56">
        <v>95.9</v>
      </c>
      <c r="Q7" s="55">
        <v>2</v>
      </c>
      <c r="R7" s="55">
        <v>1050</v>
      </c>
      <c r="S7" s="54" t="s">
        <v>100</v>
      </c>
      <c r="T7" s="57">
        <v>106.63</v>
      </c>
      <c r="U7" s="57">
        <v>100</v>
      </c>
      <c r="V7" s="57">
        <v>100</v>
      </c>
      <c r="W7" s="57">
        <v>100</v>
      </c>
      <c r="X7" s="57">
        <v>100</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7305.6</v>
      </c>
      <c r="AQ7" s="57">
        <v>8263.5400000000009</v>
      </c>
      <c r="AR7" s="57">
        <v>16778.22</v>
      </c>
      <c r="AS7" s="57">
        <v>8700.9500000000007</v>
      </c>
      <c r="AT7" s="57">
        <v>9930.48</v>
      </c>
      <c r="AU7" s="57">
        <v>797.95</v>
      </c>
      <c r="AV7" s="57">
        <v>742.59</v>
      </c>
      <c r="AW7" s="57">
        <v>549.77</v>
      </c>
      <c r="AX7" s="57">
        <v>730.25</v>
      </c>
      <c r="AY7" s="57">
        <v>868.31</v>
      </c>
      <c r="AZ7" s="57">
        <v>450.05</v>
      </c>
      <c r="BA7" s="57">
        <v>0</v>
      </c>
      <c r="BB7" s="57">
        <v>0</v>
      </c>
      <c r="BC7" s="57">
        <v>0</v>
      </c>
      <c r="BD7" s="57">
        <v>0</v>
      </c>
      <c r="BE7" s="57">
        <v>0</v>
      </c>
      <c r="BF7" s="57">
        <v>446.61</v>
      </c>
      <c r="BG7" s="57">
        <v>430.97</v>
      </c>
      <c r="BH7" s="57">
        <v>536.28</v>
      </c>
      <c r="BI7" s="57">
        <v>514.66</v>
      </c>
      <c r="BJ7" s="57">
        <v>504.81</v>
      </c>
      <c r="BK7" s="57">
        <v>246.04</v>
      </c>
      <c r="BL7" s="57">
        <v>109.2</v>
      </c>
      <c r="BM7" s="57">
        <v>55.01</v>
      </c>
      <c r="BN7" s="57">
        <v>57.48</v>
      </c>
      <c r="BO7" s="57">
        <v>53.42</v>
      </c>
      <c r="BP7" s="57">
        <v>57.82</v>
      </c>
      <c r="BQ7" s="57">
        <v>91.03</v>
      </c>
      <c r="BR7" s="57">
        <v>100.16</v>
      </c>
      <c r="BS7" s="57">
        <v>100.54</v>
      </c>
      <c r="BT7" s="57">
        <v>95.99</v>
      </c>
      <c r="BU7" s="57">
        <v>94.91</v>
      </c>
      <c r="BV7" s="57">
        <v>114.16</v>
      </c>
      <c r="BW7" s="57">
        <v>20.079999999999998</v>
      </c>
      <c r="BX7" s="57">
        <v>37.29</v>
      </c>
      <c r="BY7" s="57">
        <v>36.68</v>
      </c>
      <c r="BZ7" s="57">
        <v>37.57</v>
      </c>
      <c r="CA7" s="57">
        <v>38</v>
      </c>
      <c r="CB7" s="57">
        <v>45.86</v>
      </c>
      <c r="CC7" s="57">
        <v>42.5</v>
      </c>
      <c r="CD7" s="57">
        <v>42.19</v>
      </c>
      <c r="CE7" s="57">
        <v>44.55</v>
      </c>
      <c r="CF7" s="57">
        <v>47.36</v>
      </c>
      <c r="CG7" s="57">
        <v>18.71</v>
      </c>
      <c r="CH7" s="57">
        <v>23.56</v>
      </c>
      <c r="CI7" s="57">
        <v>11.28</v>
      </c>
      <c r="CJ7" s="57">
        <v>11.53</v>
      </c>
      <c r="CK7" s="57">
        <v>10.61</v>
      </c>
      <c r="CL7" s="57">
        <v>10.82</v>
      </c>
      <c r="CM7" s="57">
        <v>35.78</v>
      </c>
      <c r="CN7" s="57">
        <v>35.909999999999997</v>
      </c>
      <c r="CO7" s="57">
        <v>35.54</v>
      </c>
      <c r="CP7" s="57">
        <v>35.24</v>
      </c>
      <c r="CQ7" s="57">
        <v>35.22</v>
      </c>
      <c r="CR7" s="57">
        <v>55.52</v>
      </c>
      <c r="CS7" s="57">
        <v>23.14</v>
      </c>
      <c r="CT7" s="57">
        <v>11.85</v>
      </c>
      <c r="CU7" s="57">
        <v>11.85</v>
      </c>
      <c r="CV7" s="57">
        <v>11.85</v>
      </c>
      <c r="CW7" s="57">
        <v>11.85</v>
      </c>
      <c r="CX7" s="57">
        <v>52.6</v>
      </c>
      <c r="CY7" s="57">
        <v>52.54</v>
      </c>
      <c r="CZ7" s="57">
        <v>50.81</v>
      </c>
      <c r="DA7" s="57">
        <v>50.28</v>
      </c>
      <c r="DB7" s="57">
        <v>51.42</v>
      </c>
      <c r="DC7" s="57">
        <v>77.099999999999994</v>
      </c>
      <c r="DD7" s="57">
        <v>58.47</v>
      </c>
      <c r="DE7" s="57">
        <v>60.83</v>
      </c>
      <c r="DF7" s="57">
        <v>63.15</v>
      </c>
      <c r="DG7" s="57">
        <v>65.44</v>
      </c>
      <c r="DH7" s="57">
        <v>67.7</v>
      </c>
      <c r="DI7" s="57">
        <v>52.45</v>
      </c>
      <c r="DJ7" s="57">
        <v>53.92</v>
      </c>
      <c r="DK7" s="57">
        <v>53.32</v>
      </c>
      <c r="DL7" s="57">
        <v>53.4</v>
      </c>
      <c r="DM7" s="57">
        <v>53.49</v>
      </c>
      <c r="DN7" s="57">
        <v>58.53</v>
      </c>
      <c r="DO7" s="57">
        <v>60.02</v>
      </c>
      <c r="DP7" s="57">
        <v>74.319999999999993</v>
      </c>
      <c r="DQ7" s="57">
        <v>74.319999999999993</v>
      </c>
      <c r="DR7" s="57">
        <v>74.319999999999993</v>
      </c>
      <c r="DS7" s="57">
        <v>74.319999999999993</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43</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106.63</v>
      </c>
      <c r="V11" s="64">
        <f>IF(U6="-",NA(),U6)</f>
        <v>100</v>
      </c>
      <c r="W11" s="64">
        <f>IF(V6="-",NA(),V6)</f>
        <v>100</v>
      </c>
      <c r="X11" s="64">
        <f>IF(W6="-",NA(),W6)</f>
        <v>100</v>
      </c>
      <c r="Y11" s="64">
        <f>IF(X6="-",NA(),X6)</f>
        <v>100</v>
      </c>
      <c r="AE11" s="63" t="s">
        <v>23</v>
      </c>
      <c r="AF11" s="64">
        <f>IF(AE6="-",NA(),AE6)</f>
        <v>0</v>
      </c>
      <c r="AG11" s="64">
        <f>IF(AF6="-",NA(),AF6)</f>
        <v>0</v>
      </c>
      <c r="AH11" s="64">
        <f>IF(AG6="-",NA(),AG6)</f>
        <v>0</v>
      </c>
      <c r="AI11" s="64">
        <f>IF(AH6="-",NA(),AH6)</f>
        <v>0</v>
      </c>
      <c r="AJ11" s="64">
        <f>IF(AI6="-",NA(),AI6)</f>
        <v>0</v>
      </c>
      <c r="AP11" s="63" t="s">
        <v>23</v>
      </c>
      <c r="AQ11" s="64">
        <f>IF(AP6="-",NA(),AP6)</f>
        <v>7305.6</v>
      </c>
      <c r="AR11" s="64">
        <f>IF(AQ6="-",NA(),AQ6)</f>
        <v>8263.5400000000009</v>
      </c>
      <c r="AS11" s="64">
        <f>IF(AR6="-",NA(),AR6)</f>
        <v>16778.22</v>
      </c>
      <c r="AT11" s="64">
        <f>IF(AS6="-",NA(),AS6)</f>
        <v>8700.9500000000007</v>
      </c>
      <c r="AU11" s="64">
        <f>IF(AT6="-",NA(),AT6)</f>
        <v>9930.48</v>
      </c>
      <c r="BA11" s="63" t="s">
        <v>23</v>
      </c>
      <c r="BB11" s="64">
        <f>IF(BA6="-",NA(),BA6)</f>
        <v>0</v>
      </c>
      <c r="BC11" s="64">
        <f>IF(BB6="-",NA(),BB6)</f>
        <v>0</v>
      </c>
      <c r="BD11" s="64">
        <f>IF(BC6="-",NA(),BC6)</f>
        <v>0</v>
      </c>
      <c r="BE11" s="64">
        <f>IF(BD6="-",NA(),BD6)</f>
        <v>0</v>
      </c>
      <c r="BF11" s="64">
        <f>IF(BE6="-",NA(),BE6)</f>
        <v>0</v>
      </c>
      <c r="BL11" s="63" t="s">
        <v>23</v>
      </c>
      <c r="BM11" s="64">
        <f>IF(BL6="-",NA(),BL6)</f>
        <v>109.2</v>
      </c>
      <c r="BN11" s="64">
        <f>IF(BM6="-",NA(),BM6)</f>
        <v>55.01</v>
      </c>
      <c r="BO11" s="64">
        <f>IF(BN6="-",NA(),BN6)</f>
        <v>57.48</v>
      </c>
      <c r="BP11" s="64">
        <f>IF(BO6="-",NA(),BO6)</f>
        <v>53.42</v>
      </c>
      <c r="BQ11" s="64">
        <f>IF(BP6="-",NA(),BP6)</f>
        <v>57.82</v>
      </c>
      <c r="BW11" s="63" t="s">
        <v>23</v>
      </c>
      <c r="BX11" s="64">
        <f>IF(BW6="-",NA(),BW6)</f>
        <v>20.079999999999998</v>
      </c>
      <c r="BY11" s="64">
        <f>IF(BX6="-",NA(),BX6)</f>
        <v>37.29</v>
      </c>
      <c r="BZ11" s="64">
        <f>IF(BY6="-",NA(),BY6)</f>
        <v>36.68</v>
      </c>
      <c r="CA11" s="64">
        <f>IF(BZ6="-",NA(),BZ6)</f>
        <v>37.57</v>
      </c>
      <c r="CB11" s="64">
        <f>IF(CA6="-",NA(),CA6)</f>
        <v>38</v>
      </c>
      <c r="CH11" s="63" t="s">
        <v>23</v>
      </c>
      <c r="CI11" s="64">
        <f>IF(CH6="-",NA(),CH6)</f>
        <v>23.56</v>
      </c>
      <c r="CJ11" s="64">
        <f>IF(CI6="-",NA(),CI6)</f>
        <v>11.28</v>
      </c>
      <c r="CK11" s="64">
        <f>IF(CJ6="-",NA(),CJ6)</f>
        <v>11.53</v>
      </c>
      <c r="CL11" s="64">
        <f>IF(CK6="-",NA(),CK6)</f>
        <v>10.61</v>
      </c>
      <c r="CM11" s="64">
        <f>IF(CL6="-",NA(),CL6)</f>
        <v>10.82</v>
      </c>
      <c r="CS11" s="63" t="s">
        <v>23</v>
      </c>
      <c r="CT11" s="64">
        <f>IF(CS6="-",NA(),CS6)</f>
        <v>23.14</v>
      </c>
      <c r="CU11" s="64">
        <f>IF(CT6="-",NA(),CT6)</f>
        <v>11.85</v>
      </c>
      <c r="CV11" s="64">
        <f>IF(CU6="-",NA(),CU6)</f>
        <v>11.85</v>
      </c>
      <c r="CW11" s="64">
        <f>IF(CV6="-",NA(),CV6)</f>
        <v>11.85</v>
      </c>
      <c r="CX11" s="64">
        <f>IF(CW6="-",NA(),CW6)</f>
        <v>11.85</v>
      </c>
      <c r="DD11" s="63" t="s">
        <v>23</v>
      </c>
      <c r="DE11" s="64">
        <f>IF(DD6="-",NA(),DD6)</f>
        <v>58.47</v>
      </c>
      <c r="DF11" s="64">
        <f>IF(DE6="-",NA(),DE6)</f>
        <v>60.83</v>
      </c>
      <c r="DG11" s="64">
        <f>IF(DF6="-",NA(),DF6)</f>
        <v>63.15</v>
      </c>
      <c r="DH11" s="64">
        <f>IF(DG6="-",NA(),DG6)</f>
        <v>65.44</v>
      </c>
      <c r="DI11" s="64">
        <f>IF(DH6="-",NA(),DH6)</f>
        <v>67.7</v>
      </c>
      <c r="DO11" s="63" t="s">
        <v>23</v>
      </c>
      <c r="DP11" s="64">
        <f>IF(DO6="-",NA(),DO6)</f>
        <v>60.02</v>
      </c>
      <c r="DQ11" s="64">
        <f>IF(DP6="-",NA(),DP6)</f>
        <v>74.319999999999993</v>
      </c>
      <c r="DR11" s="64">
        <f>IF(DQ6="-",NA(),DQ6)</f>
        <v>74.319999999999993</v>
      </c>
      <c r="DS11" s="64">
        <f>IF(DR6="-",NA(),DR6)</f>
        <v>74.319999999999993</v>
      </c>
      <c r="DT11" s="64">
        <f>IF(DS6="-",NA(),DS6)</f>
        <v>74.319999999999993</v>
      </c>
      <c r="DZ11" s="63" t="s">
        <v>23</v>
      </c>
      <c r="EA11" s="64">
        <f>IF(DZ6="-",NA(),DZ6)</f>
        <v>0</v>
      </c>
      <c r="EB11" s="64">
        <f>IF(EA6="-",NA(),EA6)</f>
        <v>0</v>
      </c>
      <c r="EC11" s="64">
        <f>IF(EB6="-",NA(),EB6)</f>
        <v>0</v>
      </c>
      <c r="ED11" s="64">
        <f>IF(EC6="-",NA(),EC6)</f>
        <v>0</v>
      </c>
      <c r="EE11" s="64">
        <f>IF(ED6="-",NA(),ED6)</f>
        <v>0</v>
      </c>
    </row>
    <row r="12" spans="1:140">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2020-02-04T04:42:01Z</cp:lastPrinted>
  <dcterms:created xsi:type="dcterms:W3CDTF">2019-12-05T07:47:09Z</dcterms:created>
  <dcterms:modified xsi:type="dcterms:W3CDTF">2020-02-14T04:32:49Z</dcterms:modified>
  <cp:category/>
</cp:coreProperties>
</file>