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abOdaG0VeiNYD37dAnH1XNO+iCmh64s6ZNPHe/JEYCjCuGO9uOkvAYWQbAdcZFJbj+3P6LThAKi22lQdnyxHTg==" workbookSaltValue="udC3YbUzUWcltJD5ie7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<sst xmlns="http://schemas.openxmlformats.org/spreadsheetml/2006/main" count="220" uniqueCount="108">
  <si>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</si>
  <si>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</si>
  <si>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</si>
  <si>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</si>
  <si>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</si>
  <si>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</si>
  <si>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</si>
  <si>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</si>
  <si>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</si>
  <si>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</si>
  <si>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</si>
  <si>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</si>
  <si>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</si>
  <si>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</si>
  <si>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</si>
  <si>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</si>
  <si>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</si>
  <si>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</si>
  <si>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</si>
  <si>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</si>
  <si>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</si>
  <si>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</si>
  <si>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</si>
  <si>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</si>
  <si>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</si>
  <si>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</si>
  <si>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</si>
  <si>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</si>
  <si>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</si>
  <si>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</si>
  <si>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</si>
  <si>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</si>
  <si>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</si>
  <si>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</si>
  <si>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</si>
  <si>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</si>
  <si>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</si>
  <si>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</si>
  <si>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</si>
  <si>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</si>
  <si>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</si>
  <si>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</si>
  <si>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</si>
  <si>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</si>
  <si>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</si>
  <si>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</si>
  <si>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</si>
  <si>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</si>
  <si>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</si>
  <si>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</si>
  <si>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</si>
  <si>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</si>
  <si>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</si>
  <si>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</si>
  <si>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</si>
  <si>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</si>
  <si>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</si>
  <si>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</si>
  <si>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</si>
  <si>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</si>
  <si>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</si>
  <si>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</si>
  <si>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</si>
  <si>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</si>
  <si>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</si>
  <si>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</si>
  <si>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</si>
  <si>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</si>
  <si>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</si>
  <si>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</si>
  <si>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</si>
  <si>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</si>
  <si>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</si>
  <si>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</si>
  <si>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</si>
  <si>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</si>
  <si>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</si>
  <si>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</si>
  <si>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</si>
  <si>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</si>
  <si>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</si>
  <si>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</si>
  <si>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</si>
  <si>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</si>
  <si>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</si>
  <si>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</si>
  <si>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</si>
  <si>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</si>
  <si>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</si>
  <si>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</si>
  <si>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</si>
  <si>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</si>
  <si>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</si>
  <si>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</si>
  <si>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</si>
  <si>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</si>
  <si>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</si>
  <si>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</si>
  <si>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</si>
  <si>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</si>
  <si>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</si>
  <si>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</si>
  <si>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</si>
  <si>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</si>
  <si>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</si>
  <si>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類似団体と比較して低い水準にあるが、今後も上昇していくことが見込まれている。また、②管路経年化率については、類似団体と比較して高い水準にあり、今後も上昇していくことが見込まれている。
　これらは、東予地区において、昭和50年代の初期に大規模な施設の整備を行ったものが、耐用年数を迎えているためである。
　③管路更新率は、現在、類似団体に比べて低いが、耐用年数を迎える管路が増加していく中で、長期的な視点で計画的に更新等を行うことが求められる。その際には併せて、財源確保について考慮する必要がある。</t>
    <rPh sb="2" eb="4">
      <t>ユウケイ</t>
    </rPh>
    <rPh sb="4" eb="6">
      <t>コテイ</t>
    </rPh>
    <rPh sb="6" eb="8">
      <t>シサン</t>
    </rPh>
    <rPh sb="8" eb="10">
      <t>ゲンカ</t>
    </rPh>
    <rPh sb="10" eb="12">
      <t>ショウキャク</t>
    </rPh>
    <rPh sb="12" eb="13">
      <t>リツ</t>
    </rPh>
    <rPh sb="19" eb="21">
      <t>ルイジ</t>
    </rPh>
    <rPh sb="21" eb="23">
      <t>ダンタイ</t>
    </rPh>
    <rPh sb="24" eb="26">
      <t>ヒカク</t>
    </rPh>
    <rPh sb="28" eb="29">
      <t>ヒク</t>
    </rPh>
    <rPh sb="30" eb="32">
      <t>スイジュン</t>
    </rPh>
    <rPh sb="37" eb="39">
      <t>コンゴ</t>
    </rPh>
    <rPh sb="40" eb="42">
      <t>ジョウショウ</t>
    </rPh>
    <rPh sb="49" eb="51">
      <t>ミコ</t>
    </rPh>
    <rPh sb="61" eb="63">
      <t>カンロ</t>
    </rPh>
    <rPh sb="63" eb="66">
      <t>ケイネンカ</t>
    </rPh>
    <rPh sb="66" eb="67">
      <t>リツ</t>
    </rPh>
    <rPh sb="73" eb="75">
      <t>ルイジ</t>
    </rPh>
    <rPh sb="75" eb="77">
      <t>ダンタイ</t>
    </rPh>
    <rPh sb="78" eb="80">
      <t>ヒカク</t>
    </rPh>
    <rPh sb="82" eb="83">
      <t>タカ</t>
    </rPh>
    <rPh sb="84" eb="86">
      <t>スイジュン</t>
    </rPh>
    <rPh sb="90" eb="92">
      <t>コンゴ</t>
    </rPh>
    <rPh sb="93" eb="95">
      <t>ジョウショウ</t>
    </rPh>
    <rPh sb="102" eb="104">
      <t>ミコ</t>
    </rPh>
    <rPh sb="117" eb="119">
      <t>トウヨ</t>
    </rPh>
    <rPh sb="119" eb="121">
      <t>チク</t>
    </rPh>
    <rPh sb="126" eb="128">
      <t>ショウワ</t>
    </rPh>
    <rPh sb="130" eb="132">
      <t>ネンダイ</t>
    </rPh>
    <rPh sb="133" eb="135">
      <t>ショキ</t>
    </rPh>
    <rPh sb="136" eb="139">
      <t>ダイキボ</t>
    </rPh>
    <rPh sb="140" eb="142">
      <t>シセツ</t>
    </rPh>
    <rPh sb="143" eb="145">
      <t>セイビ</t>
    </rPh>
    <rPh sb="146" eb="147">
      <t>オコナ</t>
    </rPh>
    <rPh sb="153" eb="155">
      <t>タイヨウ</t>
    </rPh>
    <rPh sb="155" eb="157">
      <t>ネンスウ</t>
    </rPh>
    <rPh sb="158" eb="159">
      <t>ムカ</t>
    </rPh>
    <rPh sb="172" eb="174">
      <t>カンロ</t>
    </rPh>
    <rPh sb="174" eb="176">
      <t>コウシン</t>
    </rPh>
    <rPh sb="176" eb="177">
      <t>リツ</t>
    </rPh>
    <rPh sb="179" eb="181">
      <t>ゲンザイ</t>
    </rPh>
    <rPh sb="182" eb="184">
      <t>ルイジ</t>
    </rPh>
    <rPh sb="184" eb="186">
      <t>ダンタイ</t>
    </rPh>
    <rPh sb="187" eb="188">
      <t>クラ</t>
    </rPh>
    <rPh sb="190" eb="191">
      <t>ヒク</t>
    </rPh>
    <rPh sb="194" eb="196">
      <t>タイヨウ</t>
    </rPh>
    <rPh sb="196" eb="198">
      <t>ネンスウ</t>
    </rPh>
    <rPh sb="199" eb="200">
      <t>ムカ</t>
    </rPh>
    <rPh sb="202" eb="204">
      <t>カンロ</t>
    </rPh>
    <rPh sb="205" eb="207">
      <t>ゾウカ</t>
    </rPh>
    <rPh sb="211" eb="212">
      <t>ナカ</t>
    </rPh>
    <rPh sb="214" eb="217">
      <t>チョウキテキ</t>
    </rPh>
    <rPh sb="218" eb="220">
      <t>シテン</t>
    </rPh>
    <rPh sb="221" eb="224">
      <t>ケイカクテキ</t>
    </rPh>
    <rPh sb="225" eb="227">
      <t>コウシン</t>
    </rPh>
    <rPh sb="227" eb="228">
      <t>トウ</t>
    </rPh>
    <rPh sb="229" eb="230">
      <t>オコナ</t>
    </rPh>
    <rPh sb="234" eb="235">
      <t>モト</t>
    </rPh>
    <rPh sb="242" eb="243">
      <t>サイ</t>
    </rPh>
    <rPh sb="245" eb="246">
      <t>アワ</t>
    </rPh>
    <rPh sb="249" eb="251">
      <t>ザイゲン</t>
    </rPh>
    <rPh sb="251" eb="253">
      <t>カクホ</t>
    </rPh>
    <rPh sb="257" eb="259">
      <t>コウリョ</t>
    </rPh>
    <rPh sb="261" eb="263">
      <t>ヒツヨウ</t>
    </rPh>
    <phoneticPr fontId="4"/>
  </si>
  <si>
    <t xml:space="preserve"> 平成30年度6月請求分より、西条・東予地区の水道料金の改定（値上げ）を行ったため、⑤料金回収率が改善された。また、①経常収支比率についても改善され、類似団体平均値を上回った。
　⑥給水原価については、本市は類似団体と比べ、低く抑えられている。これは、良質な地下水が豊富にあり、高度な浄水施設等が不要なためである。
　③流動比率については、類似団体平均値を下回っているが、100％を大きく上回っており、料金改定による改善も見られるため、短期的な支払能力に問題はない。
　④企業債残高対給水収益比率は、類似団体と比べて非常に高く、企業債に依存した経営となっている。近年は、減少傾向ではあるが、将来、更新のピークを迎えた際に再び上昇し、経営を圧迫する可能性がある。今後、建設改良費の財源を見直すなど、企業債残高の抑制に努める必要がある。
　⑦施設利用率については、類似団体と比較して低くなっている。今後、大幅な低下が見られるようであれば、ダウンサイジング等も含めて検討する必要がある。
　⑧有収率については、類似団体と比べて低いため、漏水調査を行うなどして原因を特定し、改善する必要がある。</t>
    <rPh sb="1" eb="3">
      <t>ヘイセイ</t>
    </rPh>
    <rPh sb="5" eb="6">
      <t>ネン</t>
    </rPh>
    <rPh sb="6" eb="7">
      <t>ド</t>
    </rPh>
    <rPh sb="8" eb="9">
      <t>ガツ</t>
    </rPh>
    <rPh sb="9" eb="11">
      <t>セイキュウ</t>
    </rPh>
    <rPh sb="11" eb="12">
      <t>ブン</t>
    </rPh>
    <rPh sb="15" eb="17">
      <t>サイジョウ</t>
    </rPh>
    <rPh sb="18" eb="20">
      <t>トウヨ</t>
    </rPh>
    <rPh sb="20" eb="22">
      <t>チク</t>
    </rPh>
    <rPh sb="23" eb="25">
      <t>スイドウ</t>
    </rPh>
    <rPh sb="25" eb="27">
      <t>リョウキン</t>
    </rPh>
    <rPh sb="28" eb="30">
      <t>カイテイ</t>
    </rPh>
    <rPh sb="31" eb="33">
      <t>ネア</t>
    </rPh>
    <rPh sb="36" eb="37">
      <t>オコナ</t>
    </rPh>
    <rPh sb="43" eb="45">
      <t>リョウキン</t>
    </rPh>
    <rPh sb="45" eb="47">
      <t>カイシュウ</t>
    </rPh>
    <rPh sb="47" eb="48">
      <t>リツ</t>
    </rPh>
    <rPh sb="49" eb="51">
      <t>カイゼン</t>
    </rPh>
    <rPh sb="59" eb="61">
      <t>ケイジョウ</t>
    </rPh>
    <rPh sb="61" eb="63">
      <t>シュウシ</t>
    </rPh>
    <rPh sb="63" eb="65">
      <t>ヒリツ</t>
    </rPh>
    <rPh sb="70" eb="72">
      <t>カイゼン</t>
    </rPh>
    <rPh sb="75" eb="77">
      <t>ルイジ</t>
    </rPh>
    <rPh sb="77" eb="79">
      <t>ダンタイ</t>
    </rPh>
    <rPh sb="79" eb="81">
      <t>ヘイキン</t>
    </rPh>
    <rPh sb="81" eb="82">
      <t>チ</t>
    </rPh>
    <rPh sb="83" eb="85">
      <t>ウワマワ</t>
    </rPh>
    <rPh sb="91" eb="93">
      <t>キュウスイ</t>
    </rPh>
    <rPh sb="93" eb="95">
      <t>ゲンカ</t>
    </rPh>
    <rPh sb="101" eb="103">
      <t>ホンシ</t>
    </rPh>
    <rPh sb="104" eb="106">
      <t>ルイジ</t>
    </rPh>
    <rPh sb="106" eb="108">
      <t>ダンタイ</t>
    </rPh>
    <rPh sb="109" eb="110">
      <t>クラ</t>
    </rPh>
    <rPh sb="112" eb="113">
      <t>ヒク</t>
    </rPh>
    <rPh sb="114" eb="115">
      <t>オサ</t>
    </rPh>
    <rPh sb="126" eb="128">
      <t>リョウシツ</t>
    </rPh>
    <rPh sb="129" eb="132">
      <t>チカスイ</t>
    </rPh>
    <rPh sb="133" eb="135">
      <t>ホウフ</t>
    </rPh>
    <rPh sb="139" eb="141">
      <t>コウド</t>
    </rPh>
    <rPh sb="142" eb="144">
      <t>ジョウスイ</t>
    </rPh>
    <rPh sb="144" eb="146">
      <t>シセツ</t>
    </rPh>
    <rPh sb="146" eb="147">
      <t>トウ</t>
    </rPh>
    <rPh sb="148" eb="150">
      <t>フヨウ</t>
    </rPh>
    <rPh sb="160" eb="162">
      <t>リュウドウ</t>
    </rPh>
    <rPh sb="162" eb="164">
      <t>ヒリツ</t>
    </rPh>
    <rPh sb="170" eb="172">
      <t>ルイジ</t>
    </rPh>
    <rPh sb="172" eb="174">
      <t>ダンタイ</t>
    </rPh>
    <rPh sb="174" eb="177">
      <t>ヘイキンチ</t>
    </rPh>
    <rPh sb="178" eb="180">
      <t>シタマワ</t>
    </rPh>
    <rPh sb="191" eb="192">
      <t>オオ</t>
    </rPh>
    <rPh sb="194" eb="196">
      <t>ウワマワ</t>
    </rPh>
    <rPh sb="201" eb="203">
      <t>リョウキン</t>
    </rPh>
    <rPh sb="203" eb="205">
      <t>カイテイ</t>
    </rPh>
    <rPh sb="208" eb="210">
      <t>カイゼン</t>
    </rPh>
    <rPh sb="211" eb="212">
      <t>ミ</t>
    </rPh>
    <rPh sb="218" eb="221">
      <t>タンキテキ</t>
    </rPh>
    <rPh sb="222" eb="224">
      <t>シハラ</t>
    </rPh>
    <rPh sb="224" eb="226">
      <t>ノウリョク</t>
    </rPh>
    <rPh sb="227" eb="229">
      <t>モンダイ</t>
    </rPh>
    <rPh sb="236" eb="238">
      <t>キギョウ</t>
    </rPh>
    <rPh sb="238" eb="239">
      <t>サイ</t>
    </rPh>
    <rPh sb="239" eb="241">
      <t>ザンダカ</t>
    </rPh>
    <rPh sb="241" eb="242">
      <t>タイ</t>
    </rPh>
    <rPh sb="242" eb="244">
      <t>キュウスイ</t>
    </rPh>
    <rPh sb="244" eb="246">
      <t>シュウエキ</t>
    </rPh>
    <rPh sb="246" eb="248">
      <t>ヒリツ</t>
    </rPh>
    <rPh sb="250" eb="252">
      <t>ルイジ</t>
    </rPh>
    <rPh sb="252" eb="254">
      <t>ダンタイ</t>
    </rPh>
    <rPh sb="255" eb="256">
      <t>クラ</t>
    </rPh>
    <rPh sb="258" eb="260">
      <t>ヒジョウ</t>
    </rPh>
    <rPh sb="261" eb="262">
      <t>タカ</t>
    </rPh>
    <rPh sb="264" eb="266">
      <t>キギョウ</t>
    </rPh>
    <rPh sb="266" eb="267">
      <t>サイ</t>
    </rPh>
    <rPh sb="268" eb="270">
      <t>イゾン</t>
    </rPh>
    <rPh sb="272" eb="274">
      <t>ケイエイ</t>
    </rPh>
    <rPh sb="281" eb="283">
      <t>キンネン</t>
    </rPh>
    <rPh sb="285" eb="287">
      <t>ゲンショウ</t>
    </rPh>
    <rPh sb="287" eb="289">
      <t>ケイコウ</t>
    </rPh>
    <rPh sb="295" eb="297">
      <t>ショウライ</t>
    </rPh>
    <rPh sb="298" eb="300">
      <t>コウシン</t>
    </rPh>
    <rPh sb="305" eb="306">
      <t>ムカ</t>
    </rPh>
    <rPh sb="308" eb="309">
      <t>サイ</t>
    </rPh>
    <rPh sb="310" eb="311">
      <t>フタタ</t>
    </rPh>
    <rPh sb="312" eb="314">
      <t>ジョウショウ</t>
    </rPh>
    <rPh sb="316" eb="318">
      <t>ケイエイ</t>
    </rPh>
    <rPh sb="319" eb="321">
      <t>アッパク</t>
    </rPh>
    <rPh sb="323" eb="326">
      <t>カノウセイ</t>
    </rPh>
    <rPh sb="330" eb="332">
      <t>コンゴ</t>
    </rPh>
    <rPh sb="333" eb="335">
      <t>ケンセツ</t>
    </rPh>
    <rPh sb="335" eb="337">
      <t>カイリョウ</t>
    </rPh>
    <rPh sb="337" eb="338">
      <t>ヒ</t>
    </rPh>
    <rPh sb="339" eb="341">
      <t>ザイゲン</t>
    </rPh>
    <rPh sb="342" eb="344">
      <t>ミナオ</t>
    </rPh>
    <rPh sb="348" eb="350">
      <t>キギョウ</t>
    </rPh>
    <rPh sb="350" eb="351">
      <t>サイ</t>
    </rPh>
    <rPh sb="351" eb="353">
      <t>ザンダカ</t>
    </rPh>
    <rPh sb="354" eb="356">
      <t>ヨクセイ</t>
    </rPh>
    <rPh sb="357" eb="358">
      <t>ツト</t>
    </rPh>
    <rPh sb="360" eb="362">
      <t>ヒツヨウ</t>
    </rPh>
    <rPh sb="369" eb="371">
      <t>シセツ</t>
    </rPh>
    <rPh sb="371" eb="373">
      <t>リヨウ</t>
    </rPh>
    <rPh sb="373" eb="374">
      <t>リツ</t>
    </rPh>
    <rPh sb="380" eb="382">
      <t>ルイジ</t>
    </rPh>
    <rPh sb="382" eb="384">
      <t>ダンタイ</t>
    </rPh>
    <rPh sb="385" eb="387">
      <t>ヒカク</t>
    </rPh>
    <rPh sb="389" eb="390">
      <t>ヒク</t>
    </rPh>
    <rPh sb="397" eb="399">
      <t>コンゴ</t>
    </rPh>
    <rPh sb="400" eb="402">
      <t>オオハバ</t>
    </rPh>
    <rPh sb="403" eb="405">
      <t>テイカ</t>
    </rPh>
    <rPh sb="406" eb="407">
      <t>ミ</t>
    </rPh>
    <rPh sb="425" eb="426">
      <t>トウ</t>
    </rPh>
    <rPh sb="427" eb="428">
      <t>フク</t>
    </rPh>
    <rPh sb="430" eb="432">
      <t>ケントウ</t>
    </rPh>
    <rPh sb="434" eb="436">
      <t>ヒツヨウ</t>
    </rPh>
    <rPh sb="443" eb="446">
      <t>ユウシュウリツ</t>
    </rPh>
    <rPh sb="452" eb="454">
      <t>ルイジ</t>
    </rPh>
    <rPh sb="454" eb="456">
      <t>ダンタイ</t>
    </rPh>
    <rPh sb="457" eb="458">
      <t>クラ</t>
    </rPh>
    <rPh sb="460" eb="461">
      <t>ヒク</t>
    </rPh>
    <rPh sb="465" eb="467">
      <t>ロウスイ</t>
    </rPh>
    <rPh sb="467" eb="469">
      <t>チョウサ</t>
    </rPh>
    <rPh sb="470" eb="471">
      <t>オコナ</t>
    </rPh>
    <rPh sb="476" eb="478">
      <t>ゲンイン</t>
    </rPh>
    <rPh sb="479" eb="481">
      <t>トクテイ</t>
    </rPh>
    <rPh sb="483" eb="485">
      <t>カイゼン</t>
    </rPh>
    <rPh sb="487" eb="489">
      <t>ヒツヨウ</t>
    </rPh>
    <phoneticPr fontId="4"/>
  </si>
  <si>
    <t>　良質な地下水が豊富な本市では、高度な浄水施設等がなく、類似団体と比較して、費用を低く抑えることができている反面、人口が集中する市内中心部には水道施設が整備されておらず、普及率が低いため、効率性に欠ける部分がある。
　施設の老朽化についても、年々進んでおり、今後、計画的な更新を行わなければ効率的な経営が行えなくなる可能性がある。企業債に依存してきたこれまでの財源確保の方法を見直しつつ、更新のピークに対応できるよう経営を行う必要がある。
　そのための取組として、経営戦略等の策定により計画的な経営を行うとともに、令和3年度に市内全ての上水道、簡易水道等の統合を予定しており、併せて料金統一を目指す計画としているところである。</t>
    <rPh sb="1" eb="3">
      <t>リョウシツ</t>
    </rPh>
    <rPh sb="4" eb="7">
      <t>チカスイ</t>
    </rPh>
    <rPh sb="8" eb="10">
      <t>ホウフ</t>
    </rPh>
    <rPh sb="11" eb="13">
      <t>ホンシ</t>
    </rPh>
    <rPh sb="16" eb="18">
      <t>コウド</t>
    </rPh>
    <rPh sb="19" eb="21">
      <t>ジョウスイ</t>
    </rPh>
    <rPh sb="21" eb="23">
      <t>シセツ</t>
    </rPh>
    <rPh sb="23" eb="24">
      <t>トウ</t>
    </rPh>
    <rPh sb="28" eb="30">
      <t>ルイジ</t>
    </rPh>
    <rPh sb="30" eb="32">
      <t>ダンタイ</t>
    </rPh>
    <rPh sb="33" eb="35">
      <t>ヒカク</t>
    </rPh>
    <rPh sb="38" eb="40">
      <t>ヒヨウ</t>
    </rPh>
    <rPh sb="41" eb="42">
      <t>ヒク</t>
    </rPh>
    <rPh sb="43" eb="44">
      <t>オサ</t>
    </rPh>
    <rPh sb="54" eb="56">
      <t>ハンメン</t>
    </rPh>
    <rPh sb="57" eb="59">
      <t>ジンコウ</t>
    </rPh>
    <rPh sb="60" eb="62">
      <t>シュウチュウ</t>
    </rPh>
    <rPh sb="64" eb="66">
      <t>シナイ</t>
    </rPh>
    <rPh sb="66" eb="69">
      <t>チュウシンブ</t>
    </rPh>
    <rPh sb="71" eb="73">
      <t>スイドウ</t>
    </rPh>
    <rPh sb="73" eb="75">
      <t>シセツ</t>
    </rPh>
    <rPh sb="76" eb="78">
      <t>セイビ</t>
    </rPh>
    <rPh sb="85" eb="87">
      <t>フキュウ</t>
    </rPh>
    <rPh sb="87" eb="88">
      <t>リツ</t>
    </rPh>
    <rPh sb="89" eb="90">
      <t>ヒク</t>
    </rPh>
    <rPh sb="94" eb="97">
      <t>コウリツセイ</t>
    </rPh>
    <rPh sb="98" eb="99">
      <t>カ</t>
    </rPh>
    <rPh sb="101" eb="103">
      <t>ブブン</t>
    </rPh>
    <rPh sb="109" eb="111">
      <t>シセツ</t>
    </rPh>
    <rPh sb="112" eb="115">
      <t>ロウキュウカ</t>
    </rPh>
    <rPh sb="121" eb="123">
      <t>ネンネン</t>
    </rPh>
    <rPh sb="123" eb="124">
      <t>スス</t>
    </rPh>
    <rPh sb="129" eb="131">
      <t>コンゴ</t>
    </rPh>
    <rPh sb="132" eb="135">
      <t>ケイカクテキ</t>
    </rPh>
    <rPh sb="136" eb="138">
      <t>コウシン</t>
    </rPh>
    <rPh sb="139" eb="140">
      <t>オコナ</t>
    </rPh>
    <rPh sb="145" eb="148">
      <t>コウリツテキ</t>
    </rPh>
    <rPh sb="149" eb="151">
      <t>ケイエイ</t>
    </rPh>
    <rPh sb="152" eb="153">
      <t>オコナ</t>
    </rPh>
    <rPh sb="158" eb="161">
      <t>カノウセイ</t>
    </rPh>
    <rPh sb="165" eb="167">
      <t>キギョウ</t>
    </rPh>
    <rPh sb="167" eb="168">
      <t>サイ</t>
    </rPh>
    <rPh sb="169" eb="171">
      <t>イゾン</t>
    </rPh>
    <rPh sb="180" eb="182">
      <t>ザイゲン</t>
    </rPh>
    <rPh sb="182" eb="184">
      <t>カクホ</t>
    </rPh>
    <rPh sb="185" eb="187">
      <t>ホウホウ</t>
    </rPh>
    <rPh sb="188" eb="190">
      <t>ミナオ</t>
    </rPh>
    <rPh sb="194" eb="196">
      <t>コウシン</t>
    </rPh>
    <rPh sb="201" eb="203">
      <t>タイオウ</t>
    </rPh>
    <rPh sb="208" eb="210">
      <t>ケイエイ</t>
    </rPh>
    <rPh sb="211" eb="212">
      <t>オコナ</t>
    </rPh>
    <rPh sb="213" eb="215">
      <t>ヒツヨウ</t>
    </rPh>
    <rPh sb="226" eb="228">
      <t>トリクミ</t>
    </rPh>
    <rPh sb="232" eb="234">
      <t>ケイエイ</t>
    </rPh>
    <rPh sb="234" eb="236">
      <t>センリャク</t>
    </rPh>
    <rPh sb="236" eb="237">
      <t>トウ</t>
    </rPh>
    <rPh sb="238" eb="240">
      <t>サクテイ</t>
    </rPh>
    <rPh sb="243" eb="246">
      <t>ケイカクテキ</t>
    </rPh>
    <rPh sb="247" eb="249">
      <t>ケイエイ</t>
    </rPh>
    <rPh sb="250" eb="251">
      <t>オコナ</t>
    </rPh>
    <rPh sb="257" eb="259">
      <t>レイワ</t>
    </rPh>
    <rPh sb="260" eb="261">
      <t>ネン</t>
    </rPh>
    <rPh sb="261" eb="262">
      <t>ド</t>
    </rPh>
    <rPh sb="263" eb="265">
      <t>シナイ</t>
    </rPh>
    <rPh sb="265" eb="266">
      <t>スベ</t>
    </rPh>
    <rPh sb="268" eb="271">
      <t>ジョウスイドウ</t>
    </rPh>
    <rPh sb="272" eb="274">
      <t>カンイ</t>
    </rPh>
    <rPh sb="274" eb="276">
      <t>スイドウ</t>
    </rPh>
    <rPh sb="276" eb="277">
      <t>トウ</t>
    </rPh>
    <rPh sb="278" eb="280">
      <t>トウゴウ</t>
    </rPh>
    <rPh sb="281" eb="283">
      <t>ヨテイ</t>
    </rPh>
    <rPh sb="288" eb="289">
      <t>アワ</t>
    </rPh>
    <rPh sb="291" eb="293">
      <t>リョウキン</t>
    </rPh>
    <rPh sb="293" eb="295">
      <t>トウイツ</t>
    </rPh>
    <rPh sb="296" eb="298">
      <t>メザ</t>
    </rPh>
    <rPh sb="299" eb="301">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</si>
</sst>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0.25</c:v>
                </c:pt>
                <c:pt idx="1">
                  <c:v>0.44</c:v>
                </c:pt>
                <c:pt idx="2">
                  <c:v>0.43</c:v>
                </c:pt>
                <c:pt idx="3">
                  <c:v>0.61</c:v>
                </c:pt>
                <c:pt idx="4">
                  <c:v>0.42</c:v>
                </c:pt>
              </c:numCache>
            </c:numRef>
          </c:val>
          <c:extLst>
            <c:ext xmlns:c16="http://schemas.microsoft.com/office/drawing/2014/chart" uri="{C3380CC4-5D6E-409C-BE32-E72D297353CC}">
              <c16:uniqueId val="{00000000-6A8F-4221-A8A2-1686582C33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0.51</c:v>
                </c:pt>
                <c:pt idx="4">
                  <c:v>0.57999999999999996</c:v>
                </c:pt>
              </c:numCache>
            </c:numRef>
          </c:val>
          <c:smooth val="0"/>
          <c:extLst>
            <c:ext xmlns:c16="http://schemas.microsoft.com/office/drawing/2014/chart" uri="{C3380CC4-5D6E-409C-BE32-E72D297353CC}">
              <c16:uniqueId val="{00000001-6A8F-4221-A8A2-1686582C33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46.35</c:v>
                </c:pt>
                <c:pt idx="1">
                  <c:v>46.42</c:v>
                </c:pt>
                <c:pt idx="2">
                  <c:v>47.58</c:v>
                </c:pt>
                <c:pt idx="3">
                  <c:v>47.88</c:v>
                </c:pt>
                <c:pt idx="4">
                  <c:v>48.3</c:v>
                </c:pt>
              </c:numCache>
            </c:numRef>
          </c:val>
          <c:extLst>
            <c:ext xmlns:c16="http://schemas.microsoft.com/office/drawing/2014/chart" uri="{C3380CC4-5D6E-409C-BE32-E72D297353CC}">
              <c16:uniqueId val="{00000000-1840-47FB-B3AA-C53567338B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60.03</c:v>
                </c:pt>
                <c:pt idx="4">
                  <c:v>59.74</c:v>
                </c:pt>
              </c:numCache>
            </c:numRef>
          </c:val>
          <c:smooth val="0"/>
          <c:extLst>
            <c:ext xmlns:c16="http://schemas.microsoft.com/office/drawing/2014/chart" uri="{C3380CC4-5D6E-409C-BE32-E72D297353CC}">
              <c16:uniqueId val="{00000001-1840-47FB-B3AA-C53567338B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81.77</c:v>
                </c:pt>
                <c:pt idx="1">
                  <c:v>81.8</c:v>
                </c:pt>
                <c:pt idx="2">
                  <c:v>81.2</c:v>
                </c:pt>
                <c:pt idx="3">
                  <c:v>79.97</c:v>
                </c:pt>
                <c:pt idx="4">
                  <c:v>79.06</c:v>
                </c:pt>
              </c:numCache>
            </c:numRef>
          </c:val>
          <c:extLst>
            <c:ext xmlns:c16="http://schemas.microsoft.com/office/drawing/2014/chart" uri="{C3380CC4-5D6E-409C-BE32-E72D297353CC}">
              <c16:uniqueId val="{00000000-2367-4A8E-BE20-31C147FAF9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84.81</c:v>
                </c:pt>
                <c:pt idx="4">
                  <c:v>84.8</c:v>
                </c:pt>
              </c:numCache>
            </c:numRef>
          </c:val>
          <c:smooth val="0"/>
          <c:extLst>
            <c:ext xmlns:c16="http://schemas.microsoft.com/office/drawing/2014/chart" uri="{C3380CC4-5D6E-409C-BE32-E72D297353CC}">
              <c16:uniqueId val="{00000001-2367-4A8E-BE20-31C147FAF9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100.95</c:v>
                </c:pt>
                <c:pt idx="1">
                  <c:v>101.96</c:v>
                </c:pt>
                <c:pt idx="2">
                  <c:v>108.77</c:v>
                </c:pt>
                <c:pt idx="3">
                  <c:v>108.08</c:v>
                </c:pt>
                <c:pt idx="4">
                  <c:v>111.92</c:v>
                </c:pt>
              </c:numCache>
            </c:numRef>
          </c:val>
          <c:extLst>
            <c:ext xmlns:c16="http://schemas.microsoft.com/office/drawing/2014/chart" uri="{C3380CC4-5D6E-409C-BE32-E72D297353CC}">
              <c16:uniqueId val="{00000000-4C99-41F0-9C7A-A571B761FE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110.68</c:v>
                </c:pt>
                <c:pt idx="4">
                  <c:v>110.66</c:v>
                </c:pt>
              </c:numCache>
            </c:numRef>
          </c:val>
          <c:smooth val="0"/>
          <c:extLst>
            <c:ext xmlns:c16="http://schemas.microsoft.com/office/drawing/2014/chart" uri="{C3380CC4-5D6E-409C-BE32-E72D297353CC}">
              <c16:uniqueId val="{00000001-4C99-41F0-9C7A-A571B761FE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38.89</c:v>
                </c:pt>
                <c:pt idx="1">
                  <c:v>40.659999999999997</c:v>
                </c:pt>
                <c:pt idx="2">
                  <c:v>42.5</c:v>
                </c:pt>
                <c:pt idx="3">
                  <c:v>44.27</c:v>
                </c:pt>
                <c:pt idx="4">
                  <c:v>46.03</c:v>
                </c:pt>
              </c:numCache>
            </c:numRef>
          </c:val>
          <c:extLst>
            <c:ext xmlns:c16="http://schemas.microsoft.com/office/drawing/2014/chart" uri="{C3380CC4-5D6E-409C-BE32-E72D297353CC}">
              <c16:uniqueId val="{00000000-A784-495D-9466-D11EFBEF32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47.28</c:v>
                </c:pt>
                <c:pt idx="4">
                  <c:v>47.66</c:v>
                </c:pt>
              </c:numCache>
            </c:numRef>
          </c:val>
          <c:smooth val="0"/>
          <c:extLst>
            <c:ext xmlns:c16="http://schemas.microsoft.com/office/drawing/2014/chart" uri="{C3380CC4-5D6E-409C-BE32-E72D297353CC}">
              <c16:uniqueId val="{00000001-A784-495D-9466-D11EFBEF32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19.29</c:v>
                </c:pt>
                <c:pt idx="3" formatCode="#,##0.00;&quot;△&quot;#,##0.00;&quot;-&quot;">
                  <c:v>19.14</c:v>
                </c:pt>
                <c:pt idx="4" formatCode="#,##0.00;&quot;△&quot;#,##0.00;&quot;-&quot;">
                  <c:v>21.4</c:v>
                </c:pt>
              </c:numCache>
            </c:numRef>
          </c:val>
          <c:extLst>
            <c:ext xmlns:c16="http://schemas.microsoft.com/office/drawing/2014/chart" uri="{C3380CC4-5D6E-409C-BE32-E72D297353CC}">
              <c16:uniqueId val="{00000000-04DB-45F8-B371-A86565A190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12.19</c:v>
                </c:pt>
                <c:pt idx="4">
                  <c:v>15.1</c:v>
                </c:pt>
              </c:numCache>
            </c:numRef>
          </c:val>
          <c:smooth val="0"/>
          <c:extLst>
            <c:ext xmlns:c16="http://schemas.microsoft.com/office/drawing/2014/chart" uri="{C3380CC4-5D6E-409C-BE32-E72D297353CC}">
              <c16:uniqueId val="{00000001-04DB-45F8-B371-A86565A190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F-4A6F-BCE4-9824FCA01D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3.56</c:v>
                </c:pt>
                <c:pt idx="4">
                  <c:v>2.74</c:v>
                </c:pt>
              </c:numCache>
            </c:numRef>
          </c:val>
          <c:smooth val="0"/>
          <c:extLst>
            <c:ext xmlns:c16="http://schemas.microsoft.com/office/drawing/2014/chart" uri="{C3380CC4-5D6E-409C-BE32-E72D297353CC}">
              <c16:uniqueId val="{00000001-969F-4A6F-BCE4-9824FCA01D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372.64</c:v>
                </c:pt>
                <c:pt idx="1">
                  <c:v>324.75</c:v>
                </c:pt>
                <c:pt idx="2">
                  <c:v>369.37</c:v>
                </c:pt>
                <c:pt idx="3">
                  <c:v>327.72</c:v>
                </c:pt>
                <c:pt idx="4">
                  <c:v>343.34</c:v>
                </c:pt>
              </c:numCache>
            </c:numRef>
          </c:val>
          <c:extLst>
            <c:ext xmlns:c16="http://schemas.microsoft.com/office/drawing/2014/chart" uri="{C3380CC4-5D6E-409C-BE32-E72D297353CC}">
              <c16:uniqueId val="{00000000-7BAB-4AA2-B2A6-6077C01BEC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357.34</c:v>
                </c:pt>
                <c:pt idx="4">
                  <c:v>366.03</c:v>
                </c:pt>
              </c:numCache>
            </c:numRef>
          </c:val>
          <c:smooth val="0"/>
          <c:extLst>
            <c:ext xmlns:c16="http://schemas.microsoft.com/office/drawing/2014/chart" uri="{C3380CC4-5D6E-409C-BE32-E72D297353CC}">
              <c16:uniqueId val="{00000001-7BAB-4AA2-B2A6-6077C01BEC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950.43</c:v>
                </c:pt>
                <c:pt idx="1">
                  <c:v>894.96</c:v>
                </c:pt>
                <c:pt idx="2">
                  <c:v>833.44</c:v>
                </c:pt>
                <c:pt idx="3">
                  <c:v>802.19</c:v>
                </c:pt>
                <c:pt idx="4">
                  <c:v>727.83</c:v>
                </c:pt>
              </c:numCache>
            </c:numRef>
          </c:val>
          <c:extLst>
            <c:ext xmlns:c16="http://schemas.microsoft.com/office/drawing/2014/chart" uri="{C3380CC4-5D6E-409C-BE32-E72D297353CC}">
              <c16:uniqueId val="{00000000-309A-49DE-9779-7674AEC337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373.69</c:v>
                </c:pt>
                <c:pt idx="4">
                  <c:v>370.12</c:v>
                </c:pt>
              </c:numCache>
            </c:numRef>
          </c:val>
          <c:smooth val="0"/>
          <c:extLst>
            <c:ext xmlns:c16="http://schemas.microsoft.com/office/drawing/2014/chart" uri="{C3380CC4-5D6E-409C-BE32-E72D297353CC}">
              <c16:uniqueId val="{00000001-309A-49DE-9779-7674AEC337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96.96</c:v>
                </c:pt>
                <c:pt idx="1">
                  <c:v>98.45</c:v>
                </c:pt>
                <c:pt idx="2">
                  <c:v>105.74</c:v>
                </c:pt>
                <c:pt idx="3">
                  <c:v>105.47</c:v>
                </c:pt>
                <c:pt idx="4">
                  <c:v>109.81</c:v>
                </c:pt>
              </c:numCache>
            </c:numRef>
          </c:val>
          <c:extLst>
            <c:ext xmlns:c16="http://schemas.microsoft.com/office/drawing/2014/chart" uri="{C3380CC4-5D6E-409C-BE32-E72D297353CC}">
              <c16:uniqueId val="{00000000-6AC1-4065-B736-1532B57CA5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99.87</c:v>
                </c:pt>
                <c:pt idx="4">
                  <c:v>100.42</c:v>
                </c:pt>
              </c:numCache>
            </c:numRef>
          </c:val>
          <c:smooth val="0"/>
          <c:extLst>
            <c:ext xmlns:c16="http://schemas.microsoft.com/office/drawing/2014/chart" uri="{C3380CC4-5D6E-409C-BE32-E72D297353CC}">
              <c16:uniqueId val="{00000001-6AC1-4065-B736-1532B57CA5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140.52000000000001</c:v>
                </c:pt>
                <c:pt idx="1">
                  <c:v>139.9</c:v>
                </c:pt>
                <c:pt idx="2">
                  <c:v>131.9</c:v>
                </c:pt>
                <c:pt idx="3">
                  <c:v>132.35</c:v>
                </c:pt>
                <c:pt idx="4">
                  <c:v>133.54</c:v>
                </c:pt>
              </c:numCache>
            </c:numRef>
          </c:val>
          <c:extLst>
            <c:ext xmlns:c16="http://schemas.microsoft.com/office/drawing/2014/chart" uri="{C3380CC4-5D6E-409C-BE32-E72D297353CC}">
              <c16:uniqueId val="{00000000-DEDF-4745-89A3-514406FF7F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171.81</c:v>
                </c:pt>
                <c:pt idx="4">
                  <c:v>171.67</c:v>
                </c:pt>
              </c:numCache>
            </c:numRef>
          </c:val>
          <c:smooth val="0"/>
          <c:extLst>
            <c:ext xmlns:c16="http://schemas.microsoft.com/office/drawing/2014/chart" uri="{C3380CC4-5D6E-409C-BE32-E72D297353CC}">
              <c16:uniqueId val="{00000001-DEDF-4745-89A3-514406FF7F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西条市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109681</v>
      </c>
      <c r="AM8" s="60"/>
      <c r="AN8" s="60"/>
      <c r="AO8" s="60"/>
      <c r="AP8" s="60"/>
      <c r="AQ8" s="60"/>
      <c r="AR8" s="60"/>
      <c r="AS8" s="60"/>
      <c r="AT8" s="51">
        <f>データ!$S$6</f>
        <v>510.02</v>
      </c>
      <c r="AU8" s="52"/>
      <c r="AV8" s="52"/>
      <c r="AW8" s="52"/>
      <c r="AX8" s="52"/>
      <c r="AY8" s="52"/>
      <c r="AZ8" s="52"/>
      <c r="BA8" s="52"/>
      <c r="BB8" s="53">
        <f>データ!$T$6</f>
        <v>215.05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51.85</v>
      </c>
      <c r="J10" s="52"/>
      <c r="K10" s="52"/>
      <c r="L10" s="52"/>
      <c r="M10" s="52"/>
      <c r="N10" s="52"/>
      <c r="O10" s="63"/>
      <c r="P10" s="53">
        <f>データ!$P$6</f>
        <v>45.24</v>
      </c>
      <c r="Q10" s="53"/>
      <c r="R10" s="53"/>
      <c r="S10" s="53"/>
      <c r="T10" s="53"/>
      <c r="U10" s="53"/>
      <c r="V10" s="53"/>
      <c r="W10" s="60">
        <f>データ!$Q$6</f>
        <v>2678</v>
      </c>
      <c r="X10" s="60"/>
      <c r="Y10" s="60"/>
      <c r="Z10" s="60"/>
      <c r="AA10" s="60"/>
      <c r="AB10" s="60"/>
      <c r="AC10" s="60"/>
      <c r="AD10" s="2"/>
      <c r="AE10" s="2"/>
      <c r="AF10" s="2"/>
      <c r="AG10" s="2"/>
      <c r="AH10" s="4"/>
      <c r="AI10" s="4"/>
      <c r="AJ10" s="4"/>
      <c r="AK10" s="4"/>
      <c r="AL10" s="60">
        <f>データ!$U$6</f>
        <v>49421</v>
      </c>
      <c r="AM10" s="60"/>
      <c r="AN10" s="60"/>
      <c r="AO10" s="60"/>
      <c r="AP10" s="60"/>
      <c r="AQ10" s="60"/>
      <c r="AR10" s="60"/>
      <c r="AS10" s="60"/>
      <c r="AT10" s="51">
        <f>データ!$V$6</f>
        <v>89.92</v>
      </c>
      <c r="AU10" s="52"/>
      <c r="AV10" s="52"/>
      <c r="AW10" s="52"/>
      <c r="AX10" s="52"/>
      <c r="AY10" s="52"/>
      <c r="AZ10" s="52"/>
      <c r="BA10" s="52"/>
      <c r="BB10" s="53">
        <f>データ!$W$6</f>
        <v>549.61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0r5jWnI7aKrsZmExbxbTzYfprMs9MQhnbNeM2124qTHKHNjdEzCrjhJ1zStVGGSKfsg9j3sJqwAwMN2L9xG6A==" saltValue="uq61NvJBkQ7D3szSXHvA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382060</v>
      </c>
      <c r="D6" s="34">
        <f t="shared" si="3"/>
        <v>46</v>
      </c>
      <c r="E6" s="34">
        <f t="shared" si="3"/>
        <v>1</v>
      </c>
      <c r="F6" s="34">
        <f t="shared" si="3"/>
        <v>0</v>
      </c>
      <c r="G6" s="34">
        <f t="shared" si="3"/>
        <v>1</v>
      </c>
      <c r="H6" s="34" t="str">
        <f t="shared" si="3"/>
        <v>愛媛県　西条市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51.85</v>
      </c>
      <c r="P6" s="35">
        <f t="shared" si="3"/>
        <v>45.24</v>
      </c>
      <c r="Q6" s="35">
        <f t="shared" si="3"/>
        <v>2678</v>
      </c>
      <c r="R6" s="35">
        <f t="shared" si="3"/>
        <v>109681</v>
      </c>
      <c r="S6" s="35">
        <f t="shared" si="3"/>
        <v>510.02</v>
      </c>
      <c r="T6" s="35">
        <f t="shared" si="3"/>
        <v>215.05</v>
      </c>
      <c r="U6" s="35">
        <f t="shared" si="3"/>
        <v>49421</v>
      </c>
      <c r="V6" s="35">
        <f t="shared" si="3"/>
        <v>89.92</v>
      </c>
      <c r="W6" s="35">
        <f t="shared" si="3"/>
        <v>549.61</v>
      </c>
      <c r="X6" s="36">
        <f>IF(X7="",NA(),X7)</f>
        <v>100.95</v>
      </c>
      <c r="Y6" s="36">
        <f t="shared" ref="Y6:AG6" si="4">IF(Y7="",NA(),Y7)</f>
        <v>101.96</v>
      </c>
      <c r="Z6" s="36">
        <f t="shared" si="4"/>
        <v>108.77</v>
      </c>
      <c r="AA6" s="36">
        <f t="shared" si="4"/>
        <v>108.08</v>
      </c>
      <c r="AB6" s="36">
        <f t="shared" si="4"/>
        <v>111.92</v>
      </c>
      <c r="AC6" s="36">
        <f t="shared" si="4"/>
        <v>111.96</v>
      </c>
      <c r="AD6" s="36">
        <f t="shared" si="4"/>
        <v>112.69</v>
      </c>
      <c r="AE6" s="36">
        <f t="shared" si="4"/>
        <v>113.16</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3.56</v>
      </c>
      <c r="AR6" s="36">
        <f t="shared" si="5"/>
        <v>2.74</v>
      </c>
      <c r="AS6" s="35" t="str">
        <f>IF(AS7="","",IF(AS7="-","【-】","【"&amp;SUBSTITUTE(TEXT(AS7,"#,##0.00"),"-","△")&amp;"】"))</f>
        <v>【1.05】</v>
      </c>
      <c r="AT6" s="36">
        <f>IF(AT7="",NA(),AT7)</f>
        <v>372.64</v>
      </c>
      <c r="AU6" s="36">
        <f t="shared" ref="AU6:BC6" si="6">IF(AU7="",NA(),AU7)</f>
        <v>324.75</v>
      </c>
      <c r="AV6" s="36">
        <f t="shared" si="6"/>
        <v>369.37</v>
      </c>
      <c r="AW6" s="36">
        <f t="shared" si="6"/>
        <v>327.72</v>
      </c>
      <c r="AX6" s="36">
        <f t="shared" si="6"/>
        <v>343.34</v>
      </c>
      <c r="AY6" s="36">
        <f t="shared" si="6"/>
        <v>335.95</v>
      </c>
      <c r="AZ6" s="36">
        <f t="shared" si="6"/>
        <v>346.59</v>
      </c>
      <c r="BA6" s="36">
        <f t="shared" si="6"/>
        <v>357.82</v>
      </c>
      <c r="BB6" s="36">
        <f t="shared" si="6"/>
        <v>357.34</v>
      </c>
      <c r="BC6" s="36">
        <f t="shared" si="6"/>
        <v>366.03</v>
      </c>
      <c r="BD6" s="35" t="str">
        <f>IF(BD7="","",IF(BD7="-","【-】","【"&amp;SUBSTITUTE(TEXT(BD7,"#,##0.00"),"-","△")&amp;"】"))</f>
        <v>【261.93】</v>
      </c>
      <c r="BE6" s="36">
        <f>IF(BE7="",NA(),BE7)</f>
        <v>950.43</v>
      </c>
      <c r="BF6" s="36">
        <f t="shared" ref="BF6:BN6" si="7">IF(BF7="",NA(),BF7)</f>
        <v>894.96</v>
      </c>
      <c r="BG6" s="36">
        <f t="shared" si="7"/>
        <v>833.44</v>
      </c>
      <c r="BH6" s="36">
        <f t="shared" si="7"/>
        <v>802.19</v>
      </c>
      <c r="BI6" s="36">
        <f t="shared" si="7"/>
        <v>727.83</v>
      </c>
      <c r="BJ6" s="36">
        <f t="shared" si="7"/>
        <v>319.82</v>
      </c>
      <c r="BK6" s="36">
        <f t="shared" si="7"/>
        <v>312.02999999999997</v>
      </c>
      <c r="BL6" s="36">
        <f t="shared" si="7"/>
        <v>307.45999999999998</v>
      </c>
      <c r="BM6" s="36">
        <f t="shared" si="7"/>
        <v>373.69</v>
      </c>
      <c r="BN6" s="36">
        <f t="shared" si="7"/>
        <v>370.12</v>
      </c>
      <c r="BO6" s="35" t="str">
        <f>IF(BO7="","",IF(BO7="-","【-】","【"&amp;SUBSTITUTE(TEXT(BO7,"#,##0.00"),"-","△")&amp;"】"))</f>
        <v>【270.46】</v>
      </c>
      <c r="BP6" s="36">
        <f>IF(BP7="",NA(),BP7)</f>
        <v>96.96</v>
      </c>
      <c r="BQ6" s="36">
        <f t="shared" ref="BQ6:BY6" si="8">IF(BQ7="",NA(),BQ7)</f>
        <v>98.45</v>
      </c>
      <c r="BR6" s="36">
        <f t="shared" si="8"/>
        <v>105.74</v>
      </c>
      <c r="BS6" s="36">
        <f t="shared" si="8"/>
        <v>105.47</v>
      </c>
      <c r="BT6" s="36">
        <f t="shared" si="8"/>
        <v>109.81</v>
      </c>
      <c r="BU6" s="36">
        <f t="shared" si="8"/>
        <v>105.21</v>
      </c>
      <c r="BV6" s="36">
        <f t="shared" si="8"/>
        <v>105.71</v>
      </c>
      <c r="BW6" s="36">
        <f t="shared" si="8"/>
        <v>106.01</v>
      </c>
      <c r="BX6" s="36">
        <f t="shared" si="8"/>
        <v>99.87</v>
      </c>
      <c r="BY6" s="36">
        <f t="shared" si="8"/>
        <v>100.42</v>
      </c>
      <c r="BZ6" s="35" t="str">
        <f>IF(BZ7="","",IF(BZ7="-","【-】","【"&amp;SUBSTITUTE(TEXT(BZ7,"#,##0.00"),"-","△")&amp;"】"))</f>
        <v>【103.91】</v>
      </c>
      <c r="CA6" s="36">
        <f>IF(CA7="",NA(),CA7)</f>
        <v>140.52000000000001</v>
      </c>
      <c r="CB6" s="36">
        <f t="shared" ref="CB6:CJ6" si="9">IF(CB7="",NA(),CB7)</f>
        <v>139.9</v>
      </c>
      <c r="CC6" s="36">
        <f t="shared" si="9"/>
        <v>131.9</v>
      </c>
      <c r="CD6" s="36">
        <f t="shared" si="9"/>
        <v>132.35</v>
      </c>
      <c r="CE6" s="36">
        <f t="shared" si="9"/>
        <v>133.54</v>
      </c>
      <c r="CF6" s="36">
        <f t="shared" si="9"/>
        <v>162.59</v>
      </c>
      <c r="CG6" s="36">
        <f t="shared" si="9"/>
        <v>162.15</v>
      </c>
      <c r="CH6" s="36">
        <f t="shared" si="9"/>
        <v>162.24</v>
      </c>
      <c r="CI6" s="36">
        <f t="shared" si="9"/>
        <v>171.81</v>
      </c>
      <c r="CJ6" s="36">
        <f t="shared" si="9"/>
        <v>171.67</v>
      </c>
      <c r="CK6" s="35" t="str">
        <f>IF(CK7="","",IF(CK7="-","【-】","【"&amp;SUBSTITUTE(TEXT(CK7,"#,##0.00"),"-","△")&amp;"】"))</f>
        <v>【167.11】</v>
      </c>
      <c r="CL6" s="36">
        <f>IF(CL7="",NA(),CL7)</f>
        <v>46.35</v>
      </c>
      <c r="CM6" s="36">
        <f t="shared" ref="CM6:CU6" si="10">IF(CM7="",NA(),CM7)</f>
        <v>46.42</v>
      </c>
      <c r="CN6" s="36">
        <f t="shared" si="10"/>
        <v>47.58</v>
      </c>
      <c r="CO6" s="36">
        <f t="shared" si="10"/>
        <v>47.88</v>
      </c>
      <c r="CP6" s="36">
        <f t="shared" si="10"/>
        <v>48.3</v>
      </c>
      <c r="CQ6" s="36">
        <f t="shared" si="10"/>
        <v>59.17</v>
      </c>
      <c r="CR6" s="36">
        <f t="shared" si="10"/>
        <v>59.34</v>
      </c>
      <c r="CS6" s="36">
        <f t="shared" si="10"/>
        <v>59.11</v>
      </c>
      <c r="CT6" s="36">
        <f t="shared" si="10"/>
        <v>60.03</v>
      </c>
      <c r="CU6" s="36">
        <f t="shared" si="10"/>
        <v>59.74</v>
      </c>
      <c r="CV6" s="35" t="str">
        <f>IF(CV7="","",IF(CV7="-","【-】","【"&amp;SUBSTITUTE(TEXT(CV7,"#,##0.00"),"-","△")&amp;"】"))</f>
        <v>【60.27】</v>
      </c>
      <c r="CW6" s="36">
        <f>IF(CW7="",NA(),CW7)</f>
        <v>81.77</v>
      </c>
      <c r="CX6" s="36">
        <f t="shared" ref="CX6:DF6" si="11">IF(CX7="",NA(),CX7)</f>
        <v>81.8</v>
      </c>
      <c r="CY6" s="36">
        <f t="shared" si="11"/>
        <v>81.2</v>
      </c>
      <c r="CZ6" s="36">
        <f t="shared" si="11"/>
        <v>79.97</v>
      </c>
      <c r="DA6" s="36">
        <f t="shared" si="11"/>
        <v>79.06</v>
      </c>
      <c r="DB6" s="36">
        <f t="shared" si="11"/>
        <v>87.6</v>
      </c>
      <c r="DC6" s="36">
        <f t="shared" si="11"/>
        <v>87.74</v>
      </c>
      <c r="DD6" s="36">
        <f t="shared" si="11"/>
        <v>87.91</v>
      </c>
      <c r="DE6" s="36">
        <f t="shared" si="11"/>
        <v>84.81</v>
      </c>
      <c r="DF6" s="36">
        <f t="shared" si="11"/>
        <v>84.8</v>
      </c>
      <c r="DG6" s="35" t="str">
        <f>IF(DG7="","",IF(DG7="-","【-】","【"&amp;SUBSTITUTE(TEXT(DG7,"#,##0.00"),"-","△")&amp;"】"))</f>
        <v>【89.92】</v>
      </c>
      <c r="DH6" s="36">
        <f>IF(DH7="",NA(),DH7)</f>
        <v>38.89</v>
      </c>
      <c r="DI6" s="36">
        <f t="shared" ref="DI6:DQ6" si="12">IF(DI7="",NA(),DI7)</f>
        <v>40.659999999999997</v>
      </c>
      <c r="DJ6" s="36">
        <f t="shared" si="12"/>
        <v>42.5</v>
      </c>
      <c r="DK6" s="36">
        <f t="shared" si="12"/>
        <v>44.27</v>
      </c>
      <c r="DL6" s="36">
        <f t="shared" si="12"/>
        <v>46.03</v>
      </c>
      <c r="DM6" s="36">
        <f t="shared" si="12"/>
        <v>45.25</v>
      </c>
      <c r="DN6" s="36">
        <f t="shared" si="12"/>
        <v>46.27</v>
      </c>
      <c r="DO6" s="36">
        <f t="shared" si="12"/>
        <v>46.88</v>
      </c>
      <c r="DP6" s="36">
        <f t="shared" si="12"/>
        <v>47.28</v>
      </c>
      <c r="DQ6" s="36">
        <f t="shared" si="12"/>
        <v>47.66</v>
      </c>
      <c r="DR6" s="35" t="str">
        <f>IF(DR7="","",IF(DR7="-","【-】","【"&amp;SUBSTITUTE(TEXT(DR7,"#,##0.00"),"-","△")&amp;"】"))</f>
        <v>【48.85】</v>
      </c>
      <c r="DS6" s="35">
        <f>IF(DS7="",NA(),DS7)</f>
        <v>0</v>
      </c>
      <c r="DT6" s="35">
        <f t="shared" ref="DT6:EB6" si="13">IF(DT7="",NA(),DT7)</f>
        <v>0</v>
      </c>
      <c r="DU6" s="36">
        <f t="shared" si="13"/>
        <v>19.29</v>
      </c>
      <c r="DV6" s="36">
        <f t="shared" si="13"/>
        <v>19.14</v>
      </c>
      <c r="DW6" s="36">
        <f t="shared" si="13"/>
        <v>21.4</v>
      </c>
      <c r="DX6" s="36">
        <f t="shared" si="13"/>
        <v>10.71</v>
      </c>
      <c r="DY6" s="36">
        <f t="shared" si="13"/>
        <v>10.93</v>
      </c>
      <c r="DZ6" s="36">
        <f t="shared" si="13"/>
        <v>13.39</v>
      </c>
      <c r="EA6" s="36">
        <f t="shared" si="13"/>
        <v>12.19</v>
      </c>
      <c r="EB6" s="36">
        <f t="shared" si="13"/>
        <v>15.1</v>
      </c>
      <c r="EC6" s="35" t="str">
        <f>IF(EC7="","",IF(EC7="-","【-】","【"&amp;SUBSTITUTE(TEXT(EC7,"#,##0.00"),"-","△")&amp;"】"))</f>
        <v>【17.80】</v>
      </c>
      <c r="ED6" s="36">
        <f>IF(ED7="",NA(),ED7)</f>
        <v>0.25</v>
      </c>
      <c r="EE6" s="36">
        <f t="shared" ref="EE6:EM6" si="14">IF(EE7="",NA(),EE7)</f>
        <v>0.44</v>
      </c>
      <c r="EF6" s="36">
        <f t="shared" si="14"/>
        <v>0.43</v>
      </c>
      <c r="EG6" s="36">
        <f t="shared" si="14"/>
        <v>0.61</v>
      </c>
      <c r="EH6" s="36">
        <f t="shared" si="14"/>
        <v>0.42</v>
      </c>
      <c r="EI6" s="36">
        <f t="shared" si="14"/>
        <v>0.72</v>
      </c>
      <c r="EJ6" s="36">
        <f t="shared" si="14"/>
        <v>0.71</v>
      </c>
      <c r="EK6" s="36">
        <f t="shared" si="14"/>
        <v>0.71</v>
      </c>
      <c r="EL6" s="36">
        <f t="shared" si="14"/>
        <v>0.51</v>
      </c>
      <c r="EM6" s="36">
        <f t="shared" si="14"/>
        <v>0.57999999999999996</v>
      </c>
      <c r="EN6" s="35" t="str">
        <f>IF(EN7="","",IF(EN7="-","【-】","【"&amp;SUBSTITUTE(TEXT(EN7,"#,##0.00"),"-","△")&amp;"】"))</f>
        <v>【0.70】</v>
      </c>
    </row>
    <row r="7" spans="1:144" s="37" customFormat="1" x14ac:dyDescent="0.15">
      <c r="A7" s="29"/>
      <c r="B7" s="38">
        <v>2018</v>
      </c>
      <c r="C7" s="38">
        <v>382060</v>
      </c>
      <c r="D7" s="38">
        <v>46</v>
      </c>
      <c r="E7" s="38">
        <v>1</v>
      </c>
      <c r="F7" s="38">
        <v>0</v>
      </c>
      <c r="G7" s="38">
        <v>1</v>
      </c>
      <c r="H7" s="38" t="s">
        <v>93</v>
      </c>
      <c r="I7" s="38" t="s">
        <v>94</v>
      </c>
      <c r="J7" s="38" t="s">
        <v>95</v>
      </c>
      <c r="K7" s="38" t="s">
        <v>96</v>
      </c>
      <c r="L7" s="38" t="s">
        <v>97</v>
      </c>
      <c r="M7" s="38" t="s">
        <v>98</v>
      </c>
      <c r="N7" s="39" t="s">
        <v>99</v>
      </c>
      <c r="O7" s="39">
        <v>51.85</v>
      </c>
      <c r="P7" s="39">
        <v>45.24</v>
      </c>
      <c r="Q7" s="39">
        <v>2678</v>
      </c>
      <c r="R7" s="39">
        <v>109681</v>
      </c>
      <c r="S7" s="39">
        <v>510.02</v>
      </c>
      <c r="T7" s="39">
        <v>215.05</v>
      </c>
      <c r="U7" s="39">
        <v>49421</v>
      </c>
      <c r="V7" s="39">
        <v>89.92</v>
      </c>
      <c r="W7" s="39">
        <v>549.61</v>
      </c>
      <c r="X7" s="39">
        <v>100.95</v>
      </c>
      <c r="Y7" s="39">
        <v>101.96</v>
      </c>
      <c r="Z7" s="39">
        <v>108.77</v>
      </c>
      <c r="AA7" s="39">
        <v>108.08</v>
      </c>
      <c r="AB7" s="39">
        <v>111.92</v>
      </c>
      <c r="AC7" s="39">
        <v>111.96</v>
      </c>
      <c r="AD7" s="39">
        <v>112.69</v>
      </c>
      <c r="AE7" s="39">
        <v>113.16</v>
      </c>
      <c r="AF7" s="39">
        <v>110.68</v>
      </c>
      <c r="AG7" s="39">
        <v>110.66</v>
      </c>
      <c r="AH7" s="39">
        <v>112.83</v>
      </c>
      <c r="AI7" s="39">
        <v>0</v>
      </c>
      <c r="AJ7" s="39">
        <v>0</v>
      </c>
      <c r="AK7" s="39">
        <v>0</v>
      </c>
      <c r="AL7" s="39">
        <v>0</v>
      </c>
      <c r="AM7" s="39">
        <v>0</v>
      </c>
      <c r="AN7" s="39">
        <v>0.41</v>
      </c>
      <c r="AO7" s="39">
        <v>0.54</v>
      </c>
      <c r="AP7" s="39">
        <v>0.68</v>
      </c>
      <c r="AQ7" s="39">
        <v>3.56</v>
      </c>
      <c r="AR7" s="39">
        <v>2.74</v>
      </c>
      <c r="AS7" s="39">
        <v>1.05</v>
      </c>
      <c r="AT7" s="39">
        <v>372.64</v>
      </c>
      <c r="AU7" s="39">
        <v>324.75</v>
      </c>
      <c r="AV7" s="39">
        <v>369.37</v>
      </c>
      <c r="AW7" s="39">
        <v>327.72</v>
      </c>
      <c r="AX7" s="39">
        <v>343.34</v>
      </c>
      <c r="AY7" s="39">
        <v>335.95</v>
      </c>
      <c r="AZ7" s="39">
        <v>346.59</v>
      </c>
      <c r="BA7" s="39">
        <v>357.82</v>
      </c>
      <c r="BB7" s="39">
        <v>357.34</v>
      </c>
      <c r="BC7" s="39">
        <v>366.03</v>
      </c>
      <c r="BD7" s="39">
        <v>261.93</v>
      </c>
      <c r="BE7" s="39">
        <v>950.43</v>
      </c>
      <c r="BF7" s="39">
        <v>894.96</v>
      </c>
      <c r="BG7" s="39">
        <v>833.44</v>
      </c>
      <c r="BH7" s="39">
        <v>802.19</v>
      </c>
      <c r="BI7" s="39">
        <v>727.83</v>
      </c>
      <c r="BJ7" s="39">
        <v>319.82</v>
      </c>
      <c r="BK7" s="39">
        <v>312.02999999999997</v>
      </c>
      <c r="BL7" s="39">
        <v>307.45999999999998</v>
      </c>
      <c r="BM7" s="39">
        <v>373.69</v>
      </c>
      <c r="BN7" s="39">
        <v>370.12</v>
      </c>
      <c r="BO7" s="39">
        <v>270.45999999999998</v>
      </c>
      <c r="BP7" s="39">
        <v>96.96</v>
      </c>
      <c r="BQ7" s="39">
        <v>98.45</v>
      </c>
      <c r="BR7" s="39">
        <v>105.74</v>
      </c>
      <c r="BS7" s="39">
        <v>105.47</v>
      </c>
      <c r="BT7" s="39">
        <v>109.81</v>
      </c>
      <c r="BU7" s="39">
        <v>105.21</v>
      </c>
      <c r="BV7" s="39">
        <v>105.71</v>
      </c>
      <c r="BW7" s="39">
        <v>106.01</v>
      </c>
      <c r="BX7" s="39">
        <v>99.87</v>
      </c>
      <c r="BY7" s="39">
        <v>100.42</v>
      </c>
      <c r="BZ7" s="39">
        <v>103.91</v>
      </c>
      <c r="CA7" s="39">
        <v>140.52000000000001</v>
      </c>
      <c r="CB7" s="39">
        <v>139.9</v>
      </c>
      <c r="CC7" s="39">
        <v>131.9</v>
      </c>
      <c r="CD7" s="39">
        <v>132.35</v>
      </c>
      <c r="CE7" s="39">
        <v>133.54</v>
      </c>
      <c r="CF7" s="39">
        <v>162.59</v>
      </c>
      <c r="CG7" s="39">
        <v>162.15</v>
      </c>
      <c r="CH7" s="39">
        <v>162.24</v>
      </c>
      <c r="CI7" s="39">
        <v>171.81</v>
      </c>
      <c r="CJ7" s="39">
        <v>171.67</v>
      </c>
      <c r="CK7" s="39">
        <v>167.11</v>
      </c>
      <c r="CL7" s="39">
        <v>46.35</v>
      </c>
      <c r="CM7" s="39">
        <v>46.42</v>
      </c>
      <c r="CN7" s="39">
        <v>47.58</v>
      </c>
      <c r="CO7" s="39">
        <v>47.88</v>
      </c>
      <c r="CP7" s="39">
        <v>48.3</v>
      </c>
      <c r="CQ7" s="39">
        <v>59.17</v>
      </c>
      <c r="CR7" s="39">
        <v>59.34</v>
      </c>
      <c r="CS7" s="39">
        <v>59.11</v>
      </c>
      <c r="CT7" s="39">
        <v>60.03</v>
      </c>
      <c r="CU7" s="39">
        <v>59.74</v>
      </c>
      <c r="CV7" s="39">
        <v>60.27</v>
      </c>
      <c r="CW7" s="39">
        <v>81.77</v>
      </c>
      <c r="CX7" s="39">
        <v>81.8</v>
      </c>
      <c r="CY7" s="39">
        <v>81.2</v>
      </c>
      <c r="CZ7" s="39">
        <v>79.97</v>
      </c>
      <c r="DA7" s="39">
        <v>79.06</v>
      </c>
      <c r="DB7" s="39">
        <v>87.6</v>
      </c>
      <c r="DC7" s="39">
        <v>87.74</v>
      </c>
      <c r="DD7" s="39">
        <v>87.91</v>
      </c>
      <c r="DE7" s="39">
        <v>84.81</v>
      </c>
      <c r="DF7" s="39">
        <v>84.8</v>
      </c>
      <c r="DG7" s="39">
        <v>89.92</v>
      </c>
      <c r="DH7" s="39">
        <v>38.89</v>
      </c>
      <c r="DI7" s="39">
        <v>40.659999999999997</v>
      </c>
      <c r="DJ7" s="39">
        <v>42.5</v>
      </c>
      <c r="DK7" s="39">
        <v>44.27</v>
      </c>
      <c r="DL7" s="39">
        <v>46.03</v>
      </c>
      <c r="DM7" s="39">
        <v>45.25</v>
      </c>
      <c r="DN7" s="39">
        <v>46.27</v>
      </c>
      <c r="DO7" s="39">
        <v>46.88</v>
      </c>
      <c r="DP7" s="39">
        <v>47.28</v>
      </c>
      <c r="DQ7" s="39">
        <v>47.66</v>
      </c>
      <c r="DR7" s="39">
        <v>48.85</v>
      </c>
      <c r="DS7" s="39">
        <v>0</v>
      </c>
      <c r="DT7" s="39">
        <v>0</v>
      </c>
      <c r="DU7" s="39">
        <v>19.29</v>
      </c>
      <c r="DV7" s="39">
        <v>19.14</v>
      </c>
      <c r="DW7" s="39">
        <v>21.4</v>
      </c>
      <c r="DX7" s="39">
        <v>10.71</v>
      </c>
      <c r="DY7" s="39">
        <v>10.93</v>
      </c>
      <c r="DZ7" s="39">
        <v>13.39</v>
      </c>
      <c r="EA7" s="39">
        <v>12.19</v>
      </c>
      <c r="EB7" s="39">
        <v>15.1</v>
      </c>
      <c r="EC7" s="39">
        <v>17.8</v>
      </c>
      <c r="ED7" s="39">
        <v>0.25</v>
      </c>
      <c r="EE7" s="39">
        <v>0.44</v>
      </c>
      <c r="EF7" s="39">
        <v>0.43</v>
      </c>
      <c r="EG7" s="39">
        <v>0.61</v>
      </c>
      <c r="EH7" s="39">
        <v>0.42</v>
      </c>
      <c r="EI7" s="39">
        <v>0.72</v>
      </c>
      <c r="EJ7" s="39">
        <v>0.71</v>
      </c>
      <c r="EK7" s="39">
        <v>0.71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2020-02-14T04:25:22Z</dcterms:modified>
</cp:coreProperties>
</file>