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6dzdOqW+fhCyzymJTFt7n/dkE4TYvhcblSmWiUdQUi6QntQ/CloftXkLLSHbowYruwXtCVfYIyfJ+VoQcD3MlA==" workbookSaltValue="Dob7v0AP1HsKKMb06XdHb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LT76" i="4"/>
  <c r="GQ51" i="4"/>
  <c r="LH30" i="4"/>
  <c r="IE76" i="4"/>
  <c r="BZ30" i="4"/>
  <c r="GQ30" i="4"/>
  <c r="FX30" i="4"/>
  <c r="BG30" i="4"/>
  <c r="KO30" i="4"/>
  <c r="AV76" i="4"/>
  <c r="KO51" i="4"/>
  <c r="LE76" i="4"/>
  <c r="FX51" i="4"/>
  <c r="HP76" i="4"/>
  <c r="BG51" i="4"/>
  <c r="HA76" i="4"/>
  <c r="AN51" i="4"/>
  <c r="FE30" i="4"/>
  <c r="AN30" i="4"/>
  <c r="AG76" i="4"/>
  <c r="KP76" i="4"/>
  <c r="FE51" i="4"/>
  <c r="JV51" i="4"/>
  <c r="JV30" i="4"/>
  <c r="KA76" i="4"/>
  <c r="EL51" i="4"/>
  <c r="JC30" i="4"/>
  <c r="U30" i="4"/>
  <c r="GL76" i="4"/>
  <c r="U51" i="4"/>
  <c r="EL30" i="4"/>
  <c r="R76" i="4"/>
  <c r="JC51" i="4"/>
</calcChain>
</file>

<file path=xl/sharedStrings.xml><?xml version="1.0" encoding="utf-8"?>
<sst xmlns="http://schemas.openxmlformats.org/spreadsheetml/2006/main" count="334" uniqueCount="136">
  <si>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</si>
  <si>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</si>
  <si>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</si>
  <si>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</si>
  <si>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</si>
  <si>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</si>
  <si>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</si>
  <si>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</si>
  <si>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</si>
  <si>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</si>
  <si>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</si>
  <si>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</si>
  <si>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</si>
  <si>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</si>
  <si>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</si>
  <si>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</si>
  <si>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</si>
  <si>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</si>
  <si>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</si>
  <si>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</si>
  <si>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</si>
  <si>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</si>
  <si>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</si>
  <si>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</si>
  <si>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</si>
  <si>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</si>
  <si>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</si>
  <si>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</si>
  <si>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</si>
  <si>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</si>
  <si>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</si>
  <si>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</si>
  <si>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</si>
  <si>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</si>
  <si>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</si>
  <si>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</si>
  <si>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</si>
  <si>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</si>
  <si>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</si>
  <si>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</si>
  <si>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</si>
  <si>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</si>
  <si>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</si>
  <si>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</si>
  <si>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</si>
  <si>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</si>
  <si>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</si>
  <si>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</si>
  <si>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</si>
  <si>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</si>
  <si>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</si>
  <si>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</si>
  <si>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</si>
  <si>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</si>
  <si>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</si>
  <si>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</si>
  <si>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</si>
  <si>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</si>
  <si>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</si>
  <si>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</si>
  <si>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</si>
  <si>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</si>
  <si>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</si>
  <si>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</si>
  <si>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</si>
  <si>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</si>
  <si>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</si>
  <si>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</si>
  <si>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</si>
  <si>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</si>
  <si>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</si>
  <si>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</si>
  <si>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</si>
  <si>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</si>
  <si>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</si>
  <si>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</si>
  <si>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</si>
  <si>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</si>
  <si>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</si>
  <si>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</si>
  <si>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</si>
  <si>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</si>
  <si>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</si>
  <si>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</si>
  <si>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</si>
  <si>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</si>
  <si>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</si>
  <si>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</si>
  <si>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</si>
  <si>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</si>
  <si>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</si>
  <si>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</si>
  <si>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</si>
  <si>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</si>
  <si>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</si>
  <si>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</si>
  <si>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</si>
  <si>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</si>
  <si>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</si>
  <si>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</si>
  <si>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</si>
  <si>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</si>
  <si>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</si>
  <si>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</si>
  <si>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</si>
  <si>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</si>
  <si>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</si>
  <si>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</si>
  <si>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</si>
  <si>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</si>
  <si>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</si>
  <si>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</si>
  <si>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</si>
  <si>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</si>
  <si>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</si>
  <si>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千代田町ちゃんぽん駐車場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</si>
  <si>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</si>
  <si>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</si>
  <si>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</si>
  <si>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</si>
  <si>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</si>
  <si>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</si>
  <si>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</si>
  <si>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</si>
  <si>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</si>
  <si>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</si>
  <si>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</si>
  <si>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</si>
  <si>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</si>
  <si>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</si>
  <si>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</si>
  <si>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</si>
  <si>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平面駐車場であり、平成30年8月開設と新しいため、大きな改修等新たな設備投資は見込んでいない。
⑩企業債残高対料金収入比率
　駐車場新設に係る企業債であり、平均値を大きく上回っている。</t>
    <rPh sb="1" eb="3">
      <t>セツビ</t>
    </rPh>
    <rPh sb="3" eb="5">
      <t>トウシ</t>
    </rPh>
    <rPh sb="5" eb="7">
      <t>ミコミ</t>
    </rPh>
    <rPh sb="7" eb="8">
      <t>ガク</t>
    </rPh>
    <rPh sb="10" eb="12">
      <t>ヘイメン</t>
    </rPh>
    <rPh sb="12" eb="15">
      <t>チュウシャジョウ</t>
    </rPh>
    <rPh sb="19" eb="21">
      <t>ヘイセイ</t>
    </rPh>
    <rPh sb="23" eb="24">
      <t>ネン</t>
    </rPh>
    <rPh sb="25" eb="26">
      <t>ガツ</t>
    </rPh>
    <rPh sb="26" eb="28">
      <t>カイセツ</t>
    </rPh>
    <rPh sb="29" eb="30">
      <t>アタラ</t>
    </rPh>
    <rPh sb="35" eb="36">
      <t>オオ</t>
    </rPh>
    <rPh sb="38" eb="40">
      <t>カイシュウ</t>
    </rPh>
    <rPh sb="40" eb="41">
      <t>トウ</t>
    </rPh>
    <rPh sb="41" eb="42">
      <t>アラ</t>
    </rPh>
    <rPh sb="44" eb="46">
      <t>セツビ</t>
    </rPh>
    <rPh sb="46" eb="48">
      <t>トウシ</t>
    </rPh>
    <rPh sb="49" eb="51">
      <t>ミコ</t>
    </rPh>
    <rPh sb="60" eb="62">
      <t>キギョウ</t>
    </rPh>
    <rPh sb="62" eb="63">
      <t>サイ</t>
    </rPh>
    <rPh sb="63" eb="65">
      <t>ザンダカ</t>
    </rPh>
    <rPh sb="65" eb="66">
      <t>タイ</t>
    </rPh>
    <rPh sb="66" eb="68">
      <t>リョウキン</t>
    </rPh>
    <rPh sb="68" eb="70">
      <t>シュウニュウ</t>
    </rPh>
    <rPh sb="70" eb="72">
      <t>ヒリツ</t>
    </rPh>
    <rPh sb="74" eb="77">
      <t>チュウシャジョウ</t>
    </rPh>
    <rPh sb="77" eb="79">
      <t>シンセツ</t>
    </rPh>
    <rPh sb="80" eb="81">
      <t>カカ</t>
    </rPh>
    <rPh sb="82" eb="84">
      <t>キギョウ</t>
    </rPh>
    <rPh sb="84" eb="85">
      <t>サイ</t>
    </rPh>
    <rPh sb="89" eb="92">
      <t>ヘイキンチ</t>
    </rPh>
    <rPh sb="93" eb="94">
      <t>オオ</t>
    </rPh>
    <rPh sb="96" eb="98">
      <t>ウワマワ</t>
    </rPh>
    <phoneticPr fontId="5"/>
  </si>
  <si>
    <t>　開設初年度であり、開設に係る諸費用もかかったため今年度は類似施設の平均を下回っている。市内中心部に位置しており、今後は他の市内駐車場同程度になると予想している。</t>
    <rPh sb="1" eb="3">
      <t>カイセツ</t>
    </rPh>
    <rPh sb="3" eb="6">
      <t>ショネンド</t>
    </rPh>
    <rPh sb="10" eb="12">
      <t>カイセツ</t>
    </rPh>
    <rPh sb="13" eb="14">
      <t>カカ</t>
    </rPh>
    <rPh sb="15" eb="18">
      <t>ショヒヨウ</t>
    </rPh>
    <rPh sb="25" eb="28">
      <t>コンネンド</t>
    </rPh>
    <rPh sb="29" eb="31">
      <t>ルイジ</t>
    </rPh>
    <rPh sb="31" eb="33">
      <t>シセツ</t>
    </rPh>
    <rPh sb="34" eb="36">
      <t>ヘイキン</t>
    </rPh>
    <rPh sb="37" eb="39">
      <t>シタマワ</t>
    </rPh>
    <rPh sb="44" eb="45">
      <t>シ</t>
    </rPh>
    <rPh sb="45" eb="46">
      <t>ナイ</t>
    </rPh>
    <rPh sb="46" eb="49">
      <t>チュウシンブ</t>
    </rPh>
    <rPh sb="50" eb="52">
      <t>イチ</t>
    </rPh>
    <rPh sb="57" eb="59">
      <t>コンゴ</t>
    </rPh>
    <rPh sb="60" eb="61">
      <t>タ</t>
    </rPh>
    <rPh sb="62" eb="63">
      <t>シ</t>
    </rPh>
    <rPh sb="63" eb="64">
      <t>ナイ</t>
    </rPh>
    <rPh sb="64" eb="67">
      <t>チュウシャジョウ</t>
    </rPh>
    <rPh sb="67" eb="70">
      <t>ドウテイド</t>
    </rPh>
    <rPh sb="74" eb="76">
      <t>ヨソウ</t>
    </rPh>
    <phoneticPr fontId="5"/>
  </si>
  <si>
    <t>⑪稼働率
　初年度は類似施設平均より下回ったが、今後駐車場が認知され、他の駐車場と同程度の稼働率になると予想している。</t>
    <rPh sb="1" eb="3">
      <t>カドウ</t>
    </rPh>
    <rPh sb="3" eb="4">
      <t>リツ</t>
    </rPh>
    <rPh sb="6" eb="9">
      <t>ショネンド</t>
    </rPh>
    <rPh sb="10" eb="12">
      <t>ルイジ</t>
    </rPh>
    <rPh sb="12" eb="14">
      <t>シセツ</t>
    </rPh>
    <rPh sb="14" eb="16">
      <t>ヘイキン</t>
    </rPh>
    <rPh sb="18" eb="20">
      <t>シタマワ</t>
    </rPh>
    <rPh sb="24" eb="26">
      <t>コンゴ</t>
    </rPh>
    <rPh sb="26" eb="29">
      <t>チュウシャジョウ</t>
    </rPh>
    <rPh sb="30" eb="32">
      <t>ニンチ</t>
    </rPh>
    <rPh sb="35" eb="36">
      <t>タ</t>
    </rPh>
    <rPh sb="37" eb="40">
      <t>チュウシャジョウ</t>
    </rPh>
    <rPh sb="41" eb="44">
      <t>ドウテイド</t>
    </rPh>
    <rPh sb="45" eb="47">
      <t>カドウ</t>
    </rPh>
    <rPh sb="47" eb="48">
      <t>リツ</t>
    </rPh>
    <rPh sb="52" eb="54">
      <t>ヨソウ</t>
    </rPh>
    <phoneticPr fontId="5"/>
  </si>
  <si>
    <t>①収益的収支比率
　平成30年8月に開設し、1年通して稼働しておらず、収入が少ないため比率は低くなっている。
④売上高ＧＯＰ
⑤ＥＢＩＴＤＡ
　売上高ＧＯＰ比率は、収入額が少なく、新規開設に係る初期費用がかかったため、類似施設平均より低くなっている。
　ＥＢＩＴＤＡが類似施設平均値を下回っているのは、収容台数が18台と小規模な駐車場であり、利益が少ないことが原因として挙げられる。</t>
    <rPh sb="1" eb="4">
      <t>シュウエキテキ</t>
    </rPh>
    <rPh sb="4" eb="6">
      <t>シュウシ</t>
    </rPh>
    <rPh sb="6" eb="8">
      <t>ヒリツ</t>
    </rPh>
    <rPh sb="10" eb="12">
      <t>ヘイセイ</t>
    </rPh>
    <rPh sb="14" eb="15">
      <t>ネン</t>
    </rPh>
    <rPh sb="16" eb="17">
      <t>ガツ</t>
    </rPh>
    <rPh sb="18" eb="20">
      <t>カイセツ</t>
    </rPh>
    <rPh sb="23" eb="24">
      <t>ネン</t>
    </rPh>
    <rPh sb="24" eb="25">
      <t>トオ</t>
    </rPh>
    <rPh sb="27" eb="29">
      <t>カドウ</t>
    </rPh>
    <rPh sb="35" eb="37">
      <t>シュウニュウ</t>
    </rPh>
    <rPh sb="38" eb="39">
      <t>スク</t>
    </rPh>
    <rPh sb="43" eb="45">
      <t>ヒリツ</t>
    </rPh>
    <rPh sb="46" eb="47">
      <t>ヒク</t>
    </rPh>
    <rPh sb="56" eb="58">
      <t>ウリアゲ</t>
    </rPh>
    <rPh sb="58" eb="59">
      <t>ダカ</t>
    </rPh>
    <rPh sb="72" eb="74">
      <t>ウリアゲ</t>
    </rPh>
    <rPh sb="74" eb="75">
      <t>ダカ</t>
    </rPh>
    <rPh sb="78" eb="80">
      <t>ヒリツ</t>
    </rPh>
    <rPh sb="82" eb="84">
      <t>シュウニュウ</t>
    </rPh>
    <rPh sb="84" eb="85">
      <t>ガク</t>
    </rPh>
    <rPh sb="86" eb="87">
      <t>スク</t>
    </rPh>
    <rPh sb="90" eb="92">
      <t>シンキ</t>
    </rPh>
    <rPh sb="92" eb="94">
      <t>カイセツ</t>
    </rPh>
    <rPh sb="95" eb="96">
      <t>カカ</t>
    </rPh>
    <rPh sb="97" eb="99">
      <t>ショキ</t>
    </rPh>
    <rPh sb="99" eb="101">
      <t>ヒヨウ</t>
    </rPh>
    <rPh sb="109" eb="111">
      <t>ルイジ</t>
    </rPh>
    <rPh sb="111" eb="113">
      <t>シセツ</t>
    </rPh>
    <rPh sb="113" eb="115">
      <t>ヘイキン</t>
    </rPh>
    <rPh sb="117" eb="118">
      <t>ヒク</t>
    </rPh>
    <rPh sb="134" eb="136">
      <t>ルイジ</t>
    </rPh>
    <rPh sb="136" eb="138">
      <t>シセツ</t>
    </rPh>
    <rPh sb="138" eb="141">
      <t>ヘイキンチ</t>
    </rPh>
    <rPh sb="142" eb="144">
      <t>シタマワ</t>
    </rPh>
    <rPh sb="151" eb="153">
      <t>シュウヨウ</t>
    </rPh>
    <rPh sb="153" eb="155">
      <t>ダイスウ</t>
    </rPh>
    <rPh sb="158" eb="159">
      <t>ダイ</t>
    </rPh>
    <rPh sb="160" eb="163">
      <t>ショウキボ</t>
    </rPh>
    <rPh sb="164" eb="167">
      <t>チュウシャジョウ</t>
    </rPh>
    <rPh sb="171" eb="173">
      <t>リエキ</t>
    </rPh>
    <rPh sb="174" eb="175">
      <t>スク</t>
    </rPh>
    <rPh sb="180" eb="182">
      <t>ゲンイン</t>
    </rPh>
    <rPh sb="185" eb="186">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</si>
</sst>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#N/A</c:v>
                </c:pt>
                <c:pt idx="4">
                  <c:v>122.8</c:v>
                </c:pt>
              </c:numCache>
            </c:numRef>
          </c:val>
          <c:extLst>
            <c:ext xmlns:c16="http://schemas.microsoft.com/office/drawing/2014/chart" uri="{C3380CC4-5D6E-409C-BE32-E72D297353CC}">
              <c16:uniqueId val="{00000000-398D-4975-83EF-92B1B95DA377}"/>
            </c:ext>
          </c:extLst>
        </c:ser>
        <c:dLbls>
          <c:showLegendKey val="0"/>
          <c:showVal val="0"/>
          <c:showCatName val="0"/>
          <c:showSerName val="0"/>
          <c:showPercent val="0"/>
          <c:showBubbleSize val="0"/>
        </c:dLbls>
        <c:gapWidth val="150"/>
        <c:axId val="55252480"/>
        <c:axId val="552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449.1</c:v>
                </c:pt>
              </c:numCache>
            </c:numRef>
          </c:val>
          <c:smooth val="0"/>
          <c:extLst>
            <c:ext xmlns:c16="http://schemas.microsoft.com/office/drawing/2014/chart" uri="{C3380CC4-5D6E-409C-BE32-E72D297353CC}">
              <c16:uniqueId val="{00000001-398D-4975-83EF-92B1B95DA377}"/>
            </c:ext>
          </c:extLst>
        </c:ser>
        <c:dLbls>
          <c:showLegendKey val="0"/>
          <c:showVal val="0"/>
          <c:showCatName val="0"/>
          <c:showSerName val="0"/>
          <c:showPercent val="0"/>
          <c:showBubbleSize val="0"/>
        </c:dLbls>
        <c:marker val="1"/>
        <c:smooth val="0"/>
        <c:axId val="55252480"/>
        <c:axId val="55254400"/>
      </c:lineChart>
      <c:dateAx>
        <c:axId val="55252480"/>
        <c:scaling>
          <c:orientation val="minMax"/>
        </c:scaling>
        <c:delete val="1"/>
        <c:axPos val="b"/>
        <c:numFmt formatCode="ge" sourceLinked="1"/>
        <c:majorTickMark val="none"/>
        <c:minorTickMark val="none"/>
        <c:tickLblPos val="none"/>
        <c:crossAx val="55254400"/>
        <c:crosses val="autoZero"/>
        <c:auto val="1"/>
        <c:lblOffset val="100"/>
        <c:baseTimeUnit val="years"/>
      </c:dateAx>
      <c:valAx>
        <c:axId val="552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5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#N/A</c:v>
                </c:pt>
                <c:pt idx="3">
                  <c:v>#N/A</c:v>
                </c:pt>
                <c:pt idx="4">
                  <c:v>7282.1</c:v>
                </c:pt>
              </c:numCache>
            </c:numRef>
          </c:val>
          <c:extLst>
            <c:ext xmlns:c16="http://schemas.microsoft.com/office/drawing/2014/chart" uri="{C3380CC4-5D6E-409C-BE32-E72D297353CC}">
              <c16:uniqueId val="{00000000-1788-4FC0-94F4-0AA2B689A909}"/>
            </c:ext>
          </c:extLst>
        </c:ser>
        <c:dLbls>
          <c:showLegendKey val="0"/>
          <c:showVal val="0"/>
          <c:showCatName val="0"/>
          <c:showSerName val="0"/>
          <c:showPercent val="0"/>
          <c:showBubbleSize val="0"/>
        </c:dLbls>
        <c:gapWidth val="150"/>
        <c:axId val="102741504"/>
        <c:axId val="1027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82.7</c:v>
                </c:pt>
              </c:numCache>
            </c:numRef>
          </c:val>
          <c:smooth val="0"/>
          <c:extLst>
            <c:ext xmlns:c16="http://schemas.microsoft.com/office/drawing/2014/chart" uri="{C3380CC4-5D6E-409C-BE32-E72D297353CC}">
              <c16:uniqueId val="{00000001-1788-4FC0-94F4-0AA2B689A909}"/>
            </c:ext>
          </c:extLst>
        </c:ser>
        <c:dLbls>
          <c:showLegendKey val="0"/>
          <c:showVal val="0"/>
          <c:showCatName val="0"/>
          <c:showSerName val="0"/>
          <c:showPercent val="0"/>
          <c:showBubbleSize val="0"/>
        </c:dLbls>
        <c:marker val="1"/>
        <c:smooth val="0"/>
        <c:axId val="102741504"/>
        <c:axId val="102743424"/>
      </c:lineChart>
      <c:dateAx>
        <c:axId val="102741504"/>
        <c:scaling>
          <c:orientation val="minMax"/>
        </c:scaling>
        <c:delete val="1"/>
        <c:axPos val="b"/>
        <c:numFmt formatCode="ge" sourceLinked="1"/>
        <c:majorTickMark val="none"/>
        <c:minorTickMark val="none"/>
        <c:tickLblPos val="none"/>
        <c:crossAx val="102743424"/>
        <c:crosses val="autoZero"/>
        <c:auto val="1"/>
        <c:lblOffset val="100"/>
        <c:baseTimeUnit val="years"/>
      </c:dateAx>
      <c:valAx>
        <c:axId val="10274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8AD-404C-A504-5275605D53B4}"/>
            </c:ext>
          </c:extLst>
        </c:ser>
        <c:dLbls>
          <c:showLegendKey val="0"/>
          <c:showVal val="0"/>
          <c:showCatName val="0"/>
          <c:showSerName val="0"/>
          <c:showPercent val="0"/>
          <c:showBubbleSize val="0"/>
        </c:dLbls>
        <c:gapWidth val="150"/>
        <c:axId val="103904384"/>
        <c:axId val="1039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8AD-404C-A504-5275605D53B4}"/>
            </c:ext>
          </c:extLst>
        </c:ser>
        <c:dLbls>
          <c:showLegendKey val="0"/>
          <c:showVal val="0"/>
          <c:showCatName val="0"/>
          <c:showSerName val="0"/>
          <c:showPercent val="0"/>
          <c:showBubbleSize val="0"/>
        </c:dLbls>
        <c:marker val="1"/>
        <c:smooth val="0"/>
        <c:axId val="103904384"/>
        <c:axId val="103906304"/>
      </c:lineChart>
      <c:dateAx>
        <c:axId val="103904384"/>
        <c:scaling>
          <c:orientation val="minMax"/>
        </c:scaling>
        <c:delete val="1"/>
        <c:axPos val="b"/>
        <c:numFmt formatCode="ge" sourceLinked="1"/>
        <c:majorTickMark val="none"/>
        <c:minorTickMark val="none"/>
        <c:tickLblPos val="none"/>
        <c:crossAx val="103906304"/>
        <c:crosses val="autoZero"/>
        <c:auto val="1"/>
        <c:lblOffset val="100"/>
        <c:baseTimeUnit val="years"/>
      </c:dateAx>
      <c:valAx>
        <c:axId val="1039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3AB-49FD-BC68-E71D30CC65BC}"/>
            </c:ext>
          </c:extLst>
        </c:ser>
        <c:dLbls>
          <c:showLegendKey val="0"/>
          <c:showVal val="0"/>
          <c:showCatName val="0"/>
          <c:showSerName val="0"/>
          <c:showPercent val="0"/>
          <c:showBubbleSize val="0"/>
        </c:dLbls>
        <c:gapWidth val="150"/>
        <c:axId val="103953152"/>
        <c:axId val="103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AB-49FD-BC68-E71D30CC65BC}"/>
            </c:ext>
          </c:extLst>
        </c:ser>
        <c:dLbls>
          <c:showLegendKey val="0"/>
          <c:showVal val="0"/>
          <c:showCatName val="0"/>
          <c:showSerName val="0"/>
          <c:showPercent val="0"/>
          <c:showBubbleSize val="0"/>
        </c:dLbls>
        <c:marker val="1"/>
        <c:smooth val="0"/>
        <c:axId val="103953152"/>
        <c:axId val="103955072"/>
      </c:lineChart>
      <c:dateAx>
        <c:axId val="103953152"/>
        <c:scaling>
          <c:orientation val="minMax"/>
        </c:scaling>
        <c:delete val="1"/>
        <c:axPos val="b"/>
        <c:numFmt formatCode="ge" sourceLinked="1"/>
        <c:majorTickMark val="none"/>
        <c:minorTickMark val="none"/>
        <c:tickLblPos val="none"/>
        <c:crossAx val="103955072"/>
        <c:crosses val="autoZero"/>
        <c:auto val="1"/>
        <c:lblOffset val="100"/>
        <c:baseTimeUnit val="years"/>
      </c:dateAx>
      <c:valAx>
        <c:axId val="10395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C57D-4CCB-9840-BD6AABD873AF}"/>
            </c:ext>
          </c:extLst>
        </c:ser>
        <c:dLbls>
          <c:showLegendKey val="0"/>
          <c:showVal val="0"/>
          <c:showCatName val="0"/>
          <c:showSerName val="0"/>
          <c:showPercent val="0"/>
          <c:showBubbleSize val="0"/>
        </c:dLbls>
        <c:gapWidth val="150"/>
        <c:axId val="103999360"/>
        <c:axId val="1040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3.8</c:v>
                </c:pt>
              </c:numCache>
            </c:numRef>
          </c:val>
          <c:smooth val="0"/>
          <c:extLst>
            <c:ext xmlns:c16="http://schemas.microsoft.com/office/drawing/2014/chart" uri="{C3380CC4-5D6E-409C-BE32-E72D297353CC}">
              <c16:uniqueId val="{00000001-C57D-4CCB-9840-BD6AABD873AF}"/>
            </c:ext>
          </c:extLst>
        </c:ser>
        <c:dLbls>
          <c:showLegendKey val="0"/>
          <c:showVal val="0"/>
          <c:showCatName val="0"/>
          <c:showSerName val="0"/>
          <c:showPercent val="0"/>
          <c:showBubbleSize val="0"/>
        </c:dLbls>
        <c:marker val="1"/>
        <c:smooth val="0"/>
        <c:axId val="103999360"/>
        <c:axId val="104005632"/>
      </c:lineChart>
      <c:dateAx>
        <c:axId val="103999360"/>
        <c:scaling>
          <c:orientation val="minMax"/>
        </c:scaling>
        <c:delete val="1"/>
        <c:axPos val="b"/>
        <c:numFmt formatCode="ge" sourceLinked="1"/>
        <c:majorTickMark val="none"/>
        <c:minorTickMark val="none"/>
        <c:tickLblPos val="none"/>
        <c:crossAx val="104005632"/>
        <c:crosses val="autoZero"/>
        <c:auto val="1"/>
        <c:lblOffset val="100"/>
        <c:baseTimeUnit val="years"/>
      </c:dateAx>
      <c:valAx>
        <c:axId val="10400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9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D599-4DAE-855E-C9172D5D7B69}"/>
            </c:ext>
          </c:extLst>
        </c:ser>
        <c:dLbls>
          <c:showLegendKey val="0"/>
          <c:showVal val="0"/>
          <c:showCatName val="0"/>
          <c:showSerName val="0"/>
          <c:showPercent val="0"/>
          <c:showBubbleSize val="0"/>
        </c:dLbls>
        <c:gapWidth val="150"/>
        <c:axId val="104056704"/>
        <c:axId val="1040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17</c:v>
                </c:pt>
              </c:numCache>
            </c:numRef>
          </c:val>
          <c:smooth val="0"/>
          <c:extLst>
            <c:ext xmlns:c16="http://schemas.microsoft.com/office/drawing/2014/chart" uri="{C3380CC4-5D6E-409C-BE32-E72D297353CC}">
              <c16:uniqueId val="{00000001-D599-4DAE-855E-C9172D5D7B69}"/>
            </c:ext>
          </c:extLst>
        </c:ser>
        <c:dLbls>
          <c:showLegendKey val="0"/>
          <c:showVal val="0"/>
          <c:showCatName val="0"/>
          <c:showSerName val="0"/>
          <c:showPercent val="0"/>
          <c:showBubbleSize val="0"/>
        </c:dLbls>
        <c:marker val="1"/>
        <c:smooth val="0"/>
        <c:axId val="104056704"/>
        <c:axId val="104058880"/>
      </c:lineChart>
      <c:dateAx>
        <c:axId val="104056704"/>
        <c:scaling>
          <c:orientation val="minMax"/>
        </c:scaling>
        <c:delete val="1"/>
        <c:axPos val="b"/>
        <c:numFmt formatCode="ge" sourceLinked="1"/>
        <c:majorTickMark val="none"/>
        <c:minorTickMark val="none"/>
        <c:tickLblPos val="none"/>
        <c:crossAx val="104058880"/>
        <c:crosses val="autoZero"/>
        <c:auto val="1"/>
        <c:lblOffset val="100"/>
        <c:baseTimeUnit val="years"/>
      </c:dateAx>
      <c:valAx>
        <c:axId val="10405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05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#N/A</c:v>
                </c:pt>
                <c:pt idx="3">
                  <c:v>#N/A</c:v>
                </c:pt>
                <c:pt idx="4">
                  <c:v>177.8</c:v>
                </c:pt>
              </c:numCache>
            </c:numRef>
          </c:val>
          <c:extLst>
            <c:ext xmlns:c16="http://schemas.microsoft.com/office/drawing/2014/chart" uri="{C3380CC4-5D6E-409C-BE32-E72D297353CC}">
              <c16:uniqueId val="{00000000-30A9-4E2D-A656-C7B738290FDF}"/>
            </c:ext>
          </c:extLst>
        </c:ser>
        <c:dLbls>
          <c:showLegendKey val="0"/>
          <c:showVal val="0"/>
          <c:showCatName val="0"/>
          <c:showSerName val="0"/>
          <c:showPercent val="0"/>
          <c:showBubbleSize val="0"/>
        </c:dLbls>
        <c:gapWidth val="150"/>
        <c:axId val="104099840"/>
        <c:axId val="1041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277.2</c:v>
                </c:pt>
              </c:numCache>
            </c:numRef>
          </c:val>
          <c:smooth val="0"/>
          <c:extLst>
            <c:ext xmlns:c16="http://schemas.microsoft.com/office/drawing/2014/chart" uri="{C3380CC4-5D6E-409C-BE32-E72D297353CC}">
              <c16:uniqueId val="{00000001-30A9-4E2D-A656-C7B738290FDF}"/>
            </c:ext>
          </c:extLst>
        </c:ser>
        <c:dLbls>
          <c:showLegendKey val="0"/>
          <c:showVal val="0"/>
          <c:showCatName val="0"/>
          <c:showSerName val="0"/>
          <c:showPercent val="0"/>
          <c:showBubbleSize val="0"/>
        </c:dLbls>
        <c:marker val="1"/>
        <c:smooth val="0"/>
        <c:axId val="104099840"/>
        <c:axId val="104101760"/>
      </c:lineChart>
      <c:dateAx>
        <c:axId val="104099840"/>
        <c:scaling>
          <c:orientation val="minMax"/>
        </c:scaling>
        <c:delete val="1"/>
        <c:axPos val="b"/>
        <c:numFmt formatCode="ge" sourceLinked="1"/>
        <c:majorTickMark val="none"/>
        <c:minorTickMark val="none"/>
        <c:tickLblPos val="none"/>
        <c:crossAx val="104101760"/>
        <c:crosses val="autoZero"/>
        <c:auto val="1"/>
        <c:lblOffset val="100"/>
        <c:baseTimeUnit val="years"/>
      </c:dateAx>
      <c:valAx>
        <c:axId val="1041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#N/A</c:v>
                </c:pt>
                <c:pt idx="4">
                  <c:v>18.600000000000001</c:v>
                </c:pt>
              </c:numCache>
            </c:numRef>
          </c:val>
          <c:extLst>
            <c:ext xmlns:c16="http://schemas.microsoft.com/office/drawing/2014/chart" uri="{C3380CC4-5D6E-409C-BE32-E72D297353CC}">
              <c16:uniqueId val="{00000000-539F-4557-819C-1C1828C9FD3E}"/>
            </c:ext>
          </c:extLst>
        </c:ser>
        <c:dLbls>
          <c:showLegendKey val="0"/>
          <c:showVal val="0"/>
          <c:showCatName val="0"/>
          <c:showSerName val="0"/>
          <c:showPercent val="0"/>
          <c:showBubbleSize val="0"/>
        </c:dLbls>
        <c:gapWidth val="150"/>
        <c:axId val="104274944"/>
        <c:axId val="1042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33.200000000000003</c:v>
                </c:pt>
              </c:numCache>
            </c:numRef>
          </c:val>
          <c:smooth val="0"/>
          <c:extLst>
            <c:ext xmlns:c16="http://schemas.microsoft.com/office/drawing/2014/chart" uri="{C3380CC4-5D6E-409C-BE32-E72D297353CC}">
              <c16:uniqueId val="{00000001-539F-4557-819C-1C1828C9FD3E}"/>
            </c:ext>
          </c:extLst>
        </c:ser>
        <c:dLbls>
          <c:showLegendKey val="0"/>
          <c:showVal val="0"/>
          <c:showCatName val="0"/>
          <c:showSerName val="0"/>
          <c:showPercent val="0"/>
          <c:showBubbleSize val="0"/>
        </c:dLbls>
        <c:marker val="1"/>
        <c:smooth val="0"/>
        <c:axId val="104274944"/>
        <c:axId val="104281216"/>
      </c:lineChart>
      <c:dateAx>
        <c:axId val="104274944"/>
        <c:scaling>
          <c:orientation val="minMax"/>
        </c:scaling>
        <c:delete val="1"/>
        <c:axPos val="b"/>
        <c:numFmt formatCode="ge" sourceLinked="1"/>
        <c:majorTickMark val="none"/>
        <c:minorTickMark val="none"/>
        <c:tickLblPos val="none"/>
        <c:crossAx val="104281216"/>
        <c:crosses val="autoZero"/>
        <c:auto val="1"/>
        <c:lblOffset val="100"/>
        <c:baseTimeUnit val="years"/>
      </c:dateAx>
      <c:valAx>
        <c:axId val="1042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7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#N/A</c:v>
                </c:pt>
                <c:pt idx="3">
                  <c:v>#N/A</c:v>
                </c:pt>
                <c:pt idx="4">
                  <c:v>145</c:v>
                </c:pt>
              </c:numCache>
            </c:numRef>
          </c:val>
          <c:extLst>
            <c:ext xmlns:c16="http://schemas.microsoft.com/office/drawing/2014/chart" uri="{C3380CC4-5D6E-409C-BE32-E72D297353CC}">
              <c16:uniqueId val="{00000000-F248-4829-9FD4-497AC2A1798C}"/>
            </c:ext>
          </c:extLst>
        </c:ser>
        <c:dLbls>
          <c:showLegendKey val="0"/>
          <c:showVal val="0"/>
          <c:showCatName val="0"/>
          <c:showSerName val="0"/>
          <c:showPercent val="0"/>
          <c:showBubbleSize val="0"/>
        </c:dLbls>
        <c:gapWidth val="150"/>
        <c:axId val="104319616"/>
        <c:axId val="1043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8024</c:v>
                </c:pt>
              </c:numCache>
            </c:numRef>
          </c:val>
          <c:smooth val="0"/>
          <c:extLst>
            <c:ext xmlns:c16="http://schemas.microsoft.com/office/drawing/2014/chart" uri="{C3380CC4-5D6E-409C-BE32-E72D297353CC}">
              <c16:uniqueId val="{00000001-F248-4829-9FD4-497AC2A1798C}"/>
            </c:ext>
          </c:extLst>
        </c:ser>
        <c:dLbls>
          <c:showLegendKey val="0"/>
          <c:showVal val="0"/>
          <c:showCatName val="0"/>
          <c:showSerName val="0"/>
          <c:showPercent val="0"/>
          <c:showBubbleSize val="0"/>
        </c:dLbls>
        <c:marker val="1"/>
        <c:smooth val="0"/>
        <c:axId val="104319616"/>
        <c:axId val="104325888"/>
      </c:lineChart>
      <c:dateAx>
        <c:axId val="104319616"/>
        <c:scaling>
          <c:orientation val="minMax"/>
        </c:scaling>
        <c:delete val="1"/>
        <c:axPos val="b"/>
        <c:numFmt formatCode="ge" sourceLinked="1"/>
        <c:majorTickMark val="none"/>
        <c:minorTickMark val="none"/>
        <c:tickLblPos val="none"/>
        <c:crossAx val="104325888"/>
        <c:crosses val="autoZero"/>
        <c:auto val="1"/>
        <c:lblOffset val="100"/>
        <c:baseTimeUnit val="years"/>
      </c:dateAx>
      <c:valAx>
        <c:axId val="10432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千代田町ちゃんぽん駐車場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t="str">
        <f>データ!AB7</f>
        <v>-</v>
      </c>
      <c r="CA31" s="118"/>
      <c r="CB31" s="118"/>
      <c r="CC31" s="118"/>
      <c r="CD31" s="118"/>
      <c r="CE31" s="118"/>
      <c r="CF31" s="118"/>
      <c r="CG31" s="118"/>
      <c r="CH31" s="118"/>
      <c r="CI31" s="118"/>
      <c r="CJ31" s="118"/>
      <c r="CK31" s="118"/>
      <c r="CL31" s="118"/>
      <c r="CM31" s="118"/>
      <c r="CN31" s="118"/>
      <c r="CO31" s="118"/>
      <c r="CP31" s="118"/>
      <c r="CQ31" s="118"/>
      <c r="CR31" s="118"/>
      <c r="CS31" s="118">
        <f>データ!AC7</f>
        <v>122.8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t="str">
        <f>データ!AM7</f>
        <v>-</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t="str">
        <f>データ!DN7</f>
        <v>-</v>
      </c>
      <c r="LI31" s="120"/>
      <c r="LJ31" s="120"/>
      <c r="LK31" s="120"/>
      <c r="LL31" s="120"/>
      <c r="LM31" s="120"/>
      <c r="LN31" s="120"/>
      <c r="LO31" s="120"/>
      <c r="LP31" s="120"/>
      <c r="LQ31" s="120"/>
      <c r="LR31" s="120"/>
      <c r="LS31" s="120"/>
      <c r="LT31" s="120"/>
      <c r="LU31" s="120"/>
      <c r="LV31" s="120"/>
      <c r="LW31" s="120"/>
      <c r="LX31" s="120"/>
      <c r="LY31" s="120"/>
      <c r="LZ31" s="121"/>
      <c r="MA31" s="119">
        <f>データ!DO7</f>
        <v>177.8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t="str">
        <f>データ!AG7</f>
        <v>-</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t="str">
        <f>データ!AR7</f>
        <v>-</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t="str">
        <f>データ!DS7</f>
        <v>-</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t="str">
        <f>データ!BI7</f>
        <v>-</v>
      </c>
      <c r="GR52" s="118"/>
      <c r="GS52" s="118"/>
      <c r="GT52" s="118"/>
      <c r="GU52" s="118"/>
      <c r="GV52" s="118"/>
      <c r="GW52" s="118"/>
      <c r="GX52" s="118"/>
      <c r="GY52" s="118"/>
      <c r="GZ52" s="118"/>
      <c r="HA52" s="118"/>
      <c r="HB52" s="118"/>
      <c r="HC52" s="118"/>
      <c r="HD52" s="118"/>
      <c r="HE52" s="118"/>
      <c r="HF52" s="118"/>
      <c r="HG52" s="118"/>
      <c r="HH52" s="118"/>
      <c r="HI52" s="118"/>
      <c r="HJ52" s="118">
        <f>データ!BJ7</f>
        <v>18.600000000000001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145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t="str">
        <f>データ!BC7</f>
        <v>-</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t="str">
        <f>データ!BN7</f>
        <v>-</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t="str">
        <f>データ!BY7</f>
        <v>-</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t="str">
        <f>データ!DC7</f>
        <v>-</v>
      </c>
      <c r="LU77" s="120"/>
      <c r="LV77" s="120"/>
      <c r="LW77" s="120"/>
      <c r="LX77" s="120"/>
      <c r="LY77" s="120"/>
      <c r="LZ77" s="120"/>
      <c r="MA77" s="120"/>
      <c r="MB77" s="120"/>
      <c r="MC77" s="120"/>
      <c r="MD77" s="120"/>
      <c r="ME77" s="120"/>
      <c r="MF77" s="120"/>
      <c r="MG77" s="120"/>
      <c r="MH77" s="121"/>
      <c r="MI77" s="119">
        <f>データ!DD7</f>
        <v>7282.1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t="str">
        <f>データ!DH7</f>
        <v>-</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t+PJASXU8K/5XGxY58PoUJPDkjsnppvK6g2yP5+vqM1qbeBZ+f57g4TytFsvxPNRQqJQ11PrqS5Ktrnydc40Q==" saltValue="nfYFopJOX+mHJX/iMeWL9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103</v>
      </c>
      <c r="AN5" s="59" t="s">
        <v>104</v>
      </c>
      <c r="AO5" s="59" t="s">
        <v>95</v>
      </c>
      <c r="AP5" s="59" t="s">
        <v>96</v>
      </c>
      <c r="AQ5" s="59" t="s">
        <v>97</v>
      </c>
      <c r="AR5" s="59" t="s">
        <v>98</v>
      </c>
      <c r="AS5" s="59" t="s">
        <v>99</v>
      </c>
      <c r="AT5" s="59" t="s">
        <v>100</v>
      </c>
      <c r="AU5" s="59" t="s">
        <v>105</v>
      </c>
      <c r="AV5" s="59" t="s">
        <v>91</v>
      </c>
      <c r="AW5" s="59" t="s">
        <v>106</v>
      </c>
      <c r="AX5" s="59" t="s">
        <v>103</v>
      </c>
      <c r="AY5" s="59" t="s">
        <v>94</v>
      </c>
      <c r="AZ5" s="59" t="s">
        <v>95</v>
      </c>
      <c r="BA5" s="59" t="s">
        <v>96</v>
      </c>
      <c r="BB5" s="59" t="s">
        <v>97</v>
      </c>
      <c r="BC5" s="59" t="s">
        <v>98</v>
      </c>
      <c r="BD5" s="59" t="s">
        <v>99</v>
      </c>
      <c r="BE5" s="59" t="s">
        <v>100</v>
      </c>
      <c r="BF5" s="59" t="s">
        <v>105</v>
      </c>
      <c r="BG5" s="59" t="s">
        <v>91</v>
      </c>
      <c r="BH5" s="59" t="s">
        <v>107</v>
      </c>
      <c r="BI5" s="59" t="s">
        <v>93</v>
      </c>
      <c r="BJ5" s="59" t="s">
        <v>104</v>
      </c>
      <c r="BK5" s="59" t="s">
        <v>95</v>
      </c>
      <c r="BL5" s="59" t="s">
        <v>96</v>
      </c>
      <c r="BM5" s="59" t="s">
        <v>97</v>
      </c>
      <c r="BN5" s="59" t="s">
        <v>98</v>
      </c>
      <c r="BO5" s="59" t="s">
        <v>99</v>
      </c>
      <c r="BP5" s="59" t="s">
        <v>100</v>
      </c>
      <c r="BQ5" s="59" t="s">
        <v>101</v>
      </c>
      <c r="BR5" s="59" t="s">
        <v>91</v>
      </c>
      <c r="BS5" s="59" t="s">
        <v>106</v>
      </c>
      <c r="BT5" s="59" t="s">
        <v>108</v>
      </c>
      <c r="BU5" s="59" t="s">
        <v>104</v>
      </c>
      <c r="BV5" s="59" t="s">
        <v>95</v>
      </c>
      <c r="BW5" s="59" t="s">
        <v>96</v>
      </c>
      <c r="BX5" s="59" t="s">
        <v>97</v>
      </c>
      <c r="BY5" s="59" t="s">
        <v>98</v>
      </c>
      <c r="BZ5" s="59" t="s">
        <v>99</v>
      </c>
      <c r="CA5" s="59" t="s">
        <v>100</v>
      </c>
      <c r="CB5" s="59" t="s">
        <v>90</v>
      </c>
      <c r="CC5" s="59" t="s">
        <v>91</v>
      </c>
      <c r="CD5" s="59" t="s">
        <v>107</v>
      </c>
      <c r="CE5" s="59" t="s">
        <v>103</v>
      </c>
      <c r="CF5" s="59" t="s">
        <v>104</v>
      </c>
      <c r="CG5" s="59" t="s">
        <v>95</v>
      </c>
      <c r="CH5" s="59" t="s">
        <v>96</v>
      </c>
      <c r="CI5" s="59" t="s">
        <v>97</v>
      </c>
      <c r="CJ5" s="59" t="s">
        <v>98</v>
      </c>
      <c r="CK5" s="59" t="s">
        <v>99</v>
      </c>
      <c r="CL5" s="59" t="s">
        <v>100</v>
      </c>
      <c r="CM5" s="150"/>
      <c r="CN5" s="150"/>
      <c r="CO5" s="59" t="s">
        <v>105</v>
      </c>
      <c r="CP5" s="59" t="s">
        <v>102</v>
      </c>
      <c r="CQ5" s="59" t="s">
        <v>107</v>
      </c>
      <c r="CR5" s="59" t="s">
        <v>103</v>
      </c>
      <c r="CS5" s="59" t="s">
        <v>104</v>
      </c>
      <c r="CT5" s="59" t="s">
        <v>95</v>
      </c>
      <c r="CU5" s="59" t="s">
        <v>96</v>
      </c>
      <c r="CV5" s="59" t="s">
        <v>97</v>
      </c>
      <c r="CW5" s="59" t="s">
        <v>98</v>
      </c>
      <c r="CX5" s="59" t="s">
        <v>99</v>
      </c>
      <c r="CY5" s="59" t="s">
        <v>100</v>
      </c>
      <c r="CZ5" s="59" t="s">
        <v>101</v>
      </c>
      <c r="DA5" s="59" t="s">
        <v>91</v>
      </c>
      <c r="DB5" s="59" t="s">
        <v>107</v>
      </c>
      <c r="DC5" s="59" t="s">
        <v>93</v>
      </c>
      <c r="DD5" s="59" t="s">
        <v>104</v>
      </c>
      <c r="DE5" s="59" t="s">
        <v>95</v>
      </c>
      <c r="DF5" s="59" t="s">
        <v>96</v>
      </c>
      <c r="DG5" s="59" t="s">
        <v>97</v>
      </c>
      <c r="DH5" s="59" t="s">
        <v>98</v>
      </c>
      <c r="DI5" s="59" t="s">
        <v>99</v>
      </c>
      <c r="DJ5" s="59" t="s">
        <v>35</v>
      </c>
      <c r="DK5" s="59" t="s">
        <v>101</v>
      </c>
      <c r="DL5" s="59" t="s">
        <v>102</v>
      </c>
      <c r="DM5" s="59" t="s">
        <v>106</v>
      </c>
      <c r="DN5" s="59" t="s">
        <v>103</v>
      </c>
      <c r="DO5" s="59" t="s">
        <v>94</v>
      </c>
      <c r="DP5" s="59" t="s">
        <v>95</v>
      </c>
      <c r="DQ5" s="59" t="s">
        <v>96</v>
      </c>
      <c r="DR5" s="59" t="s">
        <v>97</v>
      </c>
      <c r="DS5" s="59" t="s">
        <v>98</v>
      </c>
      <c r="DT5" s="59" t="s">
        <v>99</v>
      </c>
      <c r="DU5" s="59" t="s">
        <v>100</v>
      </c>
    </row>
    <row r="6" spans="1:125" s="66" customFormat="1" x14ac:dyDescent="0.15">
      <c r="A6" s="49" t="s">
        <v>109</v>
      </c>
      <c r="B6" s="60">
        <f>B8</f>
        <v>2018</v>
      </c>
      <c r="C6" s="60">
        <f t="shared" ref="C6:X6" si="1">C8</f>
        <v>382043</v>
      </c>
      <c r="D6" s="60">
        <f t="shared" si="1"/>
        <v>47</v>
      </c>
      <c r="E6" s="60">
        <f t="shared" si="1"/>
        <v>14</v>
      </c>
      <c r="F6" s="60">
        <f t="shared" si="1"/>
        <v>0</v>
      </c>
      <c r="G6" s="60">
        <f t="shared" si="1"/>
        <v>9</v>
      </c>
      <c r="H6" s="60" t="str">
        <f>SUBSTITUTE(H8,"　","")</f>
        <v>愛媛県八幡浜市</v>
      </c>
      <c r="I6" s="60" t="str">
        <f t="shared" si="1"/>
        <v>千代田町ちゃんぽん駐車場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v>
      </c>
      <c r="S6" s="62" t="str">
        <f t="shared" si="1"/>
        <v>商業施設</v>
      </c>
      <c r="T6" s="62" t="str">
        <f t="shared" si="1"/>
        <v>無</v>
      </c>
      <c r="U6" s="63">
        <f t="shared" si="1"/>
        <v>478</v>
      </c>
      <c r="V6" s="63">
        <f t="shared" si="1"/>
        <v>18</v>
      </c>
      <c r="W6" s="63">
        <f t="shared" si="1"/>
        <v>120</v>
      </c>
      <c r="X6" s="62" t="str">
        <f t="shared" si="1"/>
        <v>導入なし</v>
      </c>
      <c r="Y6" s="64" t="e">
        <f>IF(Y8="-",NA(),Y8)</f>
        <v>#N/A</v>
      </c>
      <c r="Z6" s="64" t="e">
        <f t="shared" ref="Z6:AH6" si="2">IF(Z8="-",NA(),Z8)</f>
        <v>#N/A</v>
      </c>
      <c r="AA6" s="64" t="e">
        <f t="shared" si="2"/>
        <v>#N/A</v>
      </c>
      <c r="AB6" s="64" t="e">
        <f t="shared" si="2"/>
        <v>#N/A</v>
      </c>
      <c r="AC6" s="64">
        <f t="shared" si="2"/>
        <v>122.8</v>
      </c>
      <c r="AD6" s="64" t="e">
        <f t="shared" si="2"/>
        <v>#N/A</v>
      </c>
      <c r="AE6" s="64" t="e">
        <f t="shared" si="2"/>
        <v>#N/A</v>
      </c>
      <c r="AF6" s="64" t="e">
        <f t="shared" si="2"/>
        <v>#N/A</v>
      </c>
      <c r="AG6" s="64" t="e">
        <f t="shared" si="2"/>
        <v>#N/A</v>
      </c>
      <c r="AH6" s="64">
        <f t="shared" si="2"/>
        <v>449.1</v>
      </c>
      <c r="AI6" s="61" t="str">
        <f>IF(AI8="-","",IF(AI8="-","【-】","【"&amp;SUBSTITUTE(TEXT(AI8,"#,##0.0"),"-","△")&amp;"】"))</f>
        <v>【297.1】</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3.8</v>
      </c>
      <c r="AT6" s="61" t="str">
        <f>IF(AT8="-","",IF(AT8="-","【-】","【"&amp;SUBSTITUTE(TEXT(AT8,"#,##0.0"),"-","△")&amp;"】"))</f>
        <v>【5.3】</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17</v>
      </c>
      <c r="BE6" s="63" t="str">
        <f>IF(BE8="-","",IF(BE8="-","【-】","【"&amp;SUBSTITUTE(TEXT(BE8,"#,##0"),"-","△")&amp;"】"))</f>
        <v>【30】</v>
      </c>
      <c r="BF6" s="64" t="e">
        <f>IF(BF8="-",NA(),BF8)</f>
        <v>#N/A</v>
      </c>
      <c r="BG6" s="64" t="e">
        <f t="shared" ref="BG6:BO6" si="5">IF(BG8="-",NA(),BG8)</f>
        <v>#N/A</v>
      </c>
      <c r="BH6" s="64" t="e">
        <f t="shared" si="5"/>
        <v>#N/A</v>
      </c>
      <c r="BI6" s="64" t="e">
        <f t="shared" si="5"/>
        <v>#N/A</v>
      </c>
      <c r="BJ6" s="64">
        <f t="shared" si="5"/>
        <v>18.600000000000001</v>
      </c>
      <c r="BK6" s="64" t="e">
        <f t="shared" si="5"/>
        <v>#N/A</v>
      </c>
      <c r="BL6" s="64" t="e">
        <f t="shared" si="5"/>
        <v>#N/A</v>
      </c>
      <c r="BM6" s="64" t="e">
        <f t="shared" si="5"/>
        <v>#N/A</v>
      </c>
      <c r="BN6" s="64" t="e">
        <f t="shared" si="5"/>
        <v>#N/A</v>
      </c>
      <c r="BO6" s="64">
        <f t="shared" si="5"/>
        <v>33.200000000000003</v>
      </c>
      <c r="BP6" s="61" t="str">
        <f>IF(BP8="-","",IF(BP8="-","【-】","【"&amp;SUBSTITUTE(TEXT(BP8,"#,##0.0"),"-","△")&amp;"】"))</f>
        <v>【26.3】</v>
      </c>
      <c r="BQ6" s="65" t="e">
        <f>IF(BQ8="-",NA(),BQ8)</f>
        <v>#N/A</v>
      </c>
      <c r="BR6" s="65" t="e">
        <f t="shared" ref="BR6:BZ6" si="6">IF(BR8="-",NA(),BR8)</f>
        <v>#N/A</v>
      </c>
      <c r="BS6" s="65" t="e">
        <f t="shared" si="6"/>
        <v>#N/A</v>
      </c>
      <c r="BT6" s="65" t="e">
        <f t="shared" si="6"/>
        <v>#N/A</v>
      </c>
      <c r="BU6" s="65">
        <f t="shared" si="6"/>
        <v>145</v>
      </c>
      <c r="BV6" s="65" t="e">
        <f t="shared" si="6"/>
        <v>#N/A</v>
      </c>
      <c r="BW6" s="65" t="e">
        <f t="shared" si="6"/>
        <v>#N/A</v>
      </c>
      <c r="BX6" s="65" t="e">
        <f t="shared" si="6"/>
        <v>#N/A</v>
      </c>
      <c r="BY6" s="65" t="e">
        <f t="shared" si="6"/>
        <v>#N/A</v>
      </c>
      <c r="BZ6" s="65">
        <f t="shared" si="6"/>
        <v>8024</v>
      </c>
      <c r="CA6" s="63" t="str">
        <f>IF(CA8="-","",IF(CA8="-","【-】","【"&amp;SUBSTITUTE(TEXT(CA8,"#,##0"),"-","△")&amp;"】"))</f>
        <v>【16,102】</v>
      </c>
      <c r="CB6" s="64"/>
      <c r="CC6" s="64"/>
      <c r="CD6" s="64"/>
      <c r="CE6" s="64"/>
      <c r="CF6" s="64"/>
      <c r="CG6" s="64"/>
      <c r="CH6" s="64"/>
      <c r="CI6" s="64"/>
      <c r="CJ6" s="64"/>
      <c r="CK6" s="64"/>
      <c r="CL6" s="61" t="s">
        <v>110</v>
      </c>
      <c r="CM6" s="63">
        <f t="shared" ref="CM6:CN6" si="7">CM8</f>
        <v>62</v>
      </c>
      <c r="CN6" s="63">
        <f t="shared" si="7"/>
        <v>0</v>
      </c>
      <c r="CO6" s="64"/>
      <c r="CP6" s="64"/>
      <c r="CQ6" s="64"/>
      <c r="CR6" s="64"/>
      <c r="CS6" s="64"/>
      <c r="CT6" s="64"/>
      <c r="CU6" s="64"/>
      <c r="CV6" s="64"/>
      <c r="CW6" s="64"/>
      <c r="CX6" s="64"/>
      <c r="CY6" s="61" t="s">
        <v>110</v>
      </c>
      <c r="CZ6" s="64" t="e">
        <f>IF(CZ8="-",NA(),CZ8)</f>
        <v>#N/A</v>
      </c>
      <c r="DA6" s="64" t="e">
        <f t="shared" ref="DA6:DI6" si="8">IF(DA8="-",NA(),DA8)</f>
        <v>#N/A</v>
      </c>
      <c r="DB6" s="64" t="e">
        <f t="shared" si="8"/>
        <v>#N/A</v>
      </c>
      <c r="DC6" s="64" t="e">
        <f t="shared" si="8"/>
        <v>#N/A</v>
      </c>
      <c r="DD6" s="64">
        <f t="shared" si="8"/>
        <v>7282.1</v>
      </c>
      <c r="DE6" s="64" t="e">
        <f t="shared" si="8"/>
        <v>#N/A</v>
      </c>
      <c r="DF6" s="64" t="e">
        <f t="shared" si="8"/>
        <v>#N/A</v>
      </c>
      <c r="DG6" s="64" t="e">
        <f t="shared" si="8"/>
        <v>#N/A</v>
      </c>
      <c r="DH6" s="64" t="e">
        <f t="shared" si="8"/>
        <v>#N/A</v>
      </c>
      <c r="DI6" s="64">
        <f t="shared" si="8"/>
        <v>82.7</v>
      </c>
      <c r="DJ6" s="61" t="str">
        <f>IF(DJ8="-","",IF(DJ8="-","【-】","【"&amp;SUBSTITUTE(TEXT(DJ8,"#,##0.0"),"-","△")&amp;"】"))</f>
        <v>【103.6】</v>
      </c>
      <c r="DK6" s="64" t="e">
        <f>IF(DK8="-",NA(),DK8)</f>
        <v>#N/A</v>
      </c>
      <c r="DL6" s="64" t="e">
        <f t="shared" ref="DL6:DT6" si="9">IF(DL8="-",NA(),DL8)</f>
        <v>#N/A</v>
      </c>
      <c r="DM6" s="64" t="e">
        <f t="shared" si="9"/>
        <v>#N/A</v>
      </c>
      <c r="DN6" s="64" t="e">
        <f t="shared" si="9"/>
        <v>#N/A</v>
      </c>
      <c r="DO6" s="64">
        <f t="shared" si="9"/>
        <v>177.8</v>
      </c>
      <c r="DP6" s="64" t="e">
        <f t="shared" si="9"/>
        <v>#N/A</v>
      </c>
      <c r="DQ6" s="64" t="e">
        <f t="shared" si="9"/>
        <v>#N/A</v>
      </c>
      <c r="DR6" s="64" t="e">
        <f t="shared" si="9"/>
        <v>#N/A</v>
      </c>
      <c r="DS6" s="64" t="e">
        <f t="shared" si="9"/>
        <v>#N/A</v>
      </c>
      <c r="DT6" s="64">
        <f t="shared" si="9"/>
        <v>277.2</v>
      </c>
      <c r="DU6" s="61" t="str">
        <f>IF(DU8="-","",IF(DU8="-","【-】","【"&amp;SUBSTITUTE(TEXT(DU8,"#,##0.0"),"-","△")&amp;"】"))</f>
        <v>【199.3】</v>
      </c>
    </row>
    <row r="7" spans="1:125" s="66" customFormat="1" x14ac:dyDescent="0.15">
      <c r="A7" s="49" t="s">
        <v>111</v>
      </c>
      <c r="B7" s="60">
        <f t="shared" ref="B7:X7" si="10">B8</f>
        <v>2018</v>
      </c>
      <c r="C7" s="60">
        <f t="shared" si="10"/>
        <v>382043</v>
      </c>
      <c r="D7" s="60">
        <f t="shared" si="10"/>
        <v>47</v>
      </c>
      <c r="E7" s="60">
        <f t="shared" si="10"/>
        <v>14</v>
      </c>
      <c r="F7" s="60">
        <f t="shared" si="10"/>
        <v>0</v>
      </c>
      <c r="G7" s="60">
        <f t="shared" si="10"/>
        <v>9</v>
      </c>
      <c r="H7" s="60" t="str">
        <f t="shared" si="10"/>
        <v>愛媛県　八幡浜市</v>
      </c>
      <c r="I7" s="60" t="str">
        <f t="shared" si="10"/>
        <v>千代田町ちゃんぽん駐車場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v>
      </c>
      <c r="S7" s="62" t="str">
        <f t="shared" si="10"/>
        <v>商業施設</v>
      </c>
      <c r="T7" s="62" t="str">
        <f t="shared" si="10"/>
        <v>無</v>
      </c>
      <c r="U7" s="63">
        <f t="shared" si="10"/>
        <v>478</v>
      </c>
      <c r="V7" s="63">
        <f t="shared" si="10"/>
        <v>18</v>
      </c>
      <c r="W7" s="63">
        <f t="shared" si="10"/>
        <v>120</v>
      </c>
      <c r="X7" s="62" t="str">
        <f t="shared" si="10"/>
        <v>導入なし</v>
      </c>
      <c r="Y7" s="64" t="str">
        <f>Y8</f>
        <v>-</v>
      </c>
      <c r="Z7" s="64" t="str">
        <f t="shared" ref="Z7:AH7" si="11">Z8</f>
        <v>-</v>
      </c>
      <c r="AA7" s="64" t="str">
        <f t="shared" si="11"/>
        <v>-</v>
      </c>
      <c r="AB7" s="64" t="str">
        <f t="shared" si="11"/>
        <v>-</v>
      </c>
      <c r="AC7" s="64">
        <f t="shared" si="11"/>
        <v>122.8</v>
      </c>
      <c r="AD7" s="64" t="str">
        <f t="shared" si="11"/>
        <v>-</v>
      </c>
      <c r="AE7" s="64" t="str">
        <f t="shared" si="11"/>
        <v>-</v>
      </c>
      <c r="AF7" s="64" t="str">
        <f t="shared" si="11"/>
        <v>-</v>
      </c>
      <c r="AG7" s="64" t="str">
        <f t="shared" si="11"/>
        <v>-</v>
      </c>
      <c r="AH7" s="64">
        <f t="shared" si="11"/>
        <v>449.1</v>
      </c>
      <c r="AI7" s="61"/>
      <c r="AJ7" s="64" t="str">
        <f>AJ8</f>
        <v>-</v>
      </c>
      <c r="AK7" s="64" t="str">
        <f t="shared" ref="AK7:AS7" si="12">AK8</f>
        <v>-</v>
      </c>
      <c r="AL7" s="64" t="str">
        <f t="shared" si="12"/>
        <v>-</v>
      </c>
      <c r="AM7" s="64" t="str">
        <f t="shared" si="12"/>
        <v>-</v>
      </c>
      <c r="AN7" s="64">
        <f t="shared" si="12"/>
        <v>0</v>
      </c>
      <c r="AO7" s="64" t="str">
        <f t="shared" si="12"/>
        <v>-</v>
      </c>
      <c r="AP7" s="64" t="str">
        <f t="shared" si="12"/>
        <v>-</v>
      </c>
      <c r="AQ7" s="64" t="str">
        <f t="shared" si="12"/>
        <v>-</v>
      </c>
      <c r="AR7" s="64" t="str">
        <f t="shared" si="12"/>
        <v>-</v>
      </c>
      <c r="AS7" s="64">
        <f t="shared" si="12"/>
        <v>3.8</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17</v>
      </c>
      <c r="BE7" s="63"/>
      <c r="BF7" s="64" t="str">
        <f>BF8</f>
        <v>-</v>
      </c>
      <c r="BG7" s="64" t="str">
        <f t="shared" ref="BG7:BO7" si="14">BG8</f>
        <v>-</v>
      </c>
      <c r="BH7" s="64" t="str">
        <f t="shared" si="14"/>
        <v>-</v>
      </c>
      <c r="BI7" s="64" t="str">
        <f t="shared" si="14"/>
        <v>-</v>
      </c>
      <c r="BJ7" s="64">
        <f t="shared" si="14"/>
        <v>18.600000000000001</v>
      </c>
      <c r="BK7" s="64" t="str">
        <f t="shared" si="14"/>
        <v>-</v>
      </c>
      <c r="BL7" s="64" t="str">
        <f t="shared" si="14"/>
        <v>-</v>
      </c>
      <c r="BM7" s="64" t="str">
        <f t="shared" si="14"/>
        <v>-</v>
      </c>
      <c r="BN7" s="64" t="str">
        <f t="shared" si="14"/>
        <v>-</v>
      </c>
      <c r="BO7" s="64">
        <f t="shared" si="14"/>
        <v>33.200000000000003</v>
      </c>
      <c r="BP7" s="61"/>
      <c r="BQ7" s="65" t="str">
        <f>BQ8</f>
        <v>-</v>
      </c>
      <c r="BR7" s="65" t="str">
        <f t="shared" ref="BR7:BZ7" si="15">BR8</f>
        <v>-</v>
      </c>
      <c r="BS7" s="65" t="str">
        <f t="shared" si="15"/>
        <v>-</v>
      </c>
      <c r="BT7" s="65" t="str">
        <f t="shared" si="15"/>
        <v>-</v>
      </c>
      <c r="BU7" s="65">
        <f t="shared" si="15"/>
        <v>145</v>
      </c>
      <c r="BV7" s="65" t="str">
        <f t="shared" si="15"/>
        <v>-</v>
      </c>
      <c r="BW7" s="65" t="str">
        <f t="shared" si="15"/>
        <v>-</v>
      </c>
      <c r="BX7" s="65" t="str">
        <f t="shared" si="15"/>
        <v>-</v>
      </c>
      <c r="BY7" s="65" t="str">
        <f t="shared" si="15"/>
        <v>-</v>
      </c>
      <c r="BZ7" s="65">
        <f t="shared" si="15"/>
        <v>8024</v>
      </c>
      <c r="CA7" s="63"/>
      <c r="CB7" s="64" t="s">
        <v>112</v>
      </c>
      <c r="CC7" s="64" t="s">
        <v>112</v>
      </c>
      <c r="CD7" s="64" t="s">
        <v>112</v>
      </c>
      <c r="CE7" s="64" t="s">
        <v>112</v>
      </c>
      <c r="CF7" s="64" t="s">
        <v>112</v>
      </c>
      <c r="CG7" s="64" t="s">
        <v>112</v>
      </c>
      <c r="CH7" s="64" t="s">
        <v>112</v>
      </c>
      <c r="CI7" s="64" t="s">
        <v>112</v>
      </c>
      <c r="CJ7" s="64" t="s">
        <v>112</v>
      </c>
      <c r="CK7" s="64" t="s">
        <v>113</v>
      </c>
      <c r="CL7" s="61"/>
      <c r="CM7" s="63">
        <f>CM8</f>
        <v>62</v>
      </c>
      <c r="CN7" s="63">
        <f>CN8</f>
        <v>0</v>
      </c>
      <c r="CO7" s="64" t="s">
        <v>112</v>
      </c>
      <c r="CP7" s="64" t="s">
        <v>112</v>
      </c>
      <c r="CQ7" s="64" t="s">
        <v>112</v>
      </c>
      <c r="CR7" s="64" t="s">
        <v>112</v>
      </c>
      <c r="CS7" s="64" t="s">
        <v>112</v>
      </c>
      <c r="CT7" s="64" t="s">
        <v>112</v>
      </c>
      <c r="CU7" s="64" t="s">
        <v>112</v>
      </c>
      <c r="CV7" s="64" t="s">
        <v>112</v>
      </c>
      <c r="CW7" s="64" t="s">
        <v>112</v>
      </c>
      <c r="CX7" s="64" t="s">
        <v>113</v>
      </c>
      <c r="CY7" s="61"/>
      <c r="CZ7" s="64" t="str">
        <f>CZ8</f>
        <v>-</v>
      </c>
      <c r="DA7" s="64" t="str">
        <f t="shared" ref="DA7:DI7" si="16">DA8</f>
        <v>-</v>
      </c>
      <c r="DB7" s="64" t="str">
        <f t="shared" si="16"/>
        <v>-</v>
      </c>
      <c r="DC7" s="64" t="str">
        <f t="shared" si="16"/>
        <v>-</v>
      </c>
      <c r="DD7" s="64">
        <f t="shared" si="16"/>
        <v>7282.1</v>
      </c>
      <c r="DE7" s="64" t="str">
        <f t="shared" si="16"/>
        <v>-</v>
      </c>
      <c r="DF7" s="64" t="str">
        <f t="shared" si="16"/>
        <v>-</v>
      </c>
      <c r="DG7" s="64" t="str">
        <f t="shared" si="16"/>
        <v>-</v>
      </c>
      <c r="DH7" s="64" t="str">
        <f t="shared" si="16"/>
        <v>-</v>
      </c>
      <c r="DI7" s="64">
        <f t="shared" si="16"/>
        <v>82.7</v>
      </c>
      <c r="DJ7" s="61"/>
      <c r="DK7" s="64" t="str">
        <f>DK8</f>
        <v>-</v>
      </c>
      <c r="DL7" s="64" t="str">
        <f t="shared" ref="DL7:DT7" si="17">DL8</f>
        <v>-</v>
      </c>
      <c r="DM7" s="64" t="str">
        <f t="shared" si="17"/>
        <v>-</v>
      </c>
      <c r="DN7" s="64" t="str">
        <f t="shared" si="17"/>
        <v>-</v>
      </c>
      <c r="DO7" s="64">
        <f t="shared" si="17"/>
        <v>177.8</v>
      </c>
      <c r="DP7" s="64" t="str">
        <f t="shared" si="17"/>
        <v>-</v>
      </c>
      <c r="DQ7" s="64" t="str">
        <f t="shared" si="17"/>
        <v>-</v>
      </c>
      <c r="DR7" s="64" t="str">
        <f t="shared" si="17"/>
        <v>-</v>
      </c>
      <c r="DS7" s="64" t="str">
        <f t="shared" si="17"/>
        <v>-</v>
      </c>
      <c r="DT7" s="64">
        <f t="shared" si="17"/>
        <v>277.2</v>
      </c>
      <c r="DU7" s="61"/>
    </row>
    <row r="8" spans="1:125" s="66" customFormat="1" x14ac:dyDescent="0.15">
      <c r="A8" s="49"/>
      <c r="B8" s="67">
        <v>2018</v>
      </c>
      <c r="C8" s="67">
        <v>382043</v>
      </c>
      <c r="D8" s="67">
        <v>47</v>
      </c>
      <c r="E8" s="67">
        <v>14</v>
      </c>
      <c r="F8" s="67">
        <v>0</v>
      </c>
      <c r="G8" s="67">
        <v>9</v>
      </c>
      <c r="H8" s="67" t="s">
        <v>114</v>
      </c>
      <c r="I8" s="67" t="s">
        <v>115</v>
      </c>
      <c r="J8" s="67" t="s">
        <v>116</v>
      </c>
      <c r="K8" s="67" t="s">
        <v>117</v>
      </c>
      <c r="L8" s="67" t="s">
        <v>118</v>
      </c>
      <c r="M8" s="67" t="s">
        <v>119</v>
      </c>
      <c r="N8" s="67" t="s">
        <v>120</v>
      </c>
      <c r="O8" s="68" t="s">
        <v>121</v>
      </c>
      <c r="P8" s="69" t="s">
        <v>122</v>
      </c>
      <c r="Q8" s="69" t="s">
        <v>123</v>
      </c>
      <c r="R8" s="70">
        <v>1</v>
      </c>
      <c r="S8" s="69" t="s">
        <v>124</v>
      </c>
      <c r="T8" s="69" t="s">
        <v>125</v>
      </c>
      <c r="U8" s="70">
        <v>478</v>
      </c>
      <c r="V8" s="70">
        <v>18</v>
      </c>
      <c r="W8" s="70">
        <v>120</v>
      </c>
      <c r="X8" s="69" t="s">
        <v>126</v>
      </c>
      <c r="Y8" s="71" t="s">
        <v>118</v>
      </c>
      <c r="Z8" s="71" t="s">
        <v>118</v>
      </c>
      <c r="AA8" s="71" t="s">
        <v>118</v>
      </c>
      <c r="AB8" s="71" t="s">
        <v>118</v>
      </c>
      <c r="AC8" s="71">
        <v>122.8</v>
      </c>
      <c r="AD8" s="71" t="s">
        <v>118</v>
      </c>
      <c r="AE8" s="71" t="s">
        <v>118</v>
      </c>
      <c r="AF8" s="71" t="s">
        <v>118</v>
      </c>
      <c r="AG8" s="71" t="s">
        <v>118</v>
      </c>
      <c r="AH8" s="71">
        <v>449.1</v>
      </c>
      <c r="AI8" s="68">
        <v>297.10000000000002</v>
      </c>
      <c r="AJ8" s="71" t="s">
        <v>118</v>
      </c>
      <c r="AK8" s="71" t="s">
        <v>118</v>
      </c>
      <c r="AL8" s="71" t="s">
        <v>118</v>
      </c>
      <c r="AM8" s="71" t="s">
        <v>118</v>
      </c>
      <c r="AN8" s="71">
        <v>0</v>
      </c>
      <c r="AO8" s="71" t="s">
        <v>118</v>
      </c>
      <c r="AP8" s="71" t="s">
        <v>118</v>
      </c>
      <c r="AQ8" s="71" t="s">
        <v>118</v>
      </c>
      <c r="AR8" s="71" t="s">
        <v>118</v>
      </c>
      <c r="AS8" s="71">
        <v>3.8</v>
      </c>
      <c r="AT8" s="68">
        <v>5.3</v>
      </c>
      <c r="AU8" s="72" t="s">
        <v>118</v>
      </c>
      <c r="AV8" s="72" t="s">
        <v>118</v>
      </c>
      <c r="AW8" s="72" t="s">
        <v>118</v>
      </c>
      <c r="AX8" s="72" t="s">
        <v>118</v>
      </c>
      <c r="AY8" s="72">
        <v>0</v>
      </c>
      <c r="AZ8" s="72" t="s">
        <v>118</v>
      </c>
      <c r="BA8" s="72" t="s">
        <v>118</v>
      </c>
      <c r="BB8" s="72" t="s">
        <v>118</v>
      </c>
      <c r="BC8" s="72" t="s">
        <v>118</v>
      </c>
      <c r="BD8" s="72">
        <v>17</v>
      </c>
      <c r="BE8" s="72">
        <v>30</v>
      </c>
      <c r="BF8" s="71" t="s">
        <v>118</v>
      </c>
      <c r="BG8" s="71" t="s">
        <v>118</v>
      </c>
      <c r="BH8" s="71" t="s">
        <v>118</v>
      </c>
      <c r="BI8" s="71" t="s">
        <v>118</v>
      </c>
      <c r="BJ8" s="71">
        <v>18.600000000000001</v>
      </c>
      <c r="BK8" s="71" t="s">
        <v>118</v>
      </c>
      <c r="BL8" s="71" t="s">
        <v>118</v>
      </c>
      <c r="BM8" s="71" t="s">
        <v>118</v>
      </c>
      <c r="BN8" s="71" t="s">
        <v>118</v>
      </c>
      <c r="BO8" s="71">
        <v>33.200000000000003</v>
      </c>
      <c r="BP8" s="68">
        <v>26.3</v>
      </c>
      <c r="BQ8" s="72" t="s">
        <v>118</v>
      </c>
      <c r="BR8" s="72" t="s">
        <v>118</v>
      </c>
      <c r="BS8" s="72" t="s">
        <v>118</v>
      </c>
      <c r="BT8" s="73" t="s">
        <v>118</v>
      </c>
      <c r="BU8" s="73">
        <v>145</v>
      </c>
      <c r="BV8" s="72" t="s">
        <v>118</v>
      </c>
      <c r="BW8" s="72" t="s">
        <v>118</v>
      </c>
      <c r="BX8" s="72" t="s">
        <v>118</v>
      </c>
      <c r="BY8" s="72" t="s">
        <v>118</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62</v>
      </c>
      <c r="CN8" s="70">
        <v>0</v>
      </c>
      <c r="CO8" s="71" t="s">
        <v>118</v>
      </c>
      <c r="CP8" s="71" t="s">
        <v>118</v>
      </c>
      <c r="CQ8" s="71" t="s">
        <v>118</v>
      </c>
      <c r="CR8" s="71" t="s">
        <v>118</v>
      </c>
      <c r="CS8" s="71" t="s">
        <v>118</v>
      </c>
      <c r="CT8" s="71" t="s">
        <v>118</v>
      </c>
      <c r="CU8" s="71" t="s">
        <v>118</v>
      </c>
      <c r="CV8" s="71" t="s">
        <v>118</v>
      </c>
      <c r="CW8" s="71" t="s">
        <v>118</v>
      </c>
      <c r="CX8" s="71" t="s">
        <v>118</v>
      </c>
      <c r="CY8" s="68" t="s">
        <v>118</v>
      </c>
      <c r="CZ8" s="71" t="s">
        <v>118</v>
      </c>
      <c r="DA8" s="71" t="s">
        <v>118</v>
      </c>
      <c r="DB8" s="71" t="s">
        <v>118</v>
      </c>
      <c r="DC8" s="71" t="s">
        <v>118</v>
      </c>
      <c r="DD8" s="71">
        <v>7282.1</v>
      </c>
      <c r="DE8" s="71" t="s">
        <v>118</v>
      </c>
      <c r="DF8" s="71" t="s">
        <v>118</v>
      </c>
      <c r="DG8" s="71" t="s">
        <v>118</v>
      </c>
      <c r="DH8" s="71" t="s">
        <v>118</v>
      </c>
      <c r="DI8" s="71">
        <v>82.7</v>
      </c>
      <c r="DJ8" s="68">
        <v>103.6</v>
      </c>
      <c r="DK8" s="71" t="s">
        <v>118</v>
      </c>
      <c r="DL8" s="71" t="s">
        <v>118</v>
      </c>
      <c r="DM8" s="71" t="s">
        <v>118</v>
      </c>
      <c r="DN8" s="71" t="s">
        <v>118</v>
      </c>
      <c r="DO8" s="71">
        <v>177.8</v>
      </c>
      <c r="DP8" s="71" t="s">
        <v>118</v>
      </c>
      <c r="DQ8" s="71" t="s">
        <v>118</v>
      </c>
      <c r="DR8" s="71" t="s">
        <v>118</v>
      </c>
      <c r="DS8" s="71" t="s">
        <v>118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2020-01-28T00:11:26Z</cp:lastPrinted>
  <dcterms:created xsi:type="dcterms:W3CDTF">2019-12-05T07:28:44Z</dcterms:created>
  <dcterms:modified xsi:type="dcterms:W3CDTF">2020-02-14T04:06:39Z</dcterms:modified>
  <cp:category/>
</cp:coreProperties>
</file>